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28800" windowHeight="11535" firstSheet="10" activeTab="11"/>
  </bookViews>
  <sheets>
    <sheet name="Януари " sheetId="1" r:id="rId1"/>
    <sheet name="Февруари" sheetId="13" r:id="rId2"/>
    <sheet name="Март" sheetId="3" r:id="rId3"/>
    <sheet name="Април" sheetId="14" r:id="rId4"/>
    <sheet name="Май" sheetId="5" r:id="rId5"/>
    <sheet name="Юни" sheetId="6" r:id="rId6"/>
    <sheet name="Юли" sheetId="7" r:id="rId7"/>
    <sheet name="Август" sheetId="8" r:id="rId8"/>
    <sheet name="Септември" sheetId="16" r:id="rId9"/>
    <sheet name="Октомври" sheetId="15" r:id="rId10"/>
    <sheet name="Ноември" sheetId="11" r:id="rId11"/>
    <sheet name="Декември" sheetId="12" r:id="rId12"/>
  </sheets>
  <calcPr calcId="152511"/>
</workbook>
</file>

<file path=xl/calcChain.xml><?xml version="1.0" encoding="utf-8"?>
<calcChain xmlns="http://schemas.openxmlformats.org/spreadsheetml/2006/main">
  <c r="AO124" i="12" l="1"/>
  <c r="X115" i="12" l="1"/>
  <c r="AO92" i="12" l="1"/>
  <c r="AO88" i="12" l="1"/>
  <c r="X67" i="12" l="1"/>
  <c r="AO64" i="12" l="1"/>
  <c r="AO60" i="12" l="1"/>
  <c r="AO56" i="12" l="1"/>
  <c r="AO36" i="12" l="1"/>
  <c r="AO20" i="12" l="1"/>
  <c r="AO16" i="12"/>
  <c r="AO18" i="12"/>
  <c r="AO21" i="12" l="1"/>
  <c r="AO22" i="12" s="1"/>
  <c r="AO24" i="12" s="1"/>
  <c r="AO25" i="12" s="1"/>
  <c r="AO26" i="12" s="1"/>
  <c r="AO120" i="11"/>
  <c r="AO100" i="11" l="1"/>
  <c r="AO101" i="11" l="1"/>
  <c r="AO97" i="11" l="1"/>
  <c r="AO96" i="11" l="1"/>
  <c r="AG78" i="11" l="1"/>
  <c r="AO72" i="11" l="1"/>
  <c r="X67" i="11" l="1"/>
  <c r="T47" i="11" l="1"/>
  <c r="AO44" i="11" l="1"/>
  <c r="AK27" i="11" l="1"/>
  <c r="AK11" i="11" l="1"/>
  <c r="AO124" i="15" l="1"/>
  <c r="AO84" i="15" l="1"/>
  <c r="T59" i="15" l="1"/>
  <c r="AO56" i="15" l="1"/>
  <c r="AO120" i="16" l="1"/>
  <c r="M74" i="16" l="1"/>
  <c r="AO64" i="16" l="1"/>
  <c r="Y6" i="8" l="1"/>
  <c r="Y5" i="8"/>
  <c r="Y4" i="8"/>
  <c r="Y6" i="7"/>
  <c r="Y5" i="7"/>
  <c r="Y4" i="7"/>
  <c r="Y6" i="6"/>
  <c r="Y5" i="6"/>
  <c r="Y4" i="6"/>
  <c r="Y6" i="13"/>
  <c r="Y5" i="13"/>
  <c r="Y4" i="13"/>
  <c r="Y6" i="3"/>
  <c r="Y5" i="3"/>
  <c r="Y4" i="3"/>
  <c r="Y6" i="14"/>
  <c r="Y5" i="14"/>
  <c r="Y4" i="14"/>
  <c r="Y6" i="5"/>
  <c r="Y5" i="5"/>
  <c r="Y4" i="5"/>
  <c r="Y6" i="1"/>
  <c r="Y5" i="1"/>
  <c r="Y4" i="1"/>
  <c r="AO3" i="16" l="1"/>
  <c r="AQ127" i="15"/>
  <c r="AN127" i="15"/>
  <c r="AI127" i="15"/>
  <c r="K127" i="15"/>
  <c r="AE127" i="15" s="1"/>
  <c r="I127" i="15"/>
  <c r="F127" i="15"/>
  <c r="D127" i="15"/>
  <c r="AL126" i="15"/>
  <c r="AG126" i="15"/>
  <c r="AF126" i="15"/>
  <c r="M126" i="15"/>
  <c r="AL125" i="15"/>
  <c r="AG125" i="15"/>
  <c r="AF125" i="15"/>
  <c r="M125" i="15"/>
  <c r="AL124" i="15"/>
  <c r="AG124" i="15"/>
  <c r="AF124" i="15"/>
  <c r="M124" i="15"/>
  <c r="S124" i="15" s="1"/>
  <c r="AQ123" i="15"/>
  <c r="AN123" i="15"/>
  <c r="AI123" i="15"/>
  <c r="AJ123" i="15" s="1"/>
  <c r="K123" i="15"/>
  <c r="AE123" i="15" s="1"/>
  <c r="I123" i="15"/>
  <c r="F123" i="15"/>
  <c r="D123" i="15"/>
  <c r="AL122" i="15"/>
  <c r="AG122" i="15"/>
  <c r="AF122" i="15"/>
  <c r="M122" i="15"/>
  <c r="U122" i="15" s="1"/>
  <c r="AL121" i="15"/>
  <c r="AG121" i="15"/>
  <c r="AF121" i="15"/>
  <c r="M121" i="15"/>
  <c r="AA121" i="15" s="1"/>
  <c r="AL120" i="15"/>
  <c r="AG120" i="15"/>
  <c r="AF120" i="15"/>
  <c r="M120" i="15"/>
  <c r="AQ119" i="15"/>
  <c r="AN119" i="15"/>
  <c r="AI119" i="15"/>
  <c r="AJ119" i="15" s="1"/>
  <c r="K119" i="15"/>
  <c r="AE119" i="15" s="1"/>
  <c r="I119" i="15"/>
  <c r="F119" i="15"/>
  <c r="D119" i="15"/>
  <c r="AL118" i="15"/>
  <c r="AG118" i="15"/>
  <c r="AF118" i="15"/>
  <c r="M118" i="15"/>
  <c r="U118" i="15" s="1"/>
  <c r="AL117" i="15"/>
  <c r="AG117" i="15"/>
  <c r="AF117" i="15"/>
  <c r="AD117" i="15"/>
  <c r="M117" i="15"/>
  <c r="S117" i="15" s="1"/>
  <c r="AL116" i="15"/>
  <c r="AG116" i="15"/>
  <c r="AF116" i="15"/>
  <c r="W116" i="15"/>
  <c r="Q116" i="15"/>
  <c r="M116" i="15"/>
  <c r="AQ115" i="15"/>
  <c r="AN115" i="15"/>
  <c r="AI115" i="15"/>
  <c r="AJ115" i="15" s="1"/>
  <c r="K115" i="15"/>
  <c r="AE115" i="15" s="1"/>
  <c r="I115" i="15"/>
  <c r="F115" i="15"/>
  <c r="D115" i="15"/>
  <c r="AL114" i="15"/>
  <c r="AG114" i="15"/>
  <c r="AF114" i="15"/>
  <c r="M114" i="15"/>
  <c r="AL113" i="15"/>
  <c r="AG113" i="15"/>
  <c r="AF113" i="15"/>
  <c r="M113" i="15"/>
  <c r="W113" i="15" s="1"/>
  <c r="AL112" i="15"/>
  <c r="AG112" i="15"/>
  <c r="AF112" i="15"/>
  <c r="M112" i="15"/>
  <c r="AQ111" i="15"/>
  <c r="AN111" i="15"/>
  <c r="AI111" i="15"/>
  <c r="AJ111" i="15" s="1"/>
  <c r="K111" i="15"/>
  <c r="I111" i="15"/>
  <c r="F111" i="15"/>
  <c r="D111" i="15"/>
  <c r="AL110" i="15"/>
  <c r="AG110" i="15"/>
  <c r="AF110" i="15"/>
  <c r="M110" i="15"/>
  <c r="AL109" i="15"/>
  <c r="AG109" i="15"/>
  <c r="AF109" i="15"/>
  <c r="M109" i="15"/>
  <c r="AL108" i="15"/>
  <c r="AG108" i="15"/>
  <c r="AF108" i="15"/>
  <c r="M108" i="15"/>
  <c r="S108" i="15" s="1"/>
  <c r="AQ107" i="15"/>
  <c r="AN107" i="15"/>
  <c r="AI107" i="15"/>
  <c r="AJ107" i="15" s="1"/>
  <c r="K107" i="15"/>
  <c r="AE107" i="15" s="1"/>
  <c r="I107" i="15"/>
  <c r="F107" i="15"/>
  <c r="D107" i="15"/>
  <c r="AL106" i="15"/>
  <c r="AG106" i="15"/>
  <c r="AF106" i="15"/>
  <c r="M106" i="15"/>
  <c r="AL105" i="15"/>
  <c r="AG105" i="15"/>
  <c r="AF105" i="15"/>
  <c r="M105" i="15"/>
  <c r="U105" i="15" s="1"/>
  <c r="AL104" i="15"/>
  <c r="AG104" i="15"/>
  <c r="AF104" i="15"/>
  <c r="M104" i="15"/>
  <c r="AD104" i="15" s="1"/>
  <c r="AQ103" i="15"/>
  <c r="AN103" i="15"/>
  <c r="AI103" i="15"/>
  <c r="AJ103" i="15" s="1"/>
  <c r="AC103" i="15"/>
  <c r="L103" i="15"/>
  <c r="K103" i="15"/>
  <c r="AE103" i="15" s="1"/>
  <c r="I103" i="15"/>
  <c r="F103" i="15"/>
  <c r="D103" i="15"/>
  <c r="AL102" i="15"/>
  <c r="AG102" i="15"/>
  <c r="AF102" i="15"/>
  <c r="M102" i="15"/>
  <c r="AA102" i="15" s="1"/>
  <c r="AL101" i="15"/>
  <c r="AG101" i="15"/>
  <c r="AF101" i="15"/>
  <c r="M101" i="15"/>
  <c r="AD101" i="15" s="1"/>
  <c r="AL100" i="15"/>
  <c r="AL103" i="15" s="1"/>
  <c r="AG100" i="15"/>
  <c r="AF100" i="15"/>
  <c r="M100" i="15"/>
  <c r="AQ99" i="15"/>
  <c r="AN99" i="15"/>
  <c r="AI99" i="15"/>
  <c r="AJ99" i="15" s="1"/>
  <c r="K99" i="15"/>
  <c r="I99" i="15"/>
  <c r="F99" i="15"/>
  <c r="D99" i="15"/>
  <c r="AL98" i="15"/>
  <c r="AG98" i="15"/>
  <c r="AF98" i="15"/>
  <c r="M98" i="15"/>
  <c r="AD98" i="15" s="1"/>
  <c r="AL97" i="15"/>
  <c r="AG97" i="15"/>
  <c r="AF97" i="15"/>
  <c r="M97" i="15"/>
  <c r="AD97" i="15" s="1"/>
  <c r="AL96" i="15"/>
  <c r="AG96" i="15"/>
  <c r="AF96" i="15"/>
  <c r="AD96" i="15"/>
  <c r="M96" i="15"/>
  <c r="W96" i="15" s="1"/>
  <c r="AQ95" i="15"/>
  <c r="AN95" i="15"/>
  <c r="AI95" i="15"/>
  <c r="AJ95" i="15" s="1"/>
  <c r="K95" i="15"/>
  <c r="AE95" i="15" s="1"/>
  <c r="I95" i="15"/>
  <c r="F95" i="15"/>
  <c r="D95" i="15"/>
  <c r="AL94" i="15"/>
  <c r="AL95" i="15" s="1"/>
  <c r="AG94" i="15"/>
  <c r="AF94" i="15"/>
  <c r="M94" i="15"/>
  <c r="W94" i="15" s="1"/>
  <c r="AL93" i="15"/>
  <c r="AG93" i="15"/>
  <c r="AF93" i="15"/>
  <c r="M93" i="15"/>
  <c r="Y93" i="15" s="1"/>
  <c r="AL92" i="15"/>
  <c r="AG92" i="15"/>
  <c r="AF92" i="15"/>
  <c r="M92" i="15"/>
  <c r="W92" i="15" s="1"/>
  <c r="AQ91" i="15"/>
  <c r="AN91" i="15"/>
  <c r="AI91" i="15"/>
  <c r="AJ91" i="15" s="1"/>
  <c r="K91" i="15"/>
  <c r="AE91" i="15" s="1"/>
  <c r="I91" i="15"/>
  <c r="F91" i="15"/>
  <c r="D91" i="15"/>
  <c r="AL90" i="15"/>
  <c r="AG90" i="15"/>
  <c r="AF90" i="15"/>
  <c r="M90" i="15"/>
  <c r="Y90" i="15" s="1"/>
  <c r="AL89" i="15"/>
  <c r="AG89" i="15"/>
  <c r="AF89" i="15"/>
  <c r="M89" i="15"/>
  <c r="AL88" i="15"/>
  <c r="AG88" i="15"/>
  <c r="AF88" i="15"/>
  <c r="M88" i="15"/>
  <c r="AQ87" i="15"/>
  <c r="AN87" i="15"/>
  <c r="AI87" i="15"/>
  <c r="AJ87" i="15" s="1"/>
  <c r="K87" i="15"/>
  <c r="I87" i="15"/>
  <c r="F87" i="15"/>
  <c r="D87" i="15"/>
  <c r="AL86" i="15"/>
  <c r="AG86" i="15"/>
  <c r="AF86" i="15"/>
  <c r="M86" i="15"/>
  <c r="AL85" i="15"/>
  <c r="AG85" i="15"/>
  <c r="AF85" i="15"/>
  <c r="M85" i="15"/>
  <c r="AL84" i="15"/>
  <c r="AG84" i="15"/>
  <c r="AF84" i="15"/>
  <c r="M84" i="15"/>
  <c r="U84" i="15" s="1"/>
  <c r="AQ83" i="15"/>
  <c r="AN83" i="15"/>
  <c r="AI83" i="15"/>
  <c r="AJ83" i="15" s="1"/>
  <c r="K83" i="15"/>
  <c r="AE83" i="15" s="1"/>
  <c r="I83" i="15"/>
  <c r="F83" i="15"/>
  <c r="D83" i="15"/>
  <c r="AL82" i="15"/>
  <c r="AG82" i="15"/>
  <c r="AF82" i="15"/>
  <c r="M82" i="15"/>
  <c r="AL81" i="15"/>
  <c r="AG81" i="15"/>
  <c r="AF81" i="15"/>
  <c r="U81" i="15"/>
  <c r="M81" i="15"/>
  <c r="AA81" i="15" s="1"/>
  <c r="AL80" i="15"/>
  <c r="AG80" i="15"/>
  <c r="AF80" i="15"/>
  <c r="AA80" i="15"/>
  <c r="M80" i="15"/>
  <c r="Y80" i="15" s="1"/>
  <c r="AQ79" i="15"/>
  <c r="AN79" i="15"/>
  <c r="AI79" i="15"/>
  <c r="AJ79" i="15" s="1"/>
  <c r="K79" i="15"/>
  <c r="AK79" i="15" s="1"/>
  <c r="I79" i="15"/>
  <c r="F79" i="15"/>
  <c r="D79" i="15"/>
  <c r="AL78" i="15"/>
  <c r="AG78" i="15"/>
  <c r="AF78" i="15"/>
  <c r="M78" i="15"/>
  <c r="Y78" i="15" s="1"/>
  <c r="AL77" i="15"/>
  <c r="AG77" i="15"/>
  <c r="AF77" i="15"/>
  <c r="S77" i="15"/>
  <c r="M77" i="15"/>
  <c r="AD77" i="15" s="1"/>
  <c r="AL76" i="15"/>
  <c r="AG76" i="15"/>
  <c r="AF76" i="15"/>
  <c r="M76" i="15"/>
  <c r="Y76" i="15" s="1"/>
  <c r="AQ75" i="15"/>
  <c r="AN75" i="15"/>
  <c r="AI75" i="15"/>
  <c r="AJ75" i="15" s="1"/>
  <c r="K75" i="15"/>
  <c r="AE75" i="15" s="1"/>
  <c r="I75" i="15"/>
  <c r="F75" i="15"/>
  <c r="D75" i="15"/>
  <c r="AL74" i="15"/>
  <c r="AG74" i="15"/>
  <c r="AF74" i="15"/>
  <c r="M74" i="15"/>
  <c r="Q74" i="15" s="1"/>
  <c r="AL73" i="15"/>
  <c r="AG73" i="15"/>
  <c r="AF73" i="15"/>
  <c r="M73" i="15"/>
  <c r="U73" i="15" s="1"/>
  <c r="AL72" i="15"/>
  <c r="AL75" i="15" s="1"/>
  <c r="AG72" i="15"/>
  <c r="AF72" i="15"/>
  <c r="M72" i="15"/>
  <c r="AQ71" i="15"/>
  <c r="AN71" i="15"/>
  <c r="AI71" i="15"/>
  <c r="AJ71" i="15" s="1"/>
  <c r="K71" i="15"/>
  <c r="L71" i="15" s="1"/>
  <c r="I71" i="15"/>
  <c r="F71" i="15"/>
  <c r="D71" i="15"/>
  <c r="AL70" i="15"/>
  <c r="AG70" i="15"/>
  <c r="AF70" i="15"/>
  <c r="M70" i="15"/>
  <c r="AL69" i="15"/>
  <c r="AG69" i="15"/>
  <c r="AF69" i="15"/>
  <c r="M69" i="15"/>
  <c r="AL68" i="15"/>
  <c r="AG68" i="15"/>
  <c r="AF68" i="15"/>
  <c r="M68" i="15"/>
  <c r="Y68" i="15" s="1"/>
  <c r="AQ67" i="15"/>
  <c r="AN67" i="15"/>
  <c r="AI67" i="15"/>
  <c r="AJ67" i="15" s="1"/>
  <c r="K67" i="15"/>
  <c r="AE67" i="15" s="1"/>
  <c r="I67" i="15"/>
  <c r="F67" i="15"/>
  <c r="D67" i="15"/>
  <c r="AL66" i="15"/>
  <c r="AG66" i="15"/>
  <c r="AF66" i="15"/>
  <c r="M66" i="15"/>
  <c r="AL65" i="15"/>
  <c r="AG65" i="15"/>
  <c r="AF65" i="15"/>
  <c r="Y65" i="15"/>
  <c r="M65" i="15"/>
  <c r="U65" i="15" s="1"/>
  <c r="AL64" i="15"/>
  <c r="AG64" i="15"/>
  <c r="AF64" i="15"/>
  <c r="AD64" i="15"/>
  <c r="Q64" i="15"/>
  <c r="M64" i="15"/>
  <c r="AQ63" i="15"/>
  <c r="AN63" i="15"/>
  <c r="AI63" i="15"/>
  <c r="AJ63" i="15" s="1"/>
  <c r="K63" i="15"/>
  <c r="L63" i="15" s="1"/>
  <c r="I63" i="15"/>
  <c r="F63" i="15"/>
  <c r="D63" i="15"/>
  <c r="AL62" i="15"/>
  <c r="AG62" i="15"/>
  <c r="AF62" i="15"/>
  <c r="M62" i="15"/>
  <c r="Y62" i="15" s="1"/>
  <c r="AL61" i="15"/>
  <c r="AG61" i="15"/>
  <c r="AF61" i="15"/>
  <c r="M61" i="15"/>
  <c r="AD61" i="15" s="1"/>
  <c r="AL60" i="15"/>
  <c r="AL63" i="15" s="1"/>
  <c r="AG60" i="15"/>
  <c r="AF60" i="15"/>
  <c r="M60" i="15"/>
  <c r="AQ59" i="15"/>
  <c r="AN59" i="15"/>
  <c r="AI59" i="15"/>
  <c r="AJ59" i="15" s="1"/>
  <c r="K59" i="15"/>
  <c r="AE59" i="15" s="1"/>
  <c r="I59" i="15"/>
  <c r="F59" i="15"/>
  <c r="D59" i="15"/>
  <c r="AL58" i="15"/>
  <c r="AG58" i="15"/>
  <c r="AF58" i="15"/>
  <c r="AD58" i="15"/>
  <c r="S58" i="15"/>
  <c r="M58" i="15"/>
  <c r="AL57" i="15"/>
  <c r="AG57" i="15"/>
  <c r="AF57" i="15"/>
  <c r="M57" i="15"/>
  <c r="U57" i="15" s="1"/>
  <c r="AL56" i="15"/>
  <c r="AG56" i="15"/>
  <c r="AF56" i="15"/>
  <c r="M56" i="15"/>
  <c r="AQ55" i="15"/>
  <c r="AN55" i="15"/>
  <c r="AI55" i="15"/>
  <c r="AJ55" i="15" s="1"/>
  <c r="K55" i="15"/>
  <c r="L55" i="15" s="1"/>
  <c r="I55" i="15"/>
  <c r="F55" i="15"/>
  <c r="D55" i="15"/>
  <c r="AL54" i="15"/>
  <c r="AG54" i="15"/>
  <c r="AF54" i="15"/>
  <c r="M54" i="15"/>
  <c r="AL53" i="15"/>
  <c r="AG53" i="15"/>
  <c r="AF53" i="15"/>
  <c r="M53" i="15"/>
  <c r="AL52" i="15"/>
  <c r="AG52" i="15"/>
  <c r="AF52" i="15"/>
  <c r="M52" i="15"/>
  <c r="Y52" i="15" s="1"/>
  <c r="AQ51" i="15"/>
  <c r="AN51" i="15"/>
  <c r="AI51" i="15"/>
  <c r="AJ51" i="15" s="1"/>
  <c r="K51" i="15"/>
  <c r="AK51" i="15" s="1"/>
  <c r="I51" i="15"/>
  <c r="F51" i="15"/>
  <c r="D51" i="15"/>
  <c r="AL50" i="15"/>
  <c r="AG50" i="15"/>
  <c r="AF50" i="15"/>
  <c r="M50" i="15"/>
  <c r="AL49" i="15"/>
  <c r="AG49" i="15"/>
  <c r="AF49" i="15"/>
  <c r="M49" i="15"/>
  <c r="AL48" i="15"/>
  <c r="AG48" i="15"/>
  <c r="AF48" i="15"/>
  <c r="M48" i="15"/>
  <c r="AA48" i="15" s="1"/>
  <c r="AQ47" i="15"/>
  <c r="AN47" i="15"/>
  <c r="AI47" i="15"/>
  <c r="AJ47" i="15" s="1"/>
  <c r="K47" i="15"/>
  <c r="L47" i="15" s="1"/>
  <c r="I47" i="15"/>
  <c r="F47" i="15"/>
  <c r="D47" i="15"/>
  <c r="AL46" i="15"/>
  <c r="AG46" i="15"/>
  <c r="AF46" i="15"/>
  <c r="M46" i="15"/>
  <c r="AL45" i="15"/>
  <c r="AG45" i="15"/>
  <c r="AF45" i="15"/>
  <c r="M45" i="15"/>
  <c r="S45" i="15" s="1"/>
  <c r="AL44" i="15"/>
  <c r="AG44" i="15"/>
  <c r="AF44" i="15"/>
  <c r="M44" i="15"/>
  <c r="Y44" i="15" s="1"/>
  <c r="AQ43" i="15"/>
  <c r="AN43" i="15"/>
  <c r="AI43" i="15"/>
  <c r="AJ43" i="15" s="1"/>
  <c r="K43" i="15"/>
  <c r="I43" i="15"/>
  <c r="F43" i="15"/>
  <c r="D43" i="15"/>
  <c r="AL42" i="15"/>
  <c r="AG42" i="15"/>
  <c r="AF42" i="15"/>
  <c r="M42" i="15"/>
  <c r="S42" i="15" s="1"/>
  <c r="AL41" i="15"/>
  <c r="AG41" i="15"/>
  <c r="AF41" i="15"/>
  <c r="AA41" i="15"/>
  <c r="M41" i="15"/>
  <c r="S41" i="15" s="1"/>
  <c r="AL40" i="15"/>
  <c r="AG40" i="15"/>
  <c r="AF40" i="15"/>
  <c r="M40" i="15"/>
  <c r="AQ39" i="15"/>
  <c r="AN39" i="15"/>
  <c r="AI39" i="15"/>
  <c r="AJ39" i="15" s="1"/>
  <c r="K39" i="15"/>
  <c r="AK39" i="15" s="1"/>
  <c r="I39" i="15"/>
  <c r="F39" i="15"/>
  <c r="D39" i="15"/>
  <c r="AL38" i="15"/>
  <c r="AG38" i="15"/>
  <c r="AF38" i="15"/>
  <c r="M38" i="15"/>
  <c r="AL37" i="15"/>
  <c r="AG37" i="15"/>
  <c r="AF37" i="15"/>
  <c r="M37" i="15"/>
  <c r="U37" i="15" s="1"/>
  <c r="AL36" i="15"/>
  <c r="AG36" i="15"/>
  <c r="AF36" i="15"/>
  <c r="M36" i="15"/>
  <c r="AA36" i="15" s="1"/>
  <c r="AQ35" i="15"/>
  <c r="AN35" i="15"/>
  <c r="AI35" i="15"/>
  <c r="AJ35" i="15" s="1"/>
  <c r="K35" i="15"/>
  <c r="L35" i="15" s="1"/>
  <c r="I35" i="15"/>
  <c r="F35" i="15"/>
  <c r="D35" i="15"/>
  <c r="AL34" i="15"/>
  <c r="AG34" i="15"/>
  <c r="AF34" i="15"/>
  <c r="M34" i="15"/>
  <c r="AL33" i="15"/>
  <c r="AG33" i="15"/>
  <c r="AF33" i="15"/>
  <c r="M33" i="15"/>
  <c r="Y33" i="15" s="1"/>
  <c r="AL32" i="15"/>
  <c r="AG32" i="15"/>
  <c r="AF32" i="15"/>
  <c r="M32" i="15"/>
  <c r="AD32" i="15" s="1"/>
  <c r="AQ31" i="15"/>
  <c r="AN31" i="15"/>
  <c r="AI31" i="15"/>
  <c r="AJ31" i="15" s="1"/>
  <c r="K31" i="15"/>
  <c r="AE31" i="15" s="1"/>
  <c r="I31" i="15"/>
  <c r="F31" i="15"/>
  <c r="D31" i="15"/>
  <c r="AL30" i="15"/>
  <c r="AG30" i="15"/>
  <c r="AF30" i="15"/>
  <c r="M30" i="15"/>
  <c r="Y30" i="15" s="1"/>
  <c r="AL29" i="15"/>
  <c r="AG29" i="15"/>
  <c r="AF29" i="15"/>
  <c r="M29" i="15"/>
  <c r="AD29" i="15" s="1"/>
  <c r="AL28" i="15"/>
  <c r="AG28" i="15"/>
  <c r="AF28" i="15"/>
  <c r="M28" i="15"/>
  <c r="AQ27" i="15"/>
  <c r="AN27" i="15"/>
  <c r="AI27" i="15"/>
  <c r="AJ27" i="15" s="1"/>
  <c r="K27" i="15"/>
  <c r="I27" i="15"/>
  <c r="F27" i="15"/>
  <c r="D27" i="15"/>
  <c r="AL26" i="15"/>
  <c r="AG26" i="15"/>
  <c r="AF26" i="15"/>
  <c r="M26" i="15"/>
  <c r="AD26" i="15" s="1"/>
  <c r="AL25" i="15"/>
  <c r="AG25" i="15"/>
  <c r="AF25" i="15"/>
  <c r="M25" i="15"/>
  <c r="AL24" i="15"/>
  <c r="AG24" i="15"/>
  <c r="AF24" i="15"/>
  <c r="M24" i="15"/>
  <c r="AQ23" i="15"/>
  <c r="AN23" i="15"/>
  <c r="AI23" i="15"/>
  <c r="AJ23" i="15" s="1"/>
  <c r="K23" i="15"/>
  <c r="AK23" i="15" s="1"/>
  <c r="I23" i="15"/>
  <c r="F23" i="15"/>
  <c r="D23" i="15"/>
  <c r="AL22" i="15"/>
  <c r="AG22" i="15"/>
  <c r="AF22" i="15"/>
  <c r="M22" i="15"/>
  <c r="AA22" i="15" s="1"/>
  <c r="AL21" i="15"/>
  <c r="AG21" i="15"/>
  <c r="AF21" i="15"/>
  <c r="M21" i="15"/>
  <c r="AL20" i="15"/>
  <c r="AG20" i="15"/>
  <c r="AF20" i="15"/>
  <c r="AF23" i="15" s="1"/>
  <c r="M20" i="15"/>
  <c r="AQ19" i="15"/>
  <c r="AN19" i="15"/>
  <c r="AK19" i="15"/>
  <c r="AI19" i="15"/>
  <c r="AJ19" i="15" s="1"/>
  <c r="K19" i="15"/>
  <c r="L19" i="15" s="1"/>
  <c r="I19" i="15"/>
  <c r="F19" i="15"/>
  <c r="D19" i="15"/>
  <c r="AL18" i="15"/>
  <c r="AG18" i="15"/>
  <c r="AF18" i="15"/>
  <c r="M18" i="15"/>
  <c r="AL17" i="15"/>
  <c r="AG17" i="15"/>
  <c r="AF17" i="15"/>
  <c r="M17" i="15"/>
  <c r="Y17" i="15" s="1"/>
  <c r="AL16" i="15"/>
  <c r="AG16" i="15"/>
  <c r="AF16" i="15"/>
  <c r="M16" i="15"/>
  <c r="AD16" i="15" s="1"/>
  <c r="AQ15" i="15"/>
  <c r="AN15" i="15"/>
  <c r="AI15" i="15"/>
  <c r="AJ15" i="15" s="1"/>
  <c r="K15" i="15"/>
  <c r="AE15" i="15" s="1"/>
  <c r="I15" i="15"/>
  <c r="F15" i="15"/>
  <c r="D15" i="15"/>
  <c r="AL14" i="15"/>
  <c r="AG14" i="15"/>
  <c r="AF14" i="15"/>
  <c r="M14" i="15"/>
  <c r="Y14" i="15" s="1"/>
  <c r="AL13" i="15"/>
  <c r="AG13" i="15"/>
  <c r="AF13" i="15"/>
  <c r="M13" i="15"/>
  <c r="S13" i="15" s="1"/>
  <c r="AL12" i="15"/>
  <c r="AG12" i="15"/>
  <c r="AF12" i="15"/>
  <c r="M12" i="15"/>
  <c r="Y12" i="15" s="1"/>
  <c r="AQ11" i="15"/>
  <c r="AN11" i="15"/>
  <c r="AI11" i="15"/>
  <c r="AJ11" i="15" s="1"/>
  <c r="K11" i="15"/>
  <c r="AE11" i="15" s="1"/>
  <c r="I11" i="15"/>
  <c r="F11" i="15"/>
  <c r="D11" i="15"/>
  <c r="AL10" i="15"/>
  <c r="AG10" i="15"/>
  <c r="AF10" i="15"/>
  <c r="M10" i="15"/>
  <c r="AD10" i="15" s="1"/>
  <c r="AL9" i="15"/>
  <c r="AG9" i="15"/>
  <c r="AF9" i="15"/>
  <c r="M9" i="15"/>
  <c r="AL8" i="15"/>
  <c r="AG8" i="15"/>
  <c r="AF8" i="15"/>
  <c r="M8" i="15"/>
  <c r="AQ7" i="15"/>
  <c r="AN7" i="15"/>
  <c r="AI7" i="15"/>
  <c r="AJ7" i="15" s="1"/>
  <c r="K7" i="15"/>
  <c r="AK7" i="15" s="1"/>
  <c r="I7" i="15"/>
  <c r="F7" i="15"/>
  <c r="D7" i="15"/>
  <c r="AL6" i="15"/>
  <c r="AG6" i="15"/>
  <c r="AF6" i="15"/>
  <c r="M6" i="15"/>
  <c r="AL5" i="15"/>
  <c r="AG5" i="15"/>
  <c r="AF5" i="15"/>
  <c r="M5" i="15"/>
  <c r="AA5" i="15" s="1"/>
  <c r="AL4" i="15"/>
  <c r="AG4" i="15"/>
  <c r="AF4" i="15"/>
  <c r="M4" i="15"/>
  <c r="O126" i="15" l="1"/>
  <c r="AD126" i="15"/>
  <c r="AB126" i="15" s="1"/>
  <c r="AH126" i="15" s="1"/>
  <c r="Q126" i="15"/>
  <c r="W126" i="15"/>
  <c r="Y126" i="15"/>
  <c r="AL127" i="15"/>
  <c r="AA124" i="15"/>
  <c r="U124" i="15"/>
  <c r="W122" i="15"/>
  <c r="AL123" i="15"/>
  <c r="AF123" i="15"/>
  <c r="AK123" i="15"/>
  <c r="S120" i="15"/>
  <c r="L123" i="15"/>
  <c r="AD120" i="15"/>
  <c r="AB120" i="15" s="1"/>
  <c r="AH120" i="15" s="1"/>
  <c r="AC123" i="15"/>
  <c r="W120" i="15"/>
  <c r="O120" i="15"/>
  <c r="Y120" i="15"/>
  <c r="Q120" i="15"/>
  <c r="AA120" i="15"/>
  <c r="AL119" i="15"/>
  <c r="AA118" i="15"/>
  <c r="AC119" i="15"/>
  <c r="AK119" i="15"/>
  <c r="AB117" i="15"/>
  <c r="AH117" i="15" s="1"/>
  <c r="L119" i="15"/>
  <c r="AF119" i="15"/>
  <c r="W117" i="15"/>
  <c r="O117" i="15"/>
  <c r="Y117" i="15"/>
  <c r="Q117" i="15"/>
  <c r="AA117" i="15"/>
  <c r="M119" i="15"/>
  <c r="Y116" i="15"/>
  <c r="O116" i="15"/>
  <c r="AD116" i="15"/>
  <c r="AB114" i="15"/>
  <c r="AH114" i="15" s="1"/>
  <c r="Y114" i="15"/>
  <c r="W114" i="15"/>
  <c r="O114" i="15"/>
  <c r="Q114" i="15"/>
  <c r="AA114" i="15"/>
  <c r="S114" i="15"/>
  <c r="AD114" i="15"/>
  <c r="AL115" i="15"/>
  <c r="Q113" i="15"/>
  <c r="Y113" i="15"/>
  <c r="O113" i="15"/>
  <c r="AD113" i="15"/>
  <c r="AB113" i="15" s="1"/>
  <c r="AH113" i="15" s="1"/>
  <c r="AB112" i="15"/>
  <c r="AH112" i="15" s="1"/>
  <c r="L115" i="15"/>
  <c r="AD112" i="15"/>
  <c r="O112" i="15"/>
  <c r="AF115" i="15"/>
  <c r="AF111" i="15"/>
  <c r="Y110" i="15"/>
  <c r="O110" i="15"/>
  <c r="AD110" i="15"/>
  <c r="AB110" i="15" s="1"/>
  <c r="AH110" i="15" s="1"/>
  <c r="Q110" i="15"/>
  <c r="W110" i="15"/>
  <c r="AL111" i="15"/>
  <c r="AC107" i="15"/>
  <c r="AF107" i="15"/>
  <c r="S105" i="15"/>
  <c r="S104" i="15"/>
  <c r="Q104" i="15"/>
  <c r="Y104" i="15"/>
  <c r="AA104" i="15"/>
  <c r="M107" i="15"/>
  <c r="AL107" i="15"/>
  <c r="S102" i="15"/>
  <c r="U102" i="15"/>
  <c r="Q101" i="15"/>
  <c r="AK103" i="15"/>
  <c r="Y101" i="15"/>
  <c r="AF103" i="15"/>
  <c r="S101" i="15"/>
  <c r="AA101" i="15"/>
  <c r="AD100" i="15"/>
  <c r="AB100" i="15" s="1"/>
  <c r="AH100" i="15" s="1"/>
  <c r="W100" i="15"/>
  <c r="O100" i="15"/>
  <c r="Y100" i="15"/>
  <c r="Q100" i="15"/>
  <c r="AA100" i="15"/>
  <c r="M103" i="15"/>
  <c r="S100" i="15"/>
  <c r="Y98" i="15"/>
  <c r="AA98" i="15"/>
  <c r="Q98" i="15"/>
  <c r="S98" i="15"/>
  <c r="Q97" i="15"/>
  <c r="AA97" i="15"/>
  <c r="S97" i="15"/>
  <c r="AB97" i="15"/>
  <c r="AH97" i="15" s="1"/>
  <c r="W97" i="15"/>
  <c r="O97" i="15"/>
  <c r="Y97" i="15"/>
  <c r="AL99" i="15"/>
  <c r="AF99" i="15"/>
  <c r="O96" i="15"/>
  <c r="U96" i="15"/>
  <c r="AF95" i="15"/>
  <c r="AA93" i="15"/>
  <c r="S93" i="15"/>
  <c r="O92" i="15"/>
  <c r="Y92" i="15"/>
  <c r="Q92" i="15"/>
  <c r="AA92" i="15"/>
  <c r="S92" i="15"/>
  <c r="AD92" i="15"/>
  <c r="AB92" i="15" s="1"/>
  <c r="AH92" i="15" s="1"/>
  <c r="AK91" i="15"/>
  <c r="S90" i="15"/>
  <c r="L91" i="15"/>
  <c r="AL91" i="15"/>
  <c r="AA90" i="15"/>
  <c r="AB89" i="15"/>
  <c r="AH89" i="15" s="1"/>
  <c r="AD89" i="15"/>
  <c r="O89" i="15"/>
  <c r="S89" i="15"/>
  <c r="Y89" i="15"/>
  <c r="W89" i="15"/>
  <c r="Q89" i="15"/>
  <c r="AA89" i="15"/>
  <c r="AC91" i="15"/>
  <c r="AB88" i="15"/>
  <c r="AH88" i="15" s="1"/>
  <c r="AF91" i="15"/>
  <c r="Q88" i="15"/>
  <c r="W88" i="15"/>
  <c r="Y88" i="15"/>
  <c r="O88" i="15"/>
  <c r="AD88" i="15"/>
  <c r="AD86" i="15"/>
  <c r="AB86" i="15" s="1"/>
  <c r="AH86" i="15" s="1"/>
  <c r="O86" i="15"/>
  <c r="Y86" i="15"/>
  <c r="S86" i="15"/>
  <c r="W86" i="15"/>
  <c r="Q86" i="15"/>
  <c r="AA86" i="15"/>
  <c r="AL87" i="15"/>
  <c r="O85" i="15"/>
  <c r="AD85" i="15"/>
  <c r="AB85" i="15" s="1"/>
  <c r="AH85" i="15" s="1"/>
  <c r="Q85" i="15"/>
  <c r="W85" i="15"/>
  <c r="Y85" i="15"/>
  <c r="AF87" i="15"/>
  <c r="O84" i="15"/>
  <c r="W84" i="15"/>
  <c r="AD84" i="15"/>
  <c r="Y82" i="15"/>
  <c r="AD82" i="15"/>
  <c r="AB82" i="15" s="1"/>
  <c r="AH82" i="15" s="1"/>
  <c r="O82" i="15"/>
  <c r="U82" i="15"/>
  <c r="AF83" i="15"/>
  <c r="AL83" i="15"/>
  <c r="AD81" i="15"/>
  <c r="AB81" i="15" s="1"/>
  <c r="AH81" i="15" s="1"/>
  <c r="O81" i="15"/>
  <c r="Q80" i="15"/>
  <c r="S80" i="15"/>
  <c r="W80" i="15"/>
  <c r="O80" i="15"/>
  <c r="U78" i="15"/>
  <c r="AB77" i="15"/>
  <c r="AH77" i="15" s="1"/>
  <c r="W77" i="15"/>
  <c r="O77" i="15"/>
  <c r="Y77" i="15"/>
  <c r="Y79" i="15" s="1"/>
  <c r="Q77" i="15"/>
  <c r="AA77" i="15"/>
  <c r="AL79" i="15"/>
  <c r="AF79" i="15"/>
  <c r="AC79" i="15"/>
  <c r="M79" i="15"/>
  <c r="Y74" i="15"/>
  <c r="AA74" i="15"/>
  <c r="O74" i="15"/>
  <c r="S74" i="15"/>
  <c r="AD74" i="15"/>
  <c r="AB74" i="15" s="1"/>
  <c r="AH74" i="15" s="1"/>
  <c r="W74" i="15"/>
  <c r="AF75" i="15"/>
  <c r="Y73" i="15"/>
  <c r="L75" i="15"/>
  <c r="AB72" i="15"/>
  <c r="AH72" i="15" s="1"/>
  <c r="AA72" i="15"/>
  <c r="O72" i="15"/>
  <c r="AD72" i="15"/>
  <c r="S72" i="15"/>
  <c r="W72" i="15"/>
  <c r="AB70" i="15"/>
  <c r="AH70" i="15" s="1"/>
  <c r="AA69" i="15"/>
  <c r="O69" i="15"/>
  <c r="AD69" i="15"/>
  <c r="AB69" i="15" s="1"/>
  <c r="AH69" i="15" s="1"/>
  <c r="S69" i="15"/>
  <c r="W69" i="15"/>
  <c r="AL71" i="15"/>
  <c r="AA66" i="15"/>
  <c r="M67" i="15"/>
  <c r="O66" i="15"/>
  <c r="AD66" i="15"/>
  <c r="AB66" i="15" s="1"/>
  <c r="AH66" i="15" s="1"/>
  <c r="S66" i="15"/>
  <c r="W66" i="15"/>
  <c r="AF67" i="15"/>
  <c r="AL67" i="15"/>
  <c r="Y64" i="15"/>
  <c r="AC67" i="15"/>
  <c r="AK67" i="15"/>
  <c r="O64" i="15"/>
  <c r="AA64" i="15"/>
  <c r="L67" i="15"/>
  <c r="S64" i="15"/>
  <c r="W64" i="15"/>
  <c r="U62" i="15"/>
  <c r="S61" i="15"/>
  <c r="AB61" i="15"/>
  <c r="AH61" i="15" s="1"/>
  <c r="AF63" i="15"/>
  <c r="W61" i="15"/>
  <c r="O61" i="15"/>
  <c r="Y61" i="15"/>
  <c r="M63" i="15"/>
  <c r="Q61" i="15"/>
  <c r="AA61" i="15"/>
  <c r="AK63" i="15"/>
  <c r="AC63" i="15"/>
  <c r="AE63" i="15"/>
  <c r="Y60" i="15"/>
  <c r="AB58" i="15"/>
  <c r="AH58" i="15" s="1"/>
  <c r="W58" i="15"/>
  <c r="O58" i="15"/>
  <c r="Y58" i="15"/>
  <c r="Q58" i="15"/>
  <c r="AA58" i="15"/>
  <c r="AL59" i="15"/>
  <c r="Y57" i="15"/>
  <c r="AF59" i="15"/>
  <c r="L59" i="15"/>
  <c r="S56" i="15"/>
  <c r="O56" i="15"/>
  <c r="W56" i="15"/>
  <c r="AA56" i="15"/>
  <c r="AD56" i="15"/>
  <c r="AB56" i="15" s="1"/>
  <c r="AH56" i="15" s="1"/>
  <c r="AL55" i="15"/>
  <c r="AB53" i="15"/>
  <c r="AH53" i="15" s="1"/>
  <c r="O53" i="15"/>
  <c r="AD53" i="15"/>
  <c r="S53" i="15"/>
  <c r="AA53" i="15"/>
  <c r="W53" i="15"/>
  <c r="AA50" i="15"/>
  <c r="AD50" i="15"/>
  <c r="AB50" i="15" s="1"/>
  <c r="AH50" i="15" s="1"/>
  <c r="S50" i="15"/>
  <c r="O50" i="15"/>
  <c r="W50" i="15"/>
  <c r="AL51" i="15"/>
  <c r="L51" i="15"/>
  <c r="AF51" i="15"/>
  <c r="S48" i="15"/>
  <c r="AD48" i="15"/>
  <c r="AB48" i="15" s="1"/>
  <c r="AH48" i="15" s="1"/>
  <c r="O48" i="15"/>
  <c r="Y48" i="15"/>
  <c r="W48" i="15"/>
  <c r="Q48" i="15"/>
  <c r="AF47" i="15"/>
  <c r="AL47" i="15"/>
  <c r="Y45" i="15"/>
  <c r="AD45" i="15"/>
  <c r="AB45" i="15" s="1"/>
  <c r="AH45" i="15" s="1"/>
  <c r="O45" i="15"/>
  <c r="Q45" i="15"/>
  <c r="AA45" i="15"/>
  <c r="W45" i="15"/>
  <c r="Q44" i="15"/>
  <c r="U44" i="15"/>
  <c r="AA42" i="15"/>
  <c r="AD42" i="15"/>
  <c r="Q42" i="15"/>
  <c r="Q41" i="15"/>
  <c r="AD41" i="15"/>
  <c r="AB41" i="15" s="1"/>
  <c r="AH41" i="15" s="1"/>
  <c r="W41" i="15"/>
  <c r="O41" i="15"/>
  <c r="Y41" i="15"/>
  <c r="AF43" i="15"/>
  <c r="S38" i="15"/>
  <c r="AD38" i="15"/>
  <c r="AB38" i="15" s="1"/>
  <c r="AH38" i="15" s="1"/>
  <c r="W38" i="15"/>
  <c r="O38" i="15"/>
  <c r="Y38" i="15"/>
  <c r="Q38" i="15"/>
  <c r="AA38" i="15"/>
  <c r="AL39" i="15"/>
  <c r="AF39" i="15"/>
  <c r="S36" i="15"/>
  <c r="AC35" i="15"/>
  <c r="AF35" i="15"/>
  <c r="AK35" i="15"/>
  <c r="S33" i="15"/>
  <c r="AA33" i="15"/>
  <c r="S32" i="15"/>
  <c r="AL35" i="15"/>
  <c r="AA32" i="15"/>
  <c r="Q32" i="15"/>
  <c r="Y32" i="15"/>
  <c r="M35" i="15"/>
  <c r="AA30" i="15"/>
  <c r="AC31" i="15"/>
  <c r="S30" i="15"/>
  <c r="L31" i="15"/>
  <c r="AA29" i="15"/>
  <c r="Q29" i="15"/>
  <c r="S29" i="15"/>
  <c r="Y29" i="15"/>
  <c r="AL31" i="15"/>
  <c r="W28" i="15"/>
  <c r="AK31" i="15"/>
  <c r="O28" i="15"/>
  <c r="AD28" i="15"/>
  <c r="AB28" i="15" s="1"/>
  <c r="AH28" i="15" s="1"/>
  <c r="Q28" i="15"/>
  <c r="Y28" i="15"/>
  <c r="AF31" i="15"/>
  <c r="AA26" i="15"/>
  <c r="Q26" i="15"/>
  <c r="S26" i="15"/>
  <c r="Y26" i="15"/>
  <c r="Y25" i="15"/>
  <c r="Q25" i="15"/>
  <c r="AA25" i="15"/>
  <c r="W25" i="15"/>
  <c r="O25" i="15"/>
  <c r="S25" i="15"/>
  <c r="AD25" i="15"/>
  <c r="AB25" i="15" s="1"/>
  <c r="AH25" i="15" s="1"/>
  <c r="AF27" i="15"/>
  <c r="AB24" i="15"/>
  <c r="AH24" i="15" s="1"/>
  <c r="U24" i="15"/>
  <c r="Q22" i="15"/>
  <c r="S22" i="15"/>
  <c r="AD22" i="15"/>
  <c r="AB22" i="15" s="1"/>
  <c r="AH22" i="15" s="1"/>
  <c r="W22" i="15"/>
  <c r="O22" i="15"/>
  <c r="Y22" i="15"/>
  <c r="M23" i="15"/>
  <c r="U21" i="15"/>
  <c r="AL23" i="15"/>
  <c r="S20" i="15"/>
  <c r="AA20" i="15"/>
  <c r="AL19" i="15"/>
  <c r="AF19" i="15"/>
  <c r="S17" i="15"/>
  <c r="AA17" i="15"/>
  <c r="AC19" i="15"/>
  <c r="S16" i="15"/>
  <c r="Y16" i="15"/>
  <c r="AA16" i="15"/>
  <c r="Q16" i="15"/>
  <c r="S14" i="15"/>
  <c r="AL15" i="15"/>
  <c r="AF15" i="15"/>
  <c r="AA14" i="15"/>
  <c r="Q13" i="15"/>
  <c r="Q12" i="15"/>
  <c r="L15" i="15"/>
  <c r="AA12" i="15"/>
  <c r="W12" i="15"/>
  <c r="S12" i="15"/>
  <c r="AD12" i="15"/>
  <c r="AB12" i="15" s="1"/>
  <c r="AH12" i="15" s="1"/>
  <c r="O12" i="15"/>
  <c r="S10" i="15"/>
  <c r="Y10" i="15"/>
  <c r="AA10" i="15"/>
  <c r="Q10" i="15"/>
  <c r="AL11" i="15"/>
  <c r="W9" i="15"/>
  <c r="Y9" i="15"/>
  <c r="Q9" i="15"/>
  <c r="AA9" i="15"/>
  <c r="O9" i="15"/>
  <c r="S9" i="15"/>
  <c r="AD9" i="15"/>
  <c r="AB9" i="15" s="1"/>
  <c r="AH9" i="15" s="1"/>
  <c r="AF11" i="15"/>
  <c r="AD6" i="15"/>
  <c r="AB6" i="15" s="1"/>
  <c r="AH6" i="15" s="1"/>
  <c r="Y6" i="15"/>
  <c r="Q5" i="15"/>
  <c r="S5" i="15"/>
  <c r="AL7" i="15"/>
  <c r="AF7" i="15"/>
  <c r="W5" i="15"/>
  <c r="Y5" i="15"/>
  <c r="M7" i="15"/>
  <c r="Y4" i="15"/>
  <c r="U4" i="15"/>
  <c r="U6" i="15"/>
  <c r="U8" i="15"/>
  <c r="O4" i="15"/>
  <c r="W4" i="15"/>
  <c r="O6" i="15"/>
  <c r="W6" i="15"/>
  <c r="AE7" i="15"/>
  <c r="O8" i="15"/>
  <c r="AD8" i="15"/>
  <c r="L11" i="15"/>
  <c r="AK27" i="15"/>
  <c r="AC27" i="15"/>
  <c r="L27" i="15"/>
  <c r="M43" i="15"/>
  <c r="AA40" i="15"/>
  <c r="AA43" i="15" s="1"/>
  <c r="AG43" i="15" s="1"/>
  <c r="S40" i="15"/>
  <c r="S43" i="15" s="1"/>
  <c r="Y40" i="15"/>
  <c r="Q40" i="15"/>
  <c r="AD40" i="15"/>
  <c r="W40" i="15"/>
  <c r="O40" i="15"/>
  <c r="U5" i="15"/>
  <c r="L7" i="15"/>
  <c r="Q8" i="15"/>
  <c r="U10" i="15"/>
  <c r="AB10" i="15"/>
  <c r="AH10" i="15" s="1"/>
  <c r="M11" i="15"/>
  <c r="AC11" i="15"/>
  <c r="AK11" i="15"/>
  <c r="AD13" i="15"/>
  <c r="AB13" i="15" s="1"/>
  <c r="AH13" i="15" s="1"/>
  <c r="W13" i="15"/>
  <c r="U13" i="15"/>
  <c r="Y13" i="15"/>
  <c r="Y15" i="15" s="1"/>
  <c r="AE27" i="15"/>
  <c r="AA34" i="15"/>
  <c r="S34" i="15"/>
  <c r="Y34" i="15"/>
  <c r="Y35" i="15" s="1"/>
  <c r="Q34" i="15"/>
  <c r="AD34" i="15"/>
  <c r="AB34" i="15" s="1"/>
  <c r="AH34" i="15" s="1"/>
  <c r="W34" i="15"/>
  <c r="O34" i="15"/>
  <c r="U40" i="15"/>
  <c r="AA46" i="15"/>
  <c r="S46" i="15"/>
  <c r="AD46" i="15"/>
  <c r="W46" i="15"/>
  <c r="O46" i="15"/>
  <c r="Y46" i="15"/>
  <c r="Y47" i="15" s="1"/>
  <c r="U46" i="15"/>
  <c r="Q46" i="15"/>
  <c r="AD54" i="15"/>
  <c r="W54" i="15"/>
  <c r="O54" i="15"/>
  <c r="AA54" i="15"/>
  <c r="S54" i="15"/>
  <c r="Y54" i="15"/>
  <c r="U54" i="15"/>
  <c r="Q54" i="15"/>
  <c r="AD4" i="15"/>
  <c r="AA18" i="15"/>
  <c r="S18" i="15"/>
  <c r="S19" i="15" s="1"/>
  <c r="Y18" i="15"/>
  <c r="Q18" i="15"/>
  <c r="AD18" i="15"/>
  <c r="AB18" i="15" s="1"/>
  <c r="AH18" i="15" s="1"/>
  <c r="W18" i="15"/>
  <c r="O18" i="15"/>
  <c r="W8" i="15"/>
  <c r="U18" i="15"/>
  <c r="AL27" i="15"/>
  <c r="AA37" i="15"/>
  <c r="S37" i="15"/>
  <c r="Y37" i="15"/>
  <c r="Q37" i="15"/>
  <c r="AD37" i="15"/>
  <c r="AB37" i="15" s="1"/>
  <c r="AH37" i="15" s="1"/>
  <c r="W37" i="15"/>
  <c r="O37" i="15"/>
  <c r="Q4" i="15"/>
  <c r="AA4" i="15"/>
  <c r="AD5" i="15"/>
  <c r="AB5" i="15" s="1"/>
  <c r="AH5" i="15" s="1"/>
  <c r="Q6" i="15"/>
  <c r="AA6" i="15"/>
  <c r="Y8" i="15"/>
  <c r="S4" i="15"/>
  <c r="AB4" i="15"/>
  <c r="AH4" i="15" s="1"/>
  <c r="O5" i="15"/>
  <c r="S6" i="15"/>
  <c r="AC7" i="15"/>
  <c r="S8" i="15"/>
  <c r="AA8" i="15"/>
  <c r="U9" i="15"/>
  <c r="O10" i="15"/>
  <c r="W10" i="15"/>
  <c r="M15" i="15"/>
  <c r="U12" i="15"/>
  <c r="O13" i="15"/>
  <c r="AA13" i="15"/>
  <c r="M19" i="15"/>
  <c r="AA21" i="15"/>
  <c r="S21" i="15"/>
  <c r="Y21" i="15"/>
  <c r="Q21" i="15"/>
  <c r="AD21" i="15"/>
  <c r="AB21" i="15" s="1"/>
  <c r="AH21" i="15" s="1"/>
  <c r="W21" i="15"/>
  <c r="O21" i="15"/>
  <c r="AA24" i="15"/>
  <c r="S24" i="15"/>
  <c r="S27" i="15" s="1"/>
  <c r="M27" i="15"/>
  <c r="Y24" i="15"/>
  <c r="Q24" i="15"/>
  <c r="Q27" i="15" s="1"/>
  <c r="AD24" i="15"/>
  <c r="AD27" i="15" s="1"/>
  <c r="W24" i="15"/>
  <c r="O24" i="15"/>
  <c r="U34" i="15"/>
  <c r="M39" i="15"/>
  <c r="AB40" i="15"/>
  <c r="AH40" i="15" s="1"/>
  <c r="AL43" i="15"/>
  <c r="M47" i="15"/>
  <c r="AB46" i="15"/>
  <c r="AH46" i="15" s="1"/>
  <c r="AB54" i="15"/>
  <c r="AH54" i="15" s="1"/>
  <c r="AA49" i="15"/>
  <c r="S49" i="15"/>
  <c r="AD49" i="15"/>
  <c r="AD51" i="15" s="1"/>
  <c r="W49" i="15"/>
  <c r="O49" i="15"/>
  <c r="Y49" i="15"/>
  <c r="U49" i="15"/>
  <c r="Q49" i="15"/>
  <c r="AD70" i="15"/>
  <c r="W70" i="15"/>
  <c r="O70" i="15"/>
  <c r="AA70" i="15"/>
  <c r="S70" i="15"/>
  <c r="Y70" i="15"/>
  <c r="U70" i="15"/>
  <c r="Q70" i="15"/>
  <c r="U14" i="15"/>
  <c r="AC15" i="15"/>
  <c r="AK15" i="15"/>
  <c r="U17" i="15"/>
  <c r="U20" i="15"/>
  <c r="AB20" i="15"/>
  <c r="AH20" i="15" s="1"/>
  <c r="AE23" i="15"/>
  <c r="U30" i="15"/>
  <c r="AB30" i="15"/>
  <c r="AH30" i="15" s="1"/>
  <c r="M31" i="15"/>
  <c r="U33" i="15"/>
  <c r="U36" i="15"/>
  <c r="AE39" i="15"/>
  <c r="AE43" i="15"/>
  <c r="AK43" i="15"/>
  <c r="AC43" i="15"/>
  <c r="M51" i="15"/>
  <c r="AA52" i="15"/>
  <c r="S52" i="15"/>
  <c r="S55" i="15" s="1"/>
  <c r="AD52" i="15"/>
  <c r="W52" i="15"/>
  <c r="O52" i="15"/>
  <c r="AD60" i="15"/>
  <c r="W60" i="15"/>
  <c r="O60" i="15"/>
  <c r="AA60" i="15"/>
  <c r="S60" i="15"/>
  <c r="AB60" i="15"/>
  <c r="AH60" i="15" s="1"/>
  <c r="AA68" i="15"/>
  <c r="S68" i="15"/>
  <c r="S71" i="15" s="1"/>
  <c r="AD68" i="15"/>
  <c r="W68" i="15"/>
  <c r="O68" i="15"/>
  <c r="AD76" i="15"/>
  <c r="W76" i="15"/>
  <c r="O76" i="15"/>
  <c r="AA76" i="15"/>
  <c r="S76" i="15"/>
  <c r="AB76" i="15"/>
  <c r="AH76" i="15" s="1"/>
  <c r="O14" i="15"/>
  <c r="W14" i="15"/>
  <c r="AD14" i="15"/>
  <c r="AB14" i="15" s="1"/>
  <c r="AH14" i="15" s="1"/>
  <c r="U16" i="15"/>
  <c r="AB16" i="15"/>
  <c r="AH16" i="15" s="1"/>
  <c r="O17" i="15"/>
  <c r="W17" i="15"/>
  <c r="AD17" i="15"/>
  <c r="AE19" i="15"/>
  <c r="O20" i="15"/>
  <c r="W20" i="15"/>
  <c r="AD20" i="15"/>
  <c r="L23" i="15"/>
  <c r="U26" i="15"/>
  <c r="AB26" i="15"/>
  <c r="AH26" i="15" s="1"/>
  <c r="S28" i="15"/>
  <c r="AA28" i="15"/>
  <c r="AA31" i="15" s="1"/>
  <c r="AG31" i="15" s="1"/>
  <c r="U29" i="15"/>
  <c r="AB29" i="15"/>
  <c r="AH29" i="15" s="1"/>
  <c r="O30" i="15"/>
  <c r="W30" i="15"/>
  <c r="AD30" i="15"/>
  <c r="U32" i="15"/>
  <c r="AB32" i="15"/>
  <c r="AH32" i="15" s="1"/>
  <c r="O33" i="15"/>
  <c r="W33" i="15"/>
  <c r="AD33" i="15"/>
  <c r="AD35" i="15" s="1"/>
  <c r="AE35" i="15"/>
  <c r="O36" i="15"/>
  <c r="W36" i="15"/>
  <c r="AD36" i="15"/>
  <c r="L39" i="15"/>
  <c r="AB42" i="15"/>
  <c r="AH42" i="15" s="1"/>
  <c r="U42" i="15"/>
  <c r="W42" i="15"/>
  <c r="L43" i="15"/>
  <c r="AC47" i="15"/>
  <c r="AK47" i="15"/>
  <c r="Q52" i="15"/>
  <c r="AF55" i="15"/>
  <c r="M55" i="15"/>
  <c r="AC55" i="15"/>
  <c r="AK55" i="15"/>
  <c r="AD57" i="15"/>
  <c r="AD59" i="15" s="1"/>
  <c r="W57" i="15"/>
  <c r="O57" i="15"/>
  <c r="AA57" i="15"/>
  <c r="AA59" i="15" s="1"/>
  <c r="AG59" i="15" s="1"/>
  <c r="S57" i="15"/>
  <c r="S59" i="15" s="1"/>
  <c r="Q60" i="15"/>
  <c r="AA62" i="15"/>
  <c r="S62" i="15"/>
  <c r="AD62" i="15"/>
  <c r="W62" i="15"/>
  <c r="O62" i="15"/>
  <c r="AB62" i="15"/>
  <c r="AH62" i="15" s="1"/>
  <c r="AA65" i="15"/>
  <c r="S65" i="15"/>
  <c r="S67" i="15" s="1"/>
  <c r="AD65" i="15"/>
  <c r="W65" i="15"/>
  <c r="O65" i="15"/>
  <c r="Q68" i="15"/>
  <c r="AF71" i="15"/>
  <c r="M71" i="15"/>
  <c r="AC71" i="15"/>
  <c r="AK71" i="15"/>
  <c r="AD73" i="15"/>
  <c r="AB73" i="15" s="1"/>
  <c r="AH73" i="15" s="1"/>
  <c r="W73" i="15"/>
  <c r="O73" i="15"/>
  <c r="AA73" i="15"/>
  <c r="S73" i="15"/>
  <c r="Q76" i="15"/>
  <c r="AA78" i="15"/>
  <c r="S78" i="15"/>
  <c r="AD78" i="15"/>
  <c r="W78" i="15"/>
  <c r="O78" i="15"/>
  <c r="AB78" i="15"/>
  <c r="AH78" i="15" s="1"/>
  <c r="Q14" i="15"/>
  <c r="Q15" i="15" s="1"/>
  <c r="O16" i="15"/>
  <c r="W16" i="15"/>
  <c r="Q17" i="15"/>
  <c r="Q20" i="15"/>
  <c r="Y20" i="15"/>
  <c r="U22" i="15"/>
  <c r="AC23" i="15"/>
  <c r="U25" i="15"/>
  <c r="O26" i="15"/>
  <c r="W26" i="15"/>
  <c r="U28" i="15"/>
  <c r="O29" i="15"/>
  <c r="W29" i="15"/>
  <c r="Q30" i="15"/>
  <c r="Q31" i="15" s="1"/>
  <c r="O32" i="15"/>
  <c r="W32" i="15"/>
  <c r="Q33" i="15"/>
  <c r="Q36" i="15"/>
  <c r="Y36" i="15"/>
  <c r="U38" i="15"/>
  <c r="AC39" i="15"/>
  <c r="U41" i="15"/>
  <c r="O42" i="15"/>
  <c r="Y42" i="15"/>
  <c r="AD44" i="15"/>
  <c r="AB44" i="15" s="1"/>
  <c r="AH44" i="15" s="1"/>
  <c r="W44" i="15"/>
  <c r="O44" i="15"/>
  <c r="AA44" i="15"/>
  <c r="S44" i="15"/>
  <c r="S47" i="15" s="1"/>
  <c r="AE47" i="15"/>
  <c r="U52" i="15"/>
  <c r="AE55" i="15"/>
  <c r="Q57" i="15"/>
  <c r="U60" i="15"/>
  <c r="Q62" i="15"/>
  <c r="Q65" i="15"/>
  <c r="U68" i="15"/>
  <c r="AE71" i="15"/>
  <c r="Q73" i="15"/>
  <c r="U76" i="15"/>
  <c r="Q78" i="15"/>
  <c r="L79" i="15"/>
  <c r="AE79" i="15"/>
  <c r="U45" i="15"/>
  <c r="U48" i="15"/>
  <c r="Q50" i="15"/>
  <c r="Y50" i="15"/>
  <c r="AE51" i="15"/>
  <c r="Q53" i="15"/>
  <c r="Y53" i="15"/>
  <c r="Q56" i="15"/>
  <c r="Y56" i="15"/>
  <c r="U58" i="15"/>
  <c r="M59" i="15"/>
  <c r="AC59" i="15"/>
  <c r="AK59" i="15"/>
  <c r="U61" i="15"/>
  <c r="U64" i="15"/>
  <c r="AB64" i="15"/>
  <c r="AH64" i="15" s="1"/>
  <c r="Q66" i="15"/>
  <c r="Y66" i="15"/>
  <c r="Y67" i="15" s="1"/>
  <c r="X67" i="15" s="1"/>
  <c r="Q69" i="15"/>
  <c r="Y69" i="15"/>
  <c r="Q72" i="15"/>
  <c r="Y72" i="15"/>
  <c r="U74" i="15"/>
  <c r="M75" i="15"/>
  <c r="AC75" i="15"/>
  <c r="AK75" i="15"/>
  <c r="U77" i="15"/>
  <c r="M83" i="15"/>
  <c r="AD80" i="15"/>
  <c r="U80" i="15"/>
  <c r="AB80" i="15"/>
  <c r="AH80" i="15" s="1"/>
  <c r="S81" i="15"/>
  <c r="Q82" i="15"/>
  <c r="U94" i="15"/>
  <c r="AD94" i="15"/>
  <c r="AB94" i="15" s="1"/>
  <c r="AH94" i="15" s="1"/>
  <c r="S94" i="15"/>
  <c r="AA94" i="15"/>
  <c r="Q94" i="15"/>
  <c r="Y94" i="15"/>
  <c r="O94" i="15"/>
  <c r="AD99" i="15"/>
  <c r="AK87" i="15"/>
  <c r="AC87" i="15"/>
  <c r="L87" i="15"/>
  <c r="AA106" i="15"/>
  <c r="S106" i="15"/>
  <c r="Y106" i="15"/>
  <c r="Q106" i="15"/>
  <c r="W106" i="15"/>
  <c r="U106" i="15"/>
  <c r="AD106" i="15"/>
  <c r="AB106" i="15" s="1"/>
  <c r="AH106" i="15" s="1"/>
  <c r="O106" i="15"/>
  <c r="AA109" i="15"/>
  <c r="S109" i="15"/>
  <c r="Y109" i="15"/>
  <c r="Q109" i="15"/>
  <c r="U109" i="15"/>
  <c r="AD109" i="15"/>
  <c r="O109" i="15"/>
  <c r="AB109" i="15"/>
  <c r="AH109" i="15" s="1"/>
  <c r="W109" i="15"/>
  <c r="U50" i="15"/>
  <c r="AC51" i="15"/>
  <c r="U53" i="15"/>
  <c r="U56" i="15"/>
  <c r="U66" i="15"/>
  <c r="U69" i="15"/>
  <c r="U72" i="15"/>
  <c r="Y81" i="15"/>
  <c r="Y83" i="15" s="1"/>
  <c r="Q81" i="15"/>
  <c r="W81" i="15"/>
  <c r="AA82" i="15"/>
  <c r="AA83" i="15" s="1"/>
  <c r="AG83" i="15" s="1"/>
  <c r="S82" i="15"/>
  <c r="W82" i="15"/>
  <c r="AK83" i="15"/>
  <c r="AC83" i="15"/>
  <c r="L83" i="15"/>
  <c r="AA84" i="15"/>
  <c r="S84" i="15"/>
  <c r="M87" i="15"/>
  <c r="Y84" i="15"/>
  <c r="Q84" i="15"/>
  <c r="Q87" i="15" s="1"/>
  <c r="AE87" i="15"/>
  <c r="AK111" i="15"/>
  <c r="AC111" i="15"/>
  <c r="L111" i="15"/>
  <c r="AE111" i="15"/>
  <c r="F128" i="15"/>
  <c r="U90" i="15"/>
  <c r="M91" i="15"/>
  <c r="U93" i="15"/>
  <c r="AK99" i="15"/>
  <c r="AC99" i="15"/>
  <c r="S85" i="15"/>
  <c r="AA85" i="15"/>
  <c r="U86" i="15"/>
  <c r="S88" i="15"/>
  <c r="S91" i="15" s="1"/>
  <c r="AA88" i="15"/>
  <c r="U89" i="15"/>
  <c r="O90" i="15"/>
  <c r="O91" i="15" s="1"/>
  <c r="W90" i="15"/>
  <c r="AD90" i="15"/>
  <c r="AB90" i="15" s="1"/>
  <c r="AH90" i="15" s="1"/>
  <c r="M95" i="15"/>
  <c r="U92" i="15"/>
  <c r="O93" i="15"/>
  <c r="W93" i="15"/>
  <c r="W95" i="15" s="1"/>
  <c r="AD93" i="15"/>
  <c r="AB93" i="15" s="1"/>
  <c r="AH93" i="15" s="1"/>
  <c r="L99" i="15"/>
  <c r="AA105" i="15"/>
  <c r="M111" i="15"/>
  <c r="Y108" i="15"/>
  <c r="Y111" i="15" s="1"/>
  <c r="Q108" i="15"/>
  <c r="AD108" i="15"/>
  <c r="AB108" i="15" s="1"/>
  <c r="AH108" i="15" s="1"/>
  <c r="W108" i="15"/>
  <c r="O108" i="15"/>
  <c r="AA108" i="15"/>
  <c r="U108" i="15"/>
  <c r="AA112" i="15"/>
  <c r="S112" i="15"/>
  <c r="M115" i="15"/>
  <c r="Y112" i="15"/>
  <c r="Q112" i="15"/>
  <c r="W112" i="15"/>
  <c r="W115" i="15" s="1"/>
  <c r="U112" i="15"/>
  <c r="AA125" i="15"/>
  <c r="S125" i="15"/>
  <c r="Y125" i="15"/>
  <c r="Q125" i="15"/>
  <c r="W125" i="15"/>
  <c r="U125" i="15"/>
  <c r="AD125" i="15"/>
  <c r="O125" i="15"/>
  <c r="U85" i="15"/>
  <c r="U88" i="15"/>
  <c r="Q90" i="15"/>
  <c r="Q93" i="15"/>
  <c r="Q95" i="15" s="1"/>
  <c r="AK95" i="15"/>
  <c r="AC95" i="15"/>
  <c r="L95" i="15"/>
  <c r="AA96" i="15"/>
  <c r="S96" i="15"/>
  <c r="M99" i="15"/>
  <c r="Y96" i="15"/>
  <c r="Q96" i="15"/>
  <c r="Q99" i="15" s="1"/>
  <c r="AB96" i="15"/>
  <c r="AH96" i="15" s="1"/>
  <c r="AE99" i="15"/>
  <c r="Y102" i="15"/>
  <c r="Y103" i="15" s="1"/>
  <c r="Q102" i="15"/>
  <c r="AD102" i="15"/>
  <c r="W102" i="15"/>
  <c r="O102" i="15"/>
  <c r="AB102" i="15"/>
  <c r="AH102" i="15" s="1"/>
  <c r="Y105" i="15"/>
  <c r="Q105" i="15"/>
  <c r="AD105" i="15"/>
  <c r="W105" i="15"/>
  <c r="O105" i="15"/>
  <c r="AF127" i="15"/>
  <c r="AB125" i="15"/>
  <c r="AH125" i="15" s="1"/>
  <c r="Y121" i="15"/>
  <c r="Y123" i="15" s="1"/>
  <c r="Q121" i="15"/>
  <c r="AD121" i="15"/>
  <c r="W121" i="15"/>
  <c r="W123" i="15" s="1"/>
  <c r="O121" i="15"/>
  <c r="AB121" i="15"/>
  <c r="AH121" i="15" s="1"/>
  <c r="M123" i="15"/>
  <c r="AI128" i="15"/>
  <c r="AJ127" i="15"/>
  <c r="U98" i="15"/>
  <c r="AB98" i="15"/>
  <c r="AH98" i="15" s="1"/>
  <c r="U101" i="15"/>
  <c r="AB101" i="15"/>
  <c r="AH101" i="15" s="1"/>
  <c r="U104" i="15"/>
  <c r="AB104" i="15"/>
  <c r="AH104" i="15" s="1"/>
  <c r="Y118" i="15"/>
  <c r="Q118" i="15"/>
  <c r="AD118" i="15"/>
  <c r="AB118" i="15" s="1"/>
  <c r="AH118" i="15" s="1"/>
  <c r="W118" i="15"/>
  <c r="O118" i="15"/>
  <c r="S121" i="15"/>
  <c r="AA122" i="15"/>
  <c r="AA123" i="15" s="1"/>
  <c r="AG123" i="15" s="1"/>
  <c r="S122" i="15"/>
  <c r="Y122" i="15"/>
  <c r="Q122" i="15"/>
  <c r="AQ128" i="15"/>
  <c r="I128" i="15"/>
  <c r="AN128" i="15"/>
  <c r="U97" i="15"/>
  <c r="O98" i="15"/>
  <c r="O99" i="15" s="1"/>
  <c r="W98" i="15"/>
  <c r="U100" i="15"/>
  <c r="O101" i="15"/>
  <c r="O103" i="15" s="1"/>
  <c r="W101" i="15"/>
  <c r="O104" i="15"/>
  <c r="W104" i="15"/>
  <c r="L107" i="15"/>
  <c r="AK107" i="15"/>
  <c r="AK115" i="15"/>
  <c r="AC115" i="15"/>
  <c r="S118" i="15"/>
  <c r="D128" i="15"/>
  <c r="U121" i="15"/>
  <c r="O122" i="15"/>
  <c r="AD122" i="15"/>
  <c r="AB122" i="15" s="1"/>
  <c r="AH122" i="15" s="1"/>
  <c r="M127" i="15"/>
  <c r="Y124" i="15"/>
  <c r="Q124" i="15"/>
  <c r="AD124" i="15"/>
  <c r="W124" i="15"/>
  <c r="W127" i="15" s="1"/>
  <c r="O124" i="15"/>
  <c r="K128" i="15"/>
  <c r="AK127" i="15"/>
  <c r="AC127" i="15"/>
  <c r="L127" i="15"/>
  <c r="S110" i="15"/>
  <c r="AA110" i="15"/>
  <c r="S113" i="15"/>
  <c r="AA113" i="15"/>
  <c r="U114" i="15"/>
  <c r="S116" i="15"/>
  <c r="AA116" i="15"/>
  <c r="U117" i="15"/>
  <c r="U120" i="15"/>
  <c r="S126" i="15"/>
  <c r="AA126" i="15"/>
  <c r="U110" i="15"/>
  <c r="U113" i="15"/>
  <c r="U116" i="15"/>
  <c r="U126" i="15"/>
  <c r="AL36" i="16"/>
  <c r="S127" i="15" l="1"/>
  <c r="AA127" i="15"/>
  <c r="Z127" i="15" s="1"/>
  <c r="AD127" i="15"/>
  <c r="U127" i="15"/>
  <c r="T127" i="15" s="1"/>
  <c r="Y127" i="15"/>
  <c r="X127" i="15" s="1"/>
  <c r="AB124" i="15"/>
  <c r="AH124" i="15" s="1"/>
  <c r="AJ128" i="15"/>
  <c r="Q111" i="15"/>
  <c r="O123" i="15"/>
  <c r="N123" i="15" s="1"/>
  <c r="S123" i="15"/>
  <c r="R123" i="15" s="1"/>
  <c r="Q123" i="15"/>
  <c r="P123" i="15" s="1"/>
  <c r="S119" i="15"/>
  <c r="R119" i="15" s="1"/>
  <c r="AD119" i="15"/>
  <c r="O119" i="15"/>
  <c r="N119" i="15" s="1"/>
  <c r="W119" i="15"/>
  <c r="V119" i="15" s="1"/>
  <c r="AA119" i="15"/>
  <c r="AG119" i="15" s="1"/>
  <c r="U119" i="15"/>
  <c r="T119" i="15" s="1"/>
  <c r="Q119" i="15"/>
  <c r="P119" i="15" s="1"/>
  <c r="Y119" i="15"/>
  <c r="X119" i="15" s="1"/>
  <c r="AB116" i="15"/>
  <c r="AH116" i="15" s="1"/>
  <c r="Y115" i="15"/>
  <c r="X115" i="15" s="1"/>
  <c r="Q115" i="15"/>
  <c r="P115" i="15" s="1"/>
  <c r="O115" i="15"/>
  <c r="N115" i="15" s="1"/>
  <c r="S115" i="15"/>
  <c r="R115" i="15" s="1"/>
  <c r="AD115" i="15"/>
  <c r="O111" i="15"/>
  <c r="N111" i="15" s="1"/>
  <c r="S111" i="15"/>
  <c r="W111" i="15"/>
  <c r="AA107" i="15"/>
  <c r="AG107" i="15" s="1"/>
  <c r="AD107" i="15"/>
  <c r="Q107" i="15"/>
  <c r="O107" i="15"/>
  <c r="N107" i="15" s="1"/>
  <c r="W107" i="15"/>
  <c r="V107" i="15" s="1"/>
  <c r="AB105" i="15"/>
  <c r="AH105" i="15" s="1"/>
  <c r="P107" i="15"/>
  <c r="S107" i="15"/>
  <c r="R107" i="15" s="1"/>
  <c r="Z107" i="15"/>
  <c r="S103" i="15"/>
  <c r="R103" i="15" s="1"/>
  <c r="Q103" i="15"/>
  <c r="P103" i="15" s="1"/>
  <c r="N103" i="15"/>
  <c r="X103" i="15"/>
  <c r="AA103" i="15"/>
  <c r="AG103" i="15" s="1"/>
  <c r="U103" i="15"/>
  <c r="T103" i="15" s="1"/>
  <c r="AD103" i="15"/>
  <c r="W103" i="15"/>
  <c r="V103" i="15" s="1"/>
  <c r="AB103" i="15"/>
  <c r="AH103" i="15" s="1"/>
  <c r="AA99" i="15"/>
  <c r="AG99" i="15" s="1"/>
  <c r="S99" i="15"/>
  <c r="W99" i="15"/>
  <c r="V99" i="15" s="1"/>
  <c r="Y99" i="15"/>
  <c r="X99" i="15" s="1"/>
  <c r="U99" i="15"/>
  <c r="O95" i="15"/>
  <c r="S95" i="15"/>
  <c r="U95" i="15"/>
  <c r="T95" i="15" s="1"/>
  <c r="AA95" i="15"/>
  <c r="AG95" i="15" s="1"/>
  <c r="Y95" i="15"/>
  <c r="X95" i="15" s="1"/>
  <c r="AD95" i="15"/>
  <c r="Q91" i="15"/>
  <c r="P91" i="15" s="1"/>
  <c r="Y91" i="15"/>
  <c r="X91" i="15" s="1"/>
  <c r="AA91" i="15"/>
  <c r="AG91" i="15" s="1"/>
  <c r="AD91" i="15"/>
  <c r="W91" i="15"/>
  <c r="V91" i="15" s="1"/>
  <c r="U87" i="15"/>
  <c r="W87" i="15"/>
  <c r="Y87" i="15"/>
  <c r="X87" i="15" s="1"/>
  <c r="O87" i="15"/>
  <c r="N87" i="15" s="1"/>
  <c r="AD87" i="15"/>
  <c r="S87" i="15"/>
  <c r="R87" i="15" s="1"/>
  <c r="AB84" i="15"/>
  <c r="AH84" i="15" s="1"/>
  <c r="U83" i="15"/>
  <c r="O83" i="15"/>
  <c r="N83" i="15" s="1"/>
  <c r="AD83" i="15"/>
  <c r="W83" i="15"/>
  <c r="S83" i="15"/>
  <c r="Q83" i="15"/>
  <c r="P83" i="15" s="1"/>
  <c r="AA79" i="15"/>
  <c r="AG79" i="15" s="1"/>
  <c r="Q79" i="15"/>
  <c r="P79" i="15" s="1"/>
  <c r="X79" i="15"/>
  <c r="O79" i="15"/>
  <c r="N79" i="15" s="1"/>
  <c r="Z79" i="15"/>
  <c r="AB79" i="15"/>
  <c r="AH79" i="15" s="1"/>
  <c r="Y75" i="15"/>
  <c r="AA75" i="15"/>
  <c r="AG75" i="15" s="1"/>
  <c r="S75" i="15"/>
  <c r="O75" i="15"/>
  <c r="N75" i="15" s="1"/>
  <c r="AD75" i="15"/>
  <c r="W75" i="15"/>
  <c r="V75" i="15" s="1"/>
  <c r="Y71" i="15"/>
  <c r="X71" i="15" s="1"/>
  <c r="AD71" i="15"/>
  <c r="AB68" i="15"/>
  <c r="AH68" i="15" s="1"/>
  <c r="R67" i="15"/>
  <c r="Q67" i="15"/>
  <c r="P67" i="15" s="1"/>
  <c r="O67" i="15"/>
  <c r="N67" i="15" s="1"/>
  <c r="AD67" i="15"/>
  <c r="AB65" i="15"/>
  <c r="AH65" i="15" s="1"/>
  <c r="AA67" i="15"/>
  <c r="AG67" i="15" s="1"/>
  <c r="AB67" i="15"/>
  <c r="AH67" i="15" s="1"/>
  <c r="W67" i="15"/>
  <c r="V67" i="15" s="1"/>
  <c r="W63" i="15"/>
  <c r="V63" i="15" s="1"/>
  <c r="O63" i="15"/>
  <c r="N63" i="15" s="1"/>
  <c r="Y63" i="15"/>
  <c r="X63" i="15" s="1"/>
  <c r="AB63" i="15"/>
  <c r="AH63" i="15" s="1"/>
  <c r="Y59" i="15"/>
  <c r="X59" i="15" s="1"/>
  <c r="O59" i="15"/>
  <c r="N59" i="15" s="1"/>
  <c r="AB57" i="15"/>
  <c r="AH57" i="15" s="1"/>
  <c r="W59" i="15"/>
  <c r="V59" i="15" s="1"/>
  <c r="Y55" i="15"/>
  <c r="U55" i="15"/>
  <c r="W55" i="15"/>
  <c r="V55" i="15" s="1"/>
  <c r="AD55" i="15"/>
  <c r="O55" i="15"/>
  <c r="N55" i="15" s="1"/>
  <c r="AA55" i="15"/>
  <c r="AG55" i="15" s="1"/>
  <c r="AB52" i="15"/>
  <c r="AH52" i="15" s="1"/>
  <c r="S51" i="15"/>
  <c r="Y51" i="15"/>
  <c r="AA51" i="15"/>
  <c r="AG51" i="15" s="1"/>
  <c r="W51" i="15"/>
  <c r="V51" i="15" s="1"/>
  <c r="AB49" i="15"/>
  <c r="AH49" i="15" s="1"/>
  <c r="O51" i="15"/>
  <c r="N51" i="15" s="1"/>
  <c r="Q51" i="15"/>
  <c r="P51" i="15" s="1"/>
  <c r="O47" i="15"/>
  <c r="W47" i="15"/>
  <c r="V47" i="15" s="1"/>
  <c r="U47" i="15"/>
  <c r="T47" i="15" s="1"/>
  <c r="AA47" i="15"/>
  <c r="AG47" i="15" s="1"/>
  <c r="Q47" i="15"/>
  <c r="Q43" i="15"/>
  <c r="AD43" i="15"/>
  <c r="U39" i="15"/>
  <c r="Q39" i="15"/>
  <c r="W39" i="15"/>
  <c r="AA39" i="15"/>
  <c r="AG39" i="15" s="1"/>
  <c r="AD39" i="15"/>
  <c r="O39" i="15"/>
  <c r="N39" i="15" s="1"/>
  <c r="Y39" i="15"/>
  <c r="S39" i="15"/>
  <c r="R39" i="15" s="1"/>
  <c r="AB36" i="15"/>
  <c r="AH36" i="15" s="1"/>
  <c r="S35" i="15"/>
  <c r="X35" i="15"/>
  <c r="AB33" i="15"/>
  <c r="AH33" i="15" s="1"/>
  <c r="AA35" i="15"/>
  <c r="W35" i="15"/>
  <c r="V35" i="15" s="1"/>
  <c r="U35" i="15"/>
  <c r="T35" i="15" s="1"/>
  <c r="AB35" i="15"/>
  <c r="AH35" i="15" s="1"/>
  <c r="Q35" i="15"/>
  <c r="P35" i="15" s="1"/>
  <c r="R35" i="15"/>
  <c r="O31" i="15"/>
  <c r="U31" i="15"/>
  <c r="T31" i="15" s="1"/>
  <c r="S31" i="15"/>
  <c r="R31" i="15" s="1"/>
  <c r="Y31" i="15"/>
  <c r="X31" i="15" s="1"/>
  <c r="W31" i="15"/>
  <c r="AD31" i="15"/>
  <c r="Y27" i="15"/>
  <c r="AA27" i="15"/>
  <c r="AG27" i="15" s="1"/>
  <c r="U27" i="15"/>
  <c r="T27" i="15" s="1"/>
  <c r="W23" i="15"/>
  <c r="V23" i="15" s="1"/>
  <c r="AD23" i="15"/>
  <c r="AA23" i="15"/>
  <c r="AG23" i="15" s="1"/>
  <c r="Q23" i="15"/>
  <c r="P23" i="15" s="1"/>
  <c r="AB23" i="15"/>
  <c r="AH23" i="15" s="1"/>
  <c r="S23" i="15"/>
  <c r="R23" i="15" s="1"/>
  <c r="AD19" i="15"/>
  <c r="AA19" i="15"/>
  <c r="AG19" i="15" s="1"/>
  <c r="AB17" i="15"/>
  <c r="AH17" i="15" s="1"/>
  <c r="U19" i="15"/>
  <c r="AL128" i="15"/>
  <c r="AK128" i="15" s="1"/>
  <c r="W19" i="15"/>
  <c r="V19" i="15" s="1"/>
  <c r="O19" i="15"/>
  <c r="N19" i="15" s="1"/>
  <c r="Q19" i="15"/>
  <c r="P19" i="15" s="1"/>
  <c r="Y19" i="15"/>
  <c r="X19" i="15" s="1"/>
  <c r="S15" i="15"/>
  <c r="AA15" i="15"/>
  <c r="AG15" i="15" s="1"/>
  <c r="W15" i="15"/>
  <c r="V15" i="15" s="1"/>
  <c r="AD15" i="15"/>
  <c r="O15" i="15"/>
  <c r="N15" i="15" s="1"/>
  <c r="AA11" i="15"/>
  <c r="AG11" i="15" s="1"/>
  <c r="Q11" i="15"/>
  <c r="P11" i="15" s="1"/>
  <c r="AD11" i="15"/>
  <c r="S11" i="15"/>
  <c r="R11" i="15" s="1"/>
  <c r="Y11" i="15"/>
  <c r="X11" i="15" s="1"/>
  <c r="AB8" i="15"/>
  <c r="AH8" i="15" s="1"/>
  <c r="AF128" i="15"/>
  <c r="AE128" i="15" s="1"/>
  <c r="S7" i="15"/>
  <c r="R7" i="15" s="1"/>
  <c r="AD7" i="15"/>
  <c r="Y7" i="15"/>
  <c r="X7" i="15" s="1"/>
  <c r="W7" i="15"/>
  <c r="V7" i="15" s="1"/>
  <c r="O7" i="15"/>
  <c r="N7" i="15" s="1"/>
  <c r="AB7" i="15"/>
  <c r="AH7" i="15" s="1"/>
  <c r="V87" i="15"/>
  <c r="AB87" i="15"/>
  <c r="AH87" i="15" s="1"/>
  <c r="T87" i="15"/>
  <c r="P87" i="15"/>
  <c r="W27" i="15"/>
  <c r="V27" i="15" s="1"/>
  <c r="U123" i="15"/>
  <c r="T123" i="15" s="1"/>
  <c r="U107" i="15"/>
  <c r="T107" i="15" s="1"/>
  <c r="AA115" i="15"/>
  <c r="AG115" i="15" s="1"/>
  <c r="AB111" i="15"/>
  <c r="AH111" i="15" s="1"/>
  <c r="X111" i="15"/>
  <c r="P111" i="15"/>
  <c r="R111" i="15"/>
  <c r="V111" i="15"/>
  <c r="AB95" i="15"/>
  <c r="AH95" i="15" s="1"/>
  <c r="P95" i="15"/>
  <c r="R95" i="15"/>
  <c r="V95" i="15"/>
  <c r="N95" i="15"/>
  <c r="Z91" i="15"/>
  <c r="R91" i="15"/>
  <c r="N91" i="15"/>
  <c r="AB91" i="15"/>
  <c r="AH91" i="15" s="1"/>
  <c r="U59" i="15"/>
  <c r="Q75" i="15"/>
  <c r="P75" i="15" s="1"/>
  <c r="U51" i="15"/>
  <c r="T51" i="15" s="1"/>
  <c r="AD47" i="15"/>
  <c r="Y23" i="15"/>
  <c r="X23" i="15" s="1"/>
  <c r="R71" i="15"/>
  <c r="AB71" i="15"/>
  <c r="AH71" i="15" s="1"/>
  <c r="Z55" i="15"/>
  <c r="R55" i="15"/>
  <c r="X55" i="15"/>
  <c r="T55" i="15"/>
  <c r="W79" i="15"/>
  <c r="V79" i="15" s="1"/>
  <c r="O71" i="15"/>
  <c r="N71" i="15" s="1"/>
  <c r="AA71" i="15"/>
  <c r="AG71" i="15" s="1"/>
  <c r="S63" i="15"/>
  <c r="R63" i="15" s="1"/>
  <c r="AD63" i="15"/>
  <c r="AB47" i="15"/>
  <c r="AH47" i="15" s="1"/>
  <c r="X47" i="15"/>
  <c r="P47" i="15"/>
  <c r="R47" i="15"/>
  <c r="N47" i="15"/>
  <c r="AB39" i="15"/>
  <c r="AH39" i="15" s="1"/>
  <c r="X39" i="15"/>
  <c r="T39" i="15"/>
  <c r="P39" i="15"/>
  <c r="V39" i="15"/>
  <c r="U15" i="15"/>
  <c r="T15" i="15" s="1"/>
  <c r="R43" i="15"/>
  <c r="AB43" i="15"/>
  <c r="AH43" i="15" s="1"/>
  <c r="P43" i="15"/>
  <c r="Z43" i="15"/>
  <c r="U11" i="15"/>
  <c r="T11" i="15" s="1"/>
  <c r="U63" i="15"/>
  <c r="T63" i="15" s="1"/>
  <c r="U23" i="15"/>
  <c r="T23" i="15" s="1"/>
  <c r="R27" i="15"/>
  <c r="AB27" i="15"/>
  <c r="AH27" i="15" s="1"/>
  <c r="X27" i="15"/>
  <c r="P27" i="15"/>
  <c r="Q127" i="15"/>
  <c r="P127" i="15" s="1"/>
  <c r="AB123" i="15"/>
  <c r="AH123" i="15" s="1"/>
  <c r="X123" i="15"/>
  <c r="V123" i="15"/>
  <c r="Z123" i="15"/>
  <c r="AD123" i="15"/>
  <c r="Y107" i="15"/>
  <c r="X107" i="15" s="1"/>
  <c r="R99" i="15"/>
  <c r="N99" i="15"/>
  <c r="AB99" i="15"/>
  <c r="AH99" i="15" s="1"/>
  <c r="T99" i="15"/>
  <c r="P99" i="15"/>
  <c r="U91" i="15"/>
  <c r="T91" i="15" s="1"/>
  <c r="U111" i="15"/>
  <c r="T111" i="15" s="1"/>
  <c r="AD111" i="15"/>
  <c r="AA87" i="15"/>
  <c r="AG87" i="15" s="1"/>
  <c r="U75" i="15"/>
  <c r="T75" i="15" s="1"/>
  <c r="AB83" i="15"/>
  <c r="AH83" i="15" s="1"/>
  <c r="X83" i="15"/>
  <c r="T83" i="15"/>
  <c r="Z83" i="15"/>
  <c r="R83" i="15"/>
  <c r="V83" i="15"/>
  <c r="AB75" i="15"/>
  <c r="AH75" i="15" s="1"/>
  <c r="Z75" i="15"/>
  <c r="R75" i="15"/>
  <c r="X75" i="15"/>
  <c r="Q59" i="15"/>
  <c r="P59" i="15" s="1"/>
  <c r="O23" i="15"/>
  <c r="N23" i="15" s="1"/>
  <c r="S79" i="15"/>
  <c r="R79" i="15" s="1"/>
  <c r="AD79" i="15"/>
  <c r="W71" i="15"/>
  <c r="V71" i="15" s="1"/>
  <c r="AA63" i="15"/>
  <c r="AB51" i="15"/>
  <c r="AH51" i="15" s="1"/>
  <c r="R51" i="15"/>
  <c r="X51" i="15"/>
  <c r="R15" i="15"/>
  <c r="P15" i="15"/>
  <c r="AB15" i="15"/>
  <c r="AH15" i="15" s="1"/>
  <c r="X15" i="15"/>
  <c r="AA7" i="15"/>
  <c r="AG7" i="15" s="1"/>
  <c r="W11" i="15"/>
  <c r="V11" i="15" s="1"/>
  <c r="O43" i="15"/>
  <c r="N43" i="15" s="1"/>
  <c r="Y43" i="15"/>
  <c r="X43" i="15" s="1"/>
  <c r="V127" i="15"/>
  <c r="R127" i="15"/>
  <c r="M128" i="15"/>
  <c r="AB19" i="15"/>
  <c r="AH19" i="15" s="1"/>
  <c r="T19" i="15"/>
  <c r="Z19" i="15"/>
  <c r="R19" i="15"/>
  <c r="O127" i="15"/>
  <c r="N127" i="15" s="1"/>
  <c r="U115" i="15"/>
  <c r="T115" i="15" s="1"/>
  <c r="V115" i="15"/>
  <c r="AB115" i="15"/>
  <c r="AH115" i="15" s="1"/>
  <c r="AA111" i="15"/>
  <c r="AG111" i="15" s="1"/>
  <c r="U67" i="15"/>
  <c r="T67" i="15" s="1"/>
  <c r="AB59" i="15"/>
  <c r="AH59" i="15" s="1"/>
  <c r="Z59" i="15"/>
  <c r="R59" i="15"/>
  <c r="U79" i="15"/>
  <c r="T79" i="15" s="1"/>
  <c r="U71" i="15"/>
  <c r="T71" i="15" s="1"/>
  <c r="O35" i="15"/>
  <c r="N35" i="15" s="1"/>
  <c r="Q71" i="15"/>
  <c r="P71" i="15" s="1"/>
  <c r="Q63" i="15"/>
  <c r="P63" i="15" s="1"/>
  <c r="Q55" i="15"/>
  <c r="P55" i="15" s="1"/>
  <c r="Z31" i="15"/>
  <c r="V31" i="15"/>
  <c r="N31" i="15"/>
  <c r="P31" i="15"/>
  <c r="AB31" i="15"/>
  <c r="AH31" i="15" s="1"/>
  <c r="O27" i="15"/>
  <c r="N27" i="15" s="1"/>
  <c r="Q7" i="15"/>
  <c r="P7" i="15" s="1"/>
  <c r="U43" i="15"/>
  <c r="T43" i="15" s="1"/>
  <c r="W43" i="15"/>
  <c r="V43" i="15" s="1"/>
  <c r="O11" i="15"/>
  <c r="N11" i="15" s="1"/>
  <c r="U7" i="15"/>
  <c r="T7" i="15" s="1"/>
  <c r="AG127" i="15" l="1"/>
  <c r="AB127" i="15"/>
  <c r="AH127" i="15" s="1"/>
  <c r="Z119" i="15"/>
  <c r="AB119" i="15"/>
  <c r="AH119" i="15" s="1"/>
  <c r="Z115" i="15"/>
  <c r="Z111" i="15"/>
  <c r="AB107" i="15"/>
  <c r="AH107" i="15" s="1"/>
  <c r="Z103" i="15"/>
  <c r="Z99" i="15"/>
  <c r="Z95" i="15"/>
  <c r="Z87" i="15"/>
  <c r="Z71" i="15"/>
  <c r="Z67" i="15"/>
  <c r="AG63" i="15"/>
  <c r="Z63" i="15"/>
  <c r="AB55" i="15"/>
  <c r="AH55" i="15" s="1"/>
  <c r="Z51" i="15"/>
  <c r="Z47" i="15"/>
  <c r="Z39" i="15"/>
  <c r="AG35" i="15"/>
  <c r="Z35" i="15"/>
  <c r="Z27" i="15"/>
  <c r="Z23" i="15"/>
  <c r="Z15" i="15"/>
  <c r="Z11" i="15"/>
  <c r="AB11" i="15"/>
  <c r="AH11" i="15" s="1"/>
  <c r="S128" i="15"/>
  <c r="R128" i="15" s="1"/>
  <c r="AD128" i="15"/>
  <c r="AB128" i="15" s="1"/>
  <c r="Z7" i="15"/>
  <c r="Y128" i="15"/>
  <c r="X128" i="15" s="1"/>
  <c r="W128" i="15"/>
  <c r="V128" i="15" s="1"/>
  <c r="U128" i="15"/>
  <c r="T128" i="15" s="1"/>
  <c r="AA128" i="15"/>
  <c r="Z128" i="15" s="1"/>
  <c r="Q128" i="15"/>
  <c r="P128" i="15" s="1"/>
  <c r="L128" i="15"/>
  <c r="O128" i="15"/>
  <c r="N128" i="15" s="1"/>
  <c r="M24" i="16"/>
  <c r="AC128" i="15" l="1"/>
  <c r="AH128" i="15" s="1"/>
  <c r="AQ127" i="16"/>
  <c r="AN127" i="16"/>
  <c r="AK127" i="16"/>
  <c r="AI127" i="16"/>
  <c r="AJ127" i="16" s="1"/>
  <c r="AC127" i="16"/>
  <c r="K127" i="16"/>
  <c r="L127" i="16" s="1"/>
  <c r="I127" i="16"/>
  <c r="F127" i="16"/>
  <c r="D127" i="16"/>
  <c r="AL126" i="16"/>
  <c r="AL127" i="16" s="1"/>
  <c r="AG126" i="16"/>
  <c r="AF126" i="16"/>
  <c r="M126" i="16"/>
  <c r="AL125" i="16"/>
  <c r="AG125" i="16"/>
  <c r="AF125" i="16"/>
  <c r="AA125" i="16"/>
  <c r="U125" i="16"/>
  <c r="S125" i="16"/>
  <c r="M125" i="16"/>
  <c r="AL124" i="16"/>
  <c r="AG124" i="16"/>
  <c r="AF124" i="16"/>
  <c r="AF127" i="16" s="1"/>
  <c r="AD124" i="16"/>
  <c r="AA124" i="16"/>
  <c r="Y124" i="16"/>
  <c r="W124" i="16"/>
  <c r="S124" i="16"/>
  <c r="Q124" i="16"/>
  <c r="O124" i="16"/>
  <c r="M124" i="16"/>
  <c r="AB124" i="16" s="1"/>
  <c r="AH124" i="16" s="1"/>
  <c r="AQ123" i="16"/>
  <c r="AN123" i="16"/>
  <c r="AI123" i="16"/>
  <c r="AJ123" i="16" s="1"/>
  <c r="K123" i="16"/>
  <c r="AE123" i="16" s="1"/>
  <c r="I123" i="16"/>
  <c r="F123" i="16"/>
  <c r="D123" i="16"/>
  <c r="AL122" i="16"/>
  <c r="AG122" i="16"/>
  <c r="AF122" i="16"/>
  <c r="M122" i="16"/>
  <c r="S122" i="16" s="1"/>
  <c r="AL121" i="16"/>
  <c r="AG121" i="16"/>
  <c r="AF121" i="16"/>
  <c r="M121" i="16"/>
  <c r="AL120" i="16"/>
  <c r="AG120" i="16"/>
  <c r="AF120" i="16"/>
  <c r="M120" i="16"/>
  <c r="AQ119" i="16"/>
  <c r="AN119" i="16"/>
  <c r="AI119" i="16"/>
  <c r="K119" i="16"/>
  <c r="I119" i="16"/>
  <c r="F119" i="16"/>
  <c r="D119" i="16"/>
  <c r="AL118" i="16"/>
  <c r="AG118" i="16"/>
  <c r="AF118" i="16"/>
  <c r="AA118" i="16"/>
  <c r="Q118" i="16"/>
  <c r="M118" i="16"/>
  <c r="AL117" i="16"/>
  <c r="AG117" i="16"/>
  <c r="AF117" i="16"/>
  <c r="M117" i="16"/>
  <c r="AL116" i="16"/>
  <c r="AG116" i="16"/>
  <c r="AF116" i="16"/>
  <c r="M116" i="16"/>
  <c r="U116" i="16" s="1"/>
  <c r="AQ115" i="16"/>
  <c r="AN115" i="16"/>
  <c r="AI115" i="16"/>
  <c r="AJ115" i="16" s="1"/>
  <c r="K115" i="16"/>
  <c r="AE115" i="16" s="1"/>
  <c r="I115" i="16"/>
  <c r="F115" i="16"/>
  <c r="D115" i="16"/>
  <c r="AL114" i="16"/>
  <c r="AG114" i="16"/>
  <c r="AF114" i="16"/>
  <c r="M114" i="16"/>
  <c r="AL113" i="16"/>
  <c r="AG113" i="16"/>
  <c r="AF113" i="16"/>
  <c r="M113" i="16"/>
  <c r="W113" i="16" s="1"/>
  <c r="AL112" i="16"/>
  <c r="AG112" i="16"/>
  <c r="AF112" i="16"/>
  <c r="AF115" i="16" s="1"/>
  <c r="M112" i="16"/>
  <c r="AA112" i="16" s="1"/>
  <c r="AQ111" i="16"/>
  <c r="AN111" i="16"/>
  <c r="AI111" i="16"/>
  <c r="AJ111" i="16" s="1"/>
  <c r="K111" i="16"/>
  <c r="AE111" i="16" s="1"/>
  <c r="I111" i="16"/>
  <c r="F111" i="16"/>
  <c r="D111" i="16"/>
  <c r="AL110" i="16"/>
  <c r="AG110" i="16"/>
  <c r="AF110" i="16"/>
  <c r="M110" i="16"/>
  <c r="AL109" i="16"/>
  <c r="AG109" i="16"/>
  <c r="AF109" i="16"/>
  <c r="M109" i="16"/>
  <c r="AL108" i="16"/>
  <c r="AG108" i="16"/>
  <c r="AF108" i="16"/>
  <c r="M108" i="16"/>
  <c r="AD108" i="16" s="1"/>
  <c r="AQ107" i="16"/>
  <c r="AN107" i="16"/>
  <c r="AI107" i="16"/>
  <c r="AJ107" i="16" s="1"/>
  <c r="K107" i="16"/>
  <c r="AE107" i="16" s="1"/>
  <c r="I107" i="16"/>
  <c r="F107" i="16"/>
  <c r="D107" i="16"/>
  <c r="AL106" i="16"/>
  <c r="AG106" i="16"/>
  <c r="AF106" i="16"/>
  <c r="M106" i="16"/>
  <c r="W106" i="16" s="1"/>
  <c r="AL105" i="16"/>
  <c r="AG105" i="16"/>
  <c r="AF105" i="16"/>
  <c r="M105" i="16"/>
  <c r="AL104" i="16"/>
  <c r="AG104" i="16"/>
  <c r="AF104" i="16"/>
  <c r="M104" i="16"/>
  <c r="AD104" i="16" s="1"/>
  <c r="AQ103" i="16"/>
  <c r="AN103" i="16"/>
  <c r="AI103" i="16"/>
  <c r="AJ103" i="16" s="1"/>
  <c r="K103" i="16"/>
  <c r="AE103" i="16" s="1"/>
  <c r="I103" i="16"/>
  <c r="F103" i="16"/>
  <c r="D103" i="16"/>
  <c r="AL102" i="16"/>
  <c r="AG102" i="16"/>
  <c r="AF102" i="16"/>
  <c r="M102" i="16"/>
  <c r="AL101" i="16"/>
  <c r="AG101" i="16"/>
  <c r="AF101" i="16"/>
  <c r="M101" i="16"/>
  <c r="AD101" i="16" s="1"/>
  <c r="AL100" i="16"/>
  <c r="AG100" i="16"/>
  <c r="AF100" i="16"/>
  <c r="AF103" i="16" s="1"/>
  <c r="Y100" i="16"/>
  <c r="M100" i="16"/>
  <c r="AQ99" i="16"/>
  <c r="AN99" i="16"/>
  <c r="AI99" i="16"/>
  <c r="AJ99" i="16" s="1"/>
  <c r="K99" i="16"/>
  <c r="AE99" i="16" s="1"/>
  <c r="I99" i="16"/>
  <c r="F99" i="16"/>
  <c r="D99" i="16"/>
  <c r="AL98" i="16"/>
  <c r="AG98" i="16"/>
  <c r="AF98" i="16"/>
  <c r="M98" i="16"/>
  <c r="AA98" i="16" s="1"/>
  <c r="AL97" i="16"/>
  <c r="AG97" i="16"/>
  <c r="AF97" i="16"/>
  <c r="M97" i="16"/>
  <c r="AL96" i="16"/>
  <c r="AG96" i="16"/>
  <c r="AF96" i="16"/>
  <c r="AF99" i="16" s="1"/>
  <c r="O96" i="16"/>
  <c r="M96" i="16"/>
  <c r="AQ95" i="16"/>
  <c r="AN95" i="16"/>
  <c r="AI95" i="16"/>
  <c r="AJ95" i="16" s="1"/>
  <c r="K95" i="16"/>
  <c r="AE95" i="16" s="1"/>
  <c r="I95" i="16"/>
  <c r="F95" i="16"/>
  <c r="D95" i="16"/>
  <c r="AL94" i="16"/>
  <c r="AG94" i="16"/>
  <c r="AF94" i="16"/>
  <c r="M94" i="16"/>
  <c r="AL93" i="16"/>
  <c r="AG93" i="16"/>
  <c r="AF93" i="16"/>
  <c r="M93" i="16"/>
  <c r="AD93" i="16" s="1"/>
  <c r="AL92" i="16"/>
  <c r="AG92" i="16"/>
  <c r="AF92" i="16"/>
  <c r="M92" i="16"/>
  <c r="AD92" i="16" s="1"/>
  <c r="AQ91" i="16"/>
  <c r="AN91" i="16"/>
  <c r="AI91" i="16"/>
  <c r="AJ91" i="16" s="1"/>
  <c r="K91" i="16"/>
  <c r="I91" i="16"/>
  <c r="F91" i="16"/>
  <c r="D91" i="16"/>
  <c r="AL90" i="16"/>
  <c r="AG90" i="16"/>
  <c r="AF90" i="16"/>
  <c r="M90" i="16"/>
  <c r="W90" i="16" s="1"/>
  <c r="AL89" i="16"/>
  <c r="AG89" i="16"/>
  <c r="AF89" i="16"/>
  <c r="M89" i="16"/>
  <c r="AL88" i="16"/>
  <c r="AG88" i="16"/>
  <c r="AF88" i="16"/>
  <c r="M88" i="16"/>
  <c r="Y88" i="16" s="1"/>
  <c r="AQ87" i="16"/>
  <c r="AN87" i="16"/>
  <c r="AI87" i="16"/>
  <c r="AJ87" i="16" s="1"/>
  <c r="K87" i="16"/>
  <c r="AE87" i="16" s="1"/>
  <c r="I87" i="16"/>
  <c r="F87" i="16"/>
  <c r="D87" i="16"/>
  <c r="AL86" i="16"/>
  <c r="AG86" i="16"/>
  <c r="AF86" i="16"/>
  <c r="M86" i="16"/>
  <c r="AD86" i="16" s="1"/>
  <c r="AL85" i="16"/>
  <c r="AG85" i="16"/>
  <c r="AF85" i="16"/>
  <c r="M85" i="16"/>
  <c r="U85" i="16" s="1"/>
  <c r="AL84" i="16"/>
  <c r="AG84" i="16"/>
  <c r="AF84" i="16"/>
  <c r="M84" i="16"/>
  <c r="AD84" i="16" s="1"/>
  <c r="AQ83" i="16"/>
  <c r="AN83" i="16"/>
  <c r="AI83" i="16"/>
  <c r="AJ83" i="16" s="1"/>
  <c r="K83" i="16"/>
  <c r="AE83" i="16" s="1"/>
  <c r="I83" i="16"/>
  <c r="F83" i="16"/>
  <c r="D83" i="16"/>
  <c r="AL82" i="16"/>
  <c r="AG82" i="16"/>
  <c r="AF82" i="16"/>
  <c r="M82" i="16"/>
  <c r="AL81" i="16"/>
  <c r="AG81" i="16"/>
  <c r="AF81" i="16"/>
  <c r="M81" i="16"/>
  <c r="O81" i="16" s="1"/>
  <c r="AL80" i="16"/>
  <c r="AG80" i="16"/>
  <c r="AF80" i="16"/>
  <c r="M80" i="16"/>
  <c r="AQ79" i="16"/>
  <c r="AN79" i="16"/>
  <c r="AI79" i="16"/>
  <c r="AJ79" i="16" s="1"/>
  <c r="K79" i="16"/>
  <c r="AE79" i="16" s="1"/>
  <c r="I79" i="16"/>
  <c r="F79" i="16"/>
  <c r="D79" i="16"/>
  <c r="AL78" i="16"/>
  <c r="AG78" i="16"/>
  <c r="AF78" i="16"/>
  <c r="M78" i="16"/>
  <c r="AL77" i="16"/>
  <c r="AG77" i="16"/>
  <c r="AF77" i="16"/>
  <c r="M77" i="16"/>
  <c r="AL76" i="16"/>
  <c r="AG76" i="16"/>
  <c r="AF76" i="16"/>
  <c r="M76" i="16"/>
  <c r="AQ75" i="16"/>
  <c r="AN75" i="16"/>
  <c r="AI75" i="16"/>
  <c r="AJ75" i="16" s="1"/>
  <c r="K75" i="16"/>
  <c r="AE75" i="16" s="1"/>
  <c r="I75" i="16"/>
  <c r="F75" i="16"/>
  <c r="D75" i="16"/>
  <c r="AL74" i="16"/>
  <c r="AG74" i="16"/>
  <c r="AF74" i="16"/>
  <c r="AL73" i="16"/>
  <c r="AG73" i="16"/>
  <c r="AF73" i="16"/>
  <c r="M73" i="16"/>
  <c r="AA73" i="16" s="1"/>
  <c r="AL72" i="16"/>
  <c r="AG72" i="16"/>
  <c r="AF72" i="16"/>
  <c r="M72" i="16"/>
  <c r="AQ71" i="16"/>
  <c r="AN71" i="16"/>
  <c r="AI71" i="16"/>
  <c r="AJ71" i="16" s="1"/>
  <c r="K71" i="16"/>
  <c r="AE71" i="16" s="1"/>
  <c r="I71" i="16"/>
  <c r="F71" i="16"/>
  <c r="D71" i="16"/>
  <c r="AL70" i="16"/>
  <c r="AG70" i="16"/>
  <c r="AF70" i="16"/>
  <c r="M70" i="16"/>
  <c r="AD70" i="16" s="1"/>
  <c r="AL69" i="16"/>
  <c r="AG69" i="16"/>
  <c r="AF69" i="16"/>
  <c r="M69" i="16"/>
  <c r="AL68" i="16"/>
  <c r="AG68" i="16"/>
  <c r="AF68" i="16"/>
  <c r="M68" i="16"/>
  <c r="U68" i="16" s="1"/>
  <c r="AQ67" i="16"/>
  <c r="AN67" i="16"/>
  <c r="AI67" i="16"/>
  <c r="AJ67" i="16" s="1"/>
  <c r="K67" i="16"/>
  <c r="AE67" i="16" s="1"/>
  <c r="I67" i="16"/>
  <c r="F67" i="16"/>
  <c r="D67" i="16"/>
  <c r="AL66" i="16"/>
  <c r="AG66" i="16"/>
  <c r="AF66" i="16"/>
  <c r="M66" i="16"/>
  <c r="AL65" i="16"/>
  <c r="AG65" i="16"/>
  <c r="AF65" i="16"/>
  <c r="M65" i="16"/>
  <c r="AL64" i="16"/>
  <c r="AL67" i="16" s="1"/>
  <c r="AG64" i="16"/>
  <c r="AF64" i="16"/>
  <c r="M64" i="16"/>
  <c r="AQ63" i="16"/>
  <c r="AN63" i="16"/>
  <c r="AI63" i="16"/>
  <c r="AJ63" i="16" s="1"/>
  <c r="K63" i="16"/>
  <c r="L63" i="16" s="1"/>
  <c r="I63" i="16"/>
  <c r="F63" i="16"/>
  <c r="D63" i="16"/>
  <c r="AL62" i="16"/>
  <c r="AG62" i="16"/>
  <c r="AF62" i="16"/>
  <c r="M62" i="16"/>
  <c r="W62" i="16" s="1"/>
  <c r="AL61" i="16"/>
  <c r="AG61" i="16"/>
  <c r="AF61" i="16"/>
  <c r="M61" i="16"/>
  <c r="U61" i="16" s="1"/>
  <c r="AL60" i="16"/>
  <c r="AG60" i="16"/>
  <c r="AF60" i="16"/>
  <c r="M60" i="16"/>
  <c r="AD60" i="16" s="1"/>
  <c r="AQ59" i="16"/>
  <c r="AN59" i="16"/>
  <c r="AI59" i="16"/>
  <c r="AJ59" i="16" s="1"/>
  <c r="K59" i="16"/>
  <c r="AE59" i="16" s="1"/>
  <c r="I59" i="16"/>
  <c r="F59" i="16"/>
  <c r="D59" i="16"/>
  <c r="AL58" i="16"/>
  <c r="AG58" i="16"/>
  <c r="AF58" i="16"/>
  <c r="M58" i="16"/>
  <c r="AA58" i="16" s="1"/>
  <c r="AL57" i="16"/>
  <c r="AG57" i="16"/>
  <c r="AF57" i="16"/>
  <c r="M57" i="16"/>
  <c r="AD57" i="16" s="1"/>
  <c r="AL56" i="16"/>
  <c r="AG56" i="16"/>
  <c r="AF56" i="16"/>
  <c r="M56" i="16"/>
  <c r="S56" i="16" s="1"/>
  <c r="AQ55" i="16"/>
  <c r="AN55" i="16"/>
  <c r="AI55" i="16"/>
  <c r="AJ55" i="16" s="1"/>
  <c r="K55" i="16"/>
  <c r="AE55" i="16" s="1"/>
  <c r="I55" i="16"/>
  <c r="F55" i="16"/>
  <c r="D55" i="16"/>
  <c r="AL54" i="16"/>
  <c r="AG54" i="16"/>
  <c r="AF54" i="16"/>
  <c r="M54" i="16"/>
  <c r="AD54" i="16" s="1"/>
  <c r="AL53" i="16"/>
  <c r="AG53" i="16"/>
  <c r="AF53" i="16"/>
  <c r="AF55" i="16" s="1"/>
  <c r="M53" i="16"/>
  <c r="AL52" i="16"/>
  <c r="AG52" i="16"/>
  <c r="AF52" i="16"/>
  <c r="M52" i="16"/>
  <c r="O52" i="16" s="1"/>
  <c r="AQ51" i="16"/>
  <c r="AN51" i="16"/>
  <c r="AI51" i="16"/>
  <c r="AJ51" i="16" s="1"/>
  <c r="K51" i="16"/>
  <c r="AE51" i="16" s="1"/>
  <c r="I51" i="16"/>
  <c r="F51" i="16"/>
  <c r="D51" i="16"/>
  <c r="AL50" i="16"/>
  <c r="AG50" i="16"/>
  <c r="AF50" i="16"/>
  <c r="M50" i="16"/>
  <c r="AL49" i="16"/>
  <c r="AG49" i="16"/>
  <c r="AF49" i="16"/>
  <c r="M49" i="16"/>
  <c r="U49" i="16" s="1"/>
  <c r="AL48" i="16"/>
  <c r="AG48" i="16"/>
  <c r="AF48" i="16"/>
  <c r="M48" i="16"/>
  <c r="AA48" i="16" s="1"/>
  <c r="AQ47" i="16"/>
  <c r="AN47" i="16"/>
  <c r="AI47" i="16"/>
  <c r="AJ47" i="16" s="1"/>
  <c r="K47" i="16"/>
  <c r="L47" i="16" s="1"/>
  <c r="I47" i="16"/>
  <c r="F47" i="16"/>
  <c r="D47" i="16"/>
  <c r="AL46" i="16"/>
  <c r="AG46" i="16"/>
  <c r="AF46" i="16"/>
  <c r="M46" i="16"/>
  <c r="U46" i="16" s="1"/>
  <c r="AL45" i="16"/>
  <c r="AG45" i="16"/>
  <c r="AF45" i="16"/>
  <c r="M45" i="16"/>
  <c r="AL44" i="16"/>
  <c r="AL47" i="16" s="1"/>
  <c r="AG44" i="16"/>
  <c r="AF44" i="16"/>
  <c r="Y44" i="16"/>
  <c r="M44" i="16"/>
  <c r="AD44" i="16" s="1"/>
  <c r="AQ43" i="16"/>
  <c r="AN43" i="16"/>
  <c r="AI43" i="16"/>
  <c r="AJ43" i="16" s="1"/>
  <c r="K43" i="16"/>
  <c r="AE43" i="16" s="1"/>
  <c r="I43" i="16"/>
  <c r="F43" i="16"/>
  <c r="D43" i="16"/>
  <c r="AL42" i="16"/>
  <c r="AG42" i="16"/>
  <c r="AF42" i="16"/>
  <c r="M42" i="16"/>
  <c r="AA42" i="16" s="1"/>
  <c r="AL41" i="16"/>
  <c r="AG41" i="16"/>
  <c r="AF41" i="16"/>
  <c r="M41" i="16"/>
  <c r="AD41" i="16" s="1"/>
  <c r="AL40" i="16"/>
  <c r="AG40" i="16"/>
  <c r="AF40" i="16"/>
  <c r="AF43" i="16" s="1"/>
  <c r="AD40" i="16"/>
  <c r="M40" i="16"/>
  <c r="AQ39" i="16"/>
  <c r="AN39" i="16"/>
  <c r="AI39" i="16"/>
  <c r="AJ39" i="16" s="1"/>
  <c r="K39" i="16"/>
  <c r="AE39" i="16" s="1"/>
  <c r="I39" i="16"/>
  <c r="F39" i="16"/>
  <c r="D39" i="16"/>
  <c r="AL38" i="16"/>
  <c r="AG38" i="16"/>
  <c r="AF38" i="16"/>
  <c r="M38" i="16"/>
  <c r="AD38" i="16" s="1"/>
  <c r="AL37" i="16"/>
  <c r="AG37" i="16"/>
  <c r="AF37" i="16"/>
  <c r="M37" i="16"/>
  <c r="AG36" i="16"/>
  <c r="AF36" i="16"/>
  <c r="M36" i="16"/>
  <c r="W36" i="16" s="1"/>
  <c r="AQ35" i="16"/>
  <c r="AN35" i="16"/>
  <c r="AI35" i="16"/>
  <c r="AJ35" i="16" s="1"/>
  <c r="K35" i="16"/>
  <c r="I35" i="16"/>
  <c r="F35" i="16"/>
  <c r="D35" i="16"/>
  <c r="AL34" i="16"/>
  <c r="AG34" i="16"/>
  <c r="AF34" i="16"/>
  <c r="AD34" i="16"/>
  <c r="S34" i="16"/>
  <c r="M34" i="16"/>
  <c r="AL33" i="16"/>
  <c r="AG33" i="16"/>
  <c r="AF33" i="16"/>
  <c r="M33" i="16"/>
  <c r="W33" i="16" s="1"/>
  <c r="AL32" i="16"/>
  <c r="AG32" i="16"/>
  <c r="AF32" i="16"/>
  <c r="M32" i="16"/>
  <c r="U32" i="16" s="1"/>
  <c r="AQ31" i="16"/>
  <c r="AN31" i="16"/>
  <c r="AI31" i="16"/>
  <c r="AJ31" i="16" s="1"/>
  <c r="K31" i="16"/>
  <c r="L31" i="16" s="1"/>
  <c r="I31" i="16"/>
  <c r="F31" i="16"/>
  <c r="D31" i="16"/>
  <c r="AL30" i="16"/>
  <c r="AG30" i="16"/>
  <c r="AF30" i="16"/>
  <c r="M30" i="16"/>
  <c r="W30" i="16" s="1"/>
  <c r="AL29" i="16"/>
  <c r="AG29" i="16"/>
  <c r="AF29" i="16"/>
  <c r="M29" i="16"/>
  <c r="AD29" i="16" s="1"/>
  <c r="AL28" i="16"/>
  <c r="AG28" i="16"/>
  <c r="AF28" i="16"/>
  <c r="M28" i="16"/>
  <c r="U28" i="16" s="1"/>
  <c r="AQ27" i="16"/>
  <c r="AN27" i="16"/>
  <c r="AI27" i="16"/>
  <c r="AJ27" i="16" s="1"/>
  <c r="K27" i="16"/>
  <c r="AE27" i="16" s="1"/>
  <c r="I27" i="16"/>
  <c r="F27" i="16"/>
  <c r="D27" i="16"/>
  <c r="AL26" i="16"/>
  <c r="AG26" i="16"/>
  <c r="AF26" i="16"/>
  <c r="M26" i="16"/>
  <c r="AL25" i="16"/>
  <c r="AG25" i="16"/>
  <c r="AF25" i="16"/>
  <c r="M25" i="16"/>
  <c r="AL24" i="16"/>
  <c r="AG24" i="16"/>
  <c r="AF24" i="16"/>
  <c r="AA24" i="16"/>
  <c r="S24" i="16"/>
  <c r="AQ23" i="16"/>
  <c r="AN23" i="16"/>
  <c r="AJ23" i="16"/>
  <c r="AI23" i="16"/>
  <c r="K23" i="16"/>
  <c r="AE23" i="16" s="1"/>
  <c r="I23" i="16"/>
  <c r="F23" i="16"/>
  <c r="D23" i="16"/>
  <c r="AL22" i="16"/>
  <c r="AG22" i="16"/>
  <c r="AF22" i="16"/>
  <c r="M22" i="16"/>
  <c r="AL21" i="16"/>
  <c r="AG21" i="16"/>
  <c r="AF21" i="16"/>
  <c r="M21" i="16"/>
  <c r="U21" i="16" s="1"/>
  <c r="AL20" i="16"/>
  <c r="AG20" i="16"/>
  <c r="AF20" i="16"/>
  <c r="AD20" i="16"/>
  <c r="AA20" i="16"/>
  <c r="Y20" i="16"/>
  <c r="W20" i="16"/>
  <c r="S20" i="16"/>
  <c r="Q20" i="16"/>
  <c r="O20" i="16"/>
  <c r="M20" i="16"/>
  <c r="AB20" i="16" s="1"/>
  <c r="AH20" i="16" s="1"/>
  <c r="AQ19" i="16"/>
  <c r="AN19" i="16"/>
  <c r="AK19" i="16"/>
  <c r="AJ19" i="16"/>
  <c r="AI19" i="16"/>
  <c r="AC19" i="16"/>
  <c r="L19" i="16"/>
  <c r="K19" i="16"/>
  <c r="AE19" i="16" s="1"/>
  <c r="I19" i="16"/>
  <c r="F19" i="16"/>
  <c r="D19" i="16"/>
  <c r="AL18" i="16"/>
  <c r="AG18" i="16"/>
  <c r="AF18" i="16"/>
  <c r="AA18" i="16"/>
  <c r="S18" i="16"/>
  <c r="M18" i="16"/>
  <c r="M19" i="16" s="1"/>
  <c r="AL17" i="16"/>
  <c r="AG17" i="16"/>
  <c r="AF17" i="16"/>
  <c r="AF19" i="16" s="1"/>
  <c r="AD17" i="16"/>
  <c r="AA17" i="16"/>
  <c r="Y17" i="16"/>
  <c r="W17" i="16"/>
  <c r="S17" i="16"/>
  <c r="Q17" i="16"/>
  <c r="O17" i="16"/>
  <c r="M17" i="16"/>
  <c r="AB17" i="16" s="1"/>
  <c r="AH17" i="16" s="1"/>
  <c r="AL16" i="16"/>
  <c r="AL19" i="16" s="1"/>
  <c r="AG16" i="16"/>
  <c r="AF16" i="16"/>
  <c r="AD16" i="16"/>
  <c r="Y16" i="16"/>
  <c r="W16" i="16"/>
  <c r="Q16" i="16"/>
  <c r="O16" i="16"/>
  <c r="M16" i="16"/>
  <c r="AQ15" i="16"/>
  <c r="AN15" i="16"/>
  <c r="AI15" i="16"/>
  <c r="AJ15" i="16" s="1"/>
  <c r="K15" i="16"/>
  <c r="I15" i="16"/>
  <c r="F15" i="16"/>
  <c r="D15" i="16"/>
  <c r="AL14" i="16"/>
  <c r="AG14" i="16"/>
  <c r="AF14" i="16"/>
  <c r="AD14" i="16"/>
  <c r="AA14" i="16"/>
  <c r="Y14" i="16"/>
  <c r="W14" i="16"/>
  <c r="S14" i="16"/>
  <c r="Q14" i="16"/>
  <c r="O14" i="16"/>
  <c r="M14" i="16"/>
  <c r="AB14" i="16" s="1"/>
  <c r="AH14" i="16" s="1"/>
  <c r="AL13" i="16"/>
  <c r="AG13" i="16"/>
  <c r="AF13" i="16"/>
  <c r="AF15" i="16" s="1"/>
  <c r="AD13" i="16"/>
  <c r="Y13" i="16"/>
  <c r="W13" i="16"/>
  <c r="Q13" i="16"/>
  <c r="O13" i="16"/>
  <c r="M13" i="16"/>
  <c r="AB13" i="16" s="1"/>
  <c r="AH13" i="16" s="1"/>
  <c r="AL12" i="16"/>
  <c r="AL15" i="16" s="1"/>
  <c r="AG12" i="16"/>
  <c r="AF12" i="16"/>
  <c r="U12" i="16"/>
  <c r="M12" i="16"/>
  <c r="AQ11" i="16"/>
  <c r="AN11" i="16"/>
  <c r="AI11" i="16"/>
  <c r="AJ11" i="16" s="1"/>
  <c r="K11" i="16"/>
  <c r="AE11" i="16" s="1"/>
  <c r="I11" i="16"/>
  <c r="F11" i="16"/>
  <c r="D11" i="16"/>
  <c r="AL10" i="16"/>
  <c r="AL11" i="16" s="1"/>
  <c r="AG10" i="16"/>
  <c r="AF10" i="16"/>
  <c r="AD10" i="16"/>
  <c r="Y10" i="16"/>
  <c r="W10" i="16"/>
  <c r="Q10" i="16"/>
  <c r="O10" i="16"/>
  <c r="M10" i="16"/>
  <c r="AB10" i="16" s="1"/>
  <c r="AH10" i="16" s="1"/>
  <c r="AL9" i="16"/>
  <c r="AG9" i="16"/>
  <c r="AF9" i="16"/>
  <c r="M9" i="16"/>
  <c r="AL8" i="16"/>
  <c r="AG8" i="16"/>
  <c r="AF8" i="16"/>
  <c r="AF11" i="16" s="1"/>
  <c r="AA8" i="16"/>
  <c r="S8" i="16"/>
  <c r="M8" i="16"/>
  <c r="AQ7" i="16"/>
  <c r="AN7" i="16"/>
  <c r="AK7" i="16"/>
  <c r="AJ7" i="16"/>
  <c r="AI7" i="16"/>
  <c r="AG7" i="16"/>
  <c r="AC7" i="16"/>
  <c r="Q7" i="16"/>
  <c r="M7" i="16"/>
  <c r="L7" i="16"/>
  <c r="K7" i="16"/>
  <c r="AE7" i="16" s="1"/>
  <c r="I7" i="16"/>
  <c r="F7" i="16"/>
  <c r="D7" i="16"/>
  <c r="AL6" i="16"/>
  <c r="AG6" i="16"/>
  <c r="AF6" i="16"/>
  <c r="AD6" i="16"/>
  <c r="AB6" i="16"/>
  <c r="AH6" i="16" s="1"/>
  <c r="AA6" i="16"/>
  <c r="Y6" i="16"/>
  <c r="W6" i="16"/>
  <c r="U6" i="16"/>
  <c r="S6" i="16"/>
  <c r="Q6" i="16"/>
  <c r="O6" i="16"/>
  <c r="AL5" i="16"/>
  <c r="AG5" i="16"/>
  <c r="AF5" i="16"/>
  <c r="AF7" i="16" s="1"/>
  <c r="AD5" i="16"/>
  <c r="AB5" i="16" s="1"/>
  <c r="AH5" i="16" s="1"/>
  <c r="AA5" i="16"/>
  <c r="Y5" i="16"/>
  <c r="Y7" i="16" s="1"/>
  <c r="W5" i="16"/>
  <c r="U5" i="16"/>
  <c r="S5" i="16"/>
  <c r="Q5" i="16"/>
  <c r="O5" i="16"/>
  <c r="AL4" i="16"/>
  <c r="AL7" i="16" s="1"/>
  <c r="AG4" i="16"/>
  <c r="AF4" i="16"/>
  <c r="AD4" i="16"/>
  <c r="AD7" i="16" s="1"/>
  <c r="AB4" i="16"/>
  <c r="AH4" i="16" s="1"/>
  <c r="AA4" i="16"/>
  <c r="AA7" i="16" s="1"/>
  <c r="Y4" i="16"/>
  <c r="W4" i="16"/>
  <c r="W7" i="16" s="1"/>
  <c r="U4" i="16"/>
  <c r="U7" i="16" s="1"/>
  <c r="S4" i="16"/>
  <c r="S7" i="16" s="1"/>
  <c r="Q4" i="16"/>
  <c r="O4" i="16"/>
  <c r="O7" i="16" s="1"/>
  <c r="AO4" i="16"/>
  <c r="AO5" i="16" s="1"/>
  <c r="AO6" i="16" s="1"/>
  <c r="AG128" i="15" l="1"/>
  <c r="AB121" i="16"/>
  <c r="AH121" i="16" s="1"/>
  <c r="S121" i="16"/>
  <c r="AD121" i="16"/>
  <c r="W121" i="16"/>
  <c r="O121" i="16"/>
  <c r="Y121" i="16"/>
  <c r="Q121" i="16"/>
  <c r="AA121" i="16"/>
  <c r="AL123" i="16"/>
  <c r="L123" i="16"/>
  <c r="AC123" i="16"/>
  <c r="AK123" i="16"/>
  <c r="Y120" i="16"/>
  <c r="O120" i="16"/>
  <c r="AD120" i="16"/>
  <c r="AB120" i="16" s="1"/>
  <c r="AH120" i="16" s="1"/>
  <c r="Q120" i="16"/>
  <c r="W120" i="16"/>
  <c r="AF119" i="16"/>
  <c r="S118" i="16"/>
  <c r="AD118" i="16"/>
  <c r="AB118" i="16" s="1"/>
  <c r="AH118" i="16" s="1"/>
  <c r="W118" i="16"/>
  <c r="O118" i="16"/>
  <c r="Y118" i="16"/>
  <c r="AD117" i="16"/>
  <c r="AB117" i="16" s="1"/>
  <c r="AH117" i="16" s="1"/>
  <c r="W117" i="16"/>
  <c r="Y117" i="16"/>
  <c r="O117" i="16"/>
  <c r="Q117" i="16"/>
  <c r="W116" i="16"/>
  <c r="W119" i="16" s="1"/>
  <c r="Y114" i="16"/>
  <c r="Q114" i="16"/>
  <c r="W114" i="16"/>
  <c r="O114" i="16"/>
  <c r="AD114" i="16"/>
  <c r="AB114" i="16" s="1"/>
  <c r="AH114" i="16" s="1"/>
  <c r="AD113" i="16"/>
  <c r="O113" i="16"/>
  <c r="U113" i="16"/>
  <c r="U112" i="16"/>
  <c r="AB110" i="16"/>
  <c r="AH110" i="16" s="1"/>
  <c r="AF111" i="16"/>
  <c r="W110" i="16"/>
  <c r="L111" i="16"/>
  <c r="AC111" i="16"/>
  <c r="AK111" i="16"/>
  <c r="AL111" i="16"/>
  <c r="O108" i="16"/>
  <c r="Y108" i="16"/>
  <c r="S108" i="16"/>
  <c r="W108" i="16"/>
  <c r="Q108" i="16"/>
  <c r="AA108" i="16"/>
  <c r="U106" i="16"/>
  <c r="AF107" i="16"/>
  <c r="AA105" i="16"/>
  <c r="S104" i="16"/>
  <c r="Y104" i="16"/>
  <c r="AC107" i="16"/>
  <c r="AK107" i="16"/>
  <c r="AA104" i="16"/>
  <c r="M107" i="16"/>
  <c r="Q104" i="16"/>
  <c r="Y101" i="16"/>
  <c r="AA101" i="16"/>
  <c r="Q101" i="16"/>
  <c r="S101" i="16"/>
  <c r="AL103" i="16"/>
  <c r="AC103" i="16"/>
  <c r="O100" i="16"/>
  <c r="L103" i="16"/>
  <c r="AK103" i="16"/>
  <c r="Q100" i="16"/>
  <c r="AA100" i="16"/>
  <c r="S100" i="16"/>
  <c r="AD100" i="16"/>
  <c r="AB100" i="16" s="1"/>
  <c r="AH100" i="16" s="1"/>
  <c r="W100" i="16"/>
  <c r="Y98" i="16"/>
  <c r="AL99" i="16"/>
  <c r="M99" i="16"/>
  <c r="S97" i="16"/>
  <c r="O97" i="16"/>
  <c r="Y97" i="16"/>
  <c r="Q97" i="16"/>
  <c r="AA97" i="16"/>
  <c r="W97" i="16"/>
  <c r="Y96" i="16"/>
  <c r="L99" i="16"/>
  <c r="W94" i="16"/>
  <c r="O94" i="16"/>
  <c r="Y94" i="16"/>
  <c r="Q94" i="16"/>
  <c r="AA94" i="16"/>
  <c r="S94" i="16"/>
  <c r="AD94" i="16"/>
  <c r="AD95" i="16" s="1"/>
  <c r="AL95" i="16"/>
  <c r="L95" i="16"/>
  <c r="Y93" i="16"/>
  <c r="O93" i="16"/>
  <c r="O92" i="16"/>
  <c r="AA92" i="16"/>
  <c r="AL91" i="16"/>
  <c r="AF87" i="16"/>
  <c r="O86" i="16"/>
  <c r="AA86" i="16"/>
  <c r="AL87" i="16"/>
  <c r="Q85" i="16"/>
  <c r="AA85" i="16"/>
  <c r="Y84" i="16"/>
  <c r="AK87" i="16"/>
  <c r="AC87" i="16"/>
  <c r="L87" i="16"/>
  <c r="M87" i="16"/>
  <c r="O84" i="16"/>
  <c r="W82" i="16"/>
  <c r="Y82" i="16"/>
  <c r="O82" i="16"/>
  <c r="AD82" i="16"/>
  <c r="AB82" i="16" s="1"/>
  <c r="AH82" i="16" s="1"/>
  <c r="Q82" i="16"/>
  <c r="AD81" i="16"/>
  <c r="AB81" i="16" s="1"/>
  <c r="AH81" i="16" s="1"/>
  <c r="AF83" i="16"/>
  <c r="W81" i="16"/>
  <c r="AL83" i="16"/>
  <c r="AB78" i="16"/>
  <c r="AH78" i="16" s="1"/>
  <c r="W78" i="16"/>
  <c r="O78" i="16"/>
  <c r="AD78" i="16"/>
  <c r="AF79" i="16"/>
  <c r="AB76" i="16"/>
  <c r="AH76" i="16" s="1"/>
  <c r="L79" i="16"/>
  <c r="AK79" i="16"/>
  <c r="AC79" i="16"/>
  <c r="AL79" i="16"/>
  <c r="O76" i="16"/>
  <c r="Y76" i="16"/>
  <c r="W76" i="16"/>
  <c r="Q76" i="16"/>
  <c r="AA76" i="16"/>
  <c r="S76" i="16"/>
  <c r="AD76" i="16"/>
  <c r="AD73" i="16"/>
  <c r="AB73" i="16"/>
  <c r="AH73" i="16" s="1"/>
  <c r="Q73" i="16"/>
  <c r="S73" i="16"/>
  <c r="W73" i="16"/>
  <c r="O73" i="16"/>
  <c r="Y73" i="16"/>
  <c r="AL75" i="16"/>
  <c r="AF75" i="16"/>
  <c r="L75" i="16"/>
  <c r="AC75" i="16"/>
  <c r="AK75" i="16"/>
  <c r="Q72" i="16"/>
  <c r="Y72" i="16"/>
  <c r="O72" i="16"/>
  <c r="AD72" i="16"/>
  <c r="AB72" i="16" s="1"/>
  <c r="M75" i="16"/>
  <c r="W72" i="16"/>
  <c r="AL71" i="16"/>
  <c r="AA70" i="16"/>
  <c r="Q70" i="16"/>
  <c r="S70" i="16"/>
  <c r="Y70" i="16"/>
  <c r="Y69" i="16"/>
  <c r="O69" i="16"/>
  <c r="AD69" i="16"/>
  <c r="AB69" i="16" s="1"/>
  <c r="AH69" i="16" s="1"/>
  <c r="Q69" i="16"/>
  <c r="W69" i="16"/>
  <c r="W68" i="16"/>
  <c r="L71" i="16"/>
  <c r="AF71" i="16"/>
  <c r="O66" i="16"/>
  <c r="Y66" i="16"/>
  <c r="S66" i="16"/>
  <c r="AD66" i="16"/>
  <c r="AB66" i="16" s="1"/>
  <c r="AH66" i="16" s="1"/>
  <c r="W66" i="16"/>
  <c r="Q66" i="16"/>
  <c r="AA66" i="16"/>
  <c r="AA64" i="16"/>
  <c r="S64" i="16"/>
  <c r="O62" i="16"/>
  <c r="AD62" i="16"/>
  <c r="U62" i="16"/>
  <c r="AF63" i="16"/>
  <c r="S61" i="16"/>
  <c r="AA61" i="16"/>
  <c r="Q60" i="16"/>
  <c r="AK63" i="16"/>
  <c r="AC63" i="16"/>
  <c r="S60" i="16"/>
  <c r="M63" i="16"/>
  <c r="Y60" i="16"/>
  <c r="AA60" i="16"/>
  <c r="AL63" i="16"/>
  <c r="S58" i="16"/>
  <c r="U58" i="16"/>
  <c r="AF59" i="16"/>
  <c r="S57" i="16"/>
  <c r="Y57" i="16"/>
  <c r="Q57" i="16"/>
  <c r="AA57" i="16"/>
  <c r="AA59" i="16" s="1"/>
  <c r="AG59" i="16" s="1"/>
  <c r="AL59" i="16"/>
  <c r="S59" i="16"/>
  <c r="O56" i="16"/>
  <c r="AA56" i="16"/>
  <c r="L59" i="16"/>
  <c r="Q56" i="16"/>
  <c r="AD56" i="16"/>
  <c r="M59" i="16"/>
  <c r="AK59" i="16"/>
  <c r="AC59" i="16"/>
  <c r="AB56" i="16"/>
  <c r="AH56" i="16" s="1"/>
  <c r="Y56" i="16"/>
  <c r="W56" i="16"/>
  <c r="Q54" i="16"/>
  <c r="S54" i="16"/>
  <c r="Y54" i="16"/>
  <c r="AA54" i="16"/>
  <c r="AL55" i="16"/>
  <c r="O53" i="16"/>
  <c r="Y53" i="16"/>
  <c r="Q53" i="16"/>
  <c r="AA53" i="16"/>
  <c r="W53" i="16"/>
  <c r="S53" i="16"/>
  <c r="AD53" i="16"/>
  <c r="AB53" i="16" s="1"/>
  <c r="AH53" i="16" s="1"/>
  <c r="U52" i="16"/>
  <c r="W52" i="16"/>
  <c r="AD52" i="16"/>
  <c r="S50" i="16"/>
  <c r="AD50" i="16"/>
  <c r="AB50" i="16" s="1"/>
  <c r="AH50" i="16" s="1"/>
  <c r="Q50" i="16"/>
  <c r="AA50" i="16"/>
  <c r="W50" i="16"/>
  <c r="O50" i="16"/>
  <c r="Y50" i="16"/>
  <c r="AF51" i="16"/>
  <c r="W49" i="16"/>
  <c r="AL51" i="16"/>
  <c r="W46" i="16"/>
  <c r="AF47" i="16"/>
  <c r="S44" i="16"/>
  <c r="AK47" i="16"/>
  <c r="AC47" i="16"/>
  <c r="AA44" i="16"/>
  <c r="M47" i="16"/>
  <c r="Q44" i="16"/>
  <c r="AK43" i="16"/>
  <c r="L43" i="16"/>
  <c r="AC43" i="16"/>
  <c r="AL43" i="16"/>
  <c r="AA41" i="16"/>
  <c r="AA43" i="16" s="1"/>
  <c r="AG43" i="16" s="1"/>
  <c r="Q41" i="16"/>
  <c r="S41" i="16"/>
  <c r="Y41" i="16"/>
  <c r="AB40" i="16"/>
  <c r="AH40" i="16" s="1"/>
  <c r="S40" i="16"/>
  <c r="W40" i="16"/>
  <c r="O40" i="16"/>
  <c r="Y40" i="16"/>
  <c r="Q40" i="16"/>
  <c r="AA40" i="16"/>
  <c r="Q38" i="16"/>
  <c r="S38" i="16"/>
  <c r="Y38" i="16"/>
  <c r="AA38" i="16"/>
  <c r="AF39" i="16"/>
  <c r="O37" i="16"/>
  <c r="Y37" i="16"/>
  <c r="S37" i="16"/>
  <c r="AD37" i="16"/>
  <c r="AB37" i="16" s="1"/>
  <c r="AH37" i="16" s="1"/>
  <c r="W37" i="16"/>
  <c r="Q37" i="16"/>
  <c r="AA37" i="16"/>
  <c r="L39" i="16"/>
  <c r="AB34" i="16"/>
  <c r="AH34" i="16" s="1"/>
  <c r="O34" i="16"/>
  <c r="Y34" i="16"/>
  <c r="Q34" i="16"/>
  <c r="AA34" i="16"/>
  <c r="W34" i="16"/>
  <c r="O33" i="16"/>
  <c r="U33" i="16"/>
  <c r="AD33" i="16"/>
  <c r="AA32" i="16"/>
  <c r="AL35" i="16"/>
  <c r="S32" i="16"/>
  <c r="O30" i="16"/>
  <c r="AF31" i="16"/>
  <c r="U30" i="16"/>
  <c r="AD30" i="16"/>
  <c r="AB30" i="16" s="1"/>
  <c r="AH30" i="16" s="1"/>
  <c r="O29" i="16"/>
  <c r="S29" i="16"/>
  <c r="AA29" i="16"/>
  <c r="AB29" i="16"/>
  <c r="AH29" i="16" s="1"/>
  <c r="AK31" i="16"/>
  <c r="AA28" i="16"/>
  <c r="AC31" i="16"/>
  <c r="M31" i="16"/>
  <c r="S28" i="16"/>
  <c r="Q28" i="16"/>
  <c r="AL31" i="16"/>
  <c r="M27" i="16"/>
  <c r="AF27" i="16"/>
  <c r="AL27" i="16"/>
  <c r="Y26" i="16"/>
  <c r="O26" i="16"/>
  <c r="Q26" i="16"/>
  <c r="AD26" i="16"/>
  <c r="AB26" i="16" s="1"/>
  <c r="AH26" i="16" s="1"/>
  <c r="W26" i="16"/>
  <c r="AF23" i="16"/>
  <c r="AL23" i="16"/>
  <c r="AC23" i="16"/>
  <c r="S21" i="16"/>
  <c r="AA21" i="16"/>
  <c r="L23" i="16"/>
  <c r="AK23" i="16"/>
  <c r="AO8" i="16"/>
  <c r="AO9" i="16" s="1"/>
  <c r="AO10" i="16" s="1"/>
  <c r="AP7" i="16"/>
  <c r="U15" i="16"/>
  <c r="O19" i="16"/>
  <c r="AA11" i="16"/>
  <c r="AG11" i="16" s="1"/>
  <c r="O22" i="16"/>
  <c r="AA22" i="16"/>
  <c r="S22" i="16"/>
  <c r="AD22" i="16"/>
  <c r="AB22" i="16" s="1"/>
  <c r="AH22" i="16" s="1"/>
  <c r="W22" i="16"/>
  <c r="Y22" i="16"/>
  <c r="Q22" i="16"/>
  <c r="AK15" i="16"/>
  <c r="AC15" i="16"/>
  <c r="L15" i="16"/>
  <c r="U22" i="16"/>
  <c r="Z7" i="16"/>
  <c r="N7" i="16"/>
  <c r="AB7" i="16"/>
  <c r="AH7" i="16" s="1"/>
  <c r="X7" i="16"/>
  <c r="T7" i="16"/>
  <c r="P7" i="16"/>
  <c r="R7" i="16"/>
  <c r="V7" i="16"/>
  <c r="N19" i="16"/>
  <c r="W9" i="16"/>
  <c r="AA9" i="16"/>
  <c r="S9" i="16"/>
  <c r="S11" i="16" s="1"/>
  <c r="AD9" i="16"/>
  <c r="O9" i="16"/>
  <c r="Y9" i="16"/>
  <c r="Q9" i="16"/>
  <c r="M23" i="16"/>
  <c r="U9" i="16"/>
  <c r="M11" i="16"/>
  <c r="AB9" i="16"/>
  <c r="AH9" i="16" s="1"/>
  <c r="W12" i="16"/>
  <c r="W15" i="16" s="1"/>
  <c r="AA12" i="16"/>
  <c r="S12" i="16"/>
  <c r="AD12" i="16"/>
  <c r="M15" i="16"/>
  <c r="Y12" i="16"/>
  <c r="Y15" i="16" s="1"/>
  <c r="Q12" i="16"/>
  <c r="Q15" i="16" s="1"/>
  <c r="O12" i="16"/>
  <c r="O15" i="16" s="1"/>
  <c r="AE15" i="16"/>
  <c r="AB16" i="16"/>
  <c r="AH16" i="16" s="1"/>
  <c r="U25" i="16"/>
  <c r="AK35" i="16"/>
  <c r="AC35" i="16"/>
  <c r="L35" i="16"/>
  <c r="U8" i="16"/>
  <c r="U11" i="16" s="1"/>
  <c r="AB24" i="16"/>
  <c r="AH24" i="16" s="1"/>
  <c r="W25" i="16"/>
  <c r="AD25" i="16"/>
  <c r="AB25" i="16" s="1"/>
  <c r="AH25" i="16" s="1"/>
  <c r="O36" i="16"/>
  <c r="O8" i="16"/>
  <c r="O11" i="16" s="1"/>
  <c r="W8" i="16"/>
  <c r="W11" i="16" s="1"/>
  <c r="AD8" i="16"/>
  <c r="AD11" i="16" s="1"/>
  <c r="S10" i="16"/>
  <c r="AA10" i="16"/>
  <c r="L11" i="16"/>
  <c r="S13" i="16"/>
  <c r="AA13" i="16"/>
  <c r="U14" i="16"/>
  <c r="S16" i="16"/>
  <c r="S19" i="16" s="1"/>
  <c r="R19" i="16" s="1"/>
  <c r="AA16" i="16"/>
  <c r="AA19" i="16" s="1"/>
  <c r="AG19" i="16" s="1"/>
  <c r="U17" i="16"/>
  <c r="O18" i="16"/>
  <c r="W18" i="16"/>
  <c r="W19" i="16" s="1"/>
  <c r="V19" i="16" s="1"/>
  <c r="AD18" i="16"/>
  <c r="AB18" i="16" s="1"/>
  <c r="AH18" i="16" s="1"/>
  <c r="U20" i="16"/>
  <c r="O21" i="16"/>
  <c r="W21" i="16"/>
  <c r="AD21" i="16"/>
  <c r="O24" i="16"/>
  <c r="W24" i="16"/>
  <c r="AD24" i="16"/>
  <c r="Q25" i="16"/>
  <c r="Y25" i="16"/>
  <c r="S26" i="16"/>
  <c r="AA26" i="16"/>
  <c r="L27" i="16"/>
  <c r="AK27" i="16"/>
  <c r="U29" i="16"/>
  <c r="M35" i="16"/>
  <c r="Y32" i="16"/>
  <c r="Q32" i="16"/>
  <c r="AD32" i="16"/>
  <c r="AD35" i="16" s="1"/>
  <c r="W32" i="16"/>
  <c r="O32" i="16"/>
  <c r="AE35" i="16"/>
  <c r="U36" i="16"/>
  <c r="AK39" i="16"/>
  <c r="AC39" i="16"/>
  <c r="U42" i="16"/>
  <c r="M43" i="16"/>
  <c r="U45" i="16"/>
  <c r="O46" i="16"/>
  <c r="AD46" i="16"/>
  <c r="U48" i="16"/>
  <c r="O49" i="16"/>
  <c r="AD49" i="16"/>
  <c r="AK51" i="16"/>
  <c r="AC51" i="16"/>
  <c r="L51" i="16"/>
  <c r="AA52" i="16"/>
  <c r="S52" i="16"/>
  <c r="S55" i="16" s="1"/>
  <c r="M55" i="16"/>
  <c r="Y52" i="16"/>
  <c r="Q52" i="16"/>
  <c r="AB52" i="16"/>
  <c r="AH52" i="16" s="1"/>
  <c r="Y58" i="16"/>
  <c r="Q58" i="16"/>
  <c r="AD58" i="16"/>
  <c r="W58" i="16"/>
  <c r="O58" i="16"/>
  <c r="AB58" i="16"/>
  <c r="AH58" i="16" s="1"/>
  <c r="Y61" i="16"/>
  <c r="Q61" i="16"/>
  <c r="AD61" i="16"/>
  <c r="W61" i="16"/>
  <c r="O61" i="16"/>
  <c r="U65" i="16"/>
  <c r="U24" i="16"/>
  <c r="O25" i="16"/>
  <c r="Q8" i="16"/>
  <c r="Q11" i="16" s="1"/>
  <c r="Y8" i="16"/>
  <c r="Y11" i="16" s="1"/>
  <c r="U10" i="16"/>
  <c r="AC11" i="16"/>
  <c r="AK11" i="16"/>
  <c r="U13" i="16"/>
  <c r="U16" i="16"/>
  <c r="Q18" i="16"/>
  <c r="Q19" i="16" s="1"/>
  <c r="P19" i="16" s="1"/>
  <c r="Y18" i="16"/>
  <c r="Y19" i="16" s="1"/>
  <c r="X19" i="16" s="1"/>
  <c r="Q21" i="16"/>
  <c r="Y21" i="16"/>
  <c r="Q24" i="16"/>
  <c r="Y24" i="16"/>
  <c r="S25" i="16"/>
  <c r="AA25" i="16"/>
  <c r="U26" i="16"/>
  <c r="AC27" i="16"/>
  <c r="AD28" i="16"/>
  <c r="W28" i="16"/>
  <c r="O28" i="16"/>
  <c r="O31" i="16" s="1"/>
  <c r="Y28" i="16"/>
  <c r="Y29" i="16"/>
  <c r="Q29" i="16"/>
  <c r="W29" i="16"/>
  <c r="AA30" i="16"/>
  <c r="S30" i="16"/>
  <c r="Y30" i="16"/>
  <c r="Q30" i="16"/>
  <c r="AF35" i="16"/>
  <c r="AA33" i="16"/>
  <c r="S33" i="16"/>
  <c r="S35" i="16" s="1"/>
  <c r="Y33" i="16"/>
  <c r="Q33" i="16"/>
  <c r="AB33" i="16"/>
  <c r="AH33" i="16" s="1"/>
  <c r="AA45" i="16"/>
  <c r="AA62" i="16"/>
  <c r="S62" i="16"/>
  <c r="S63" i="16" s="1"/>
  <c r="Y62" i="16"/>
  <c r="Q62" i="16"/>
  <c r="AB62" i="16"/>
  <c r="AH62" i="16" s="1"/>
  <c r="AA74" i="16"/>
  <c r="S74" i="16"/>
  <c r="Y74" i="16"/>
  <c r="Q74" i="16"/>
  <c r="AD74" i="16"/>
  <c r="AD75" i="16" s="1"/>
  <c r="W74" i="16"/>
  <c r="O74" i="16"/>
  <c r="U74" i="16"/>
  <c r="AB74" i="16"/>
  <c r="AH74" i="16" s="1"/>
  <c r="AA36" i="16"/>
  <c r="S36" i="16"/>
  <c r="M39" i="16"/>
  <c r="Y36" i="16"/>
  <c r="Q36" i="16"/>
  <c r="Y42" i="16"/>
  <c r="Q42" i="16"/>
  <c r="Q43" i="16" s="1"/>
  <c r="AD42" i="16"/>
  <c r="AD43" i="16" s="1"/>
  <c r="W42" i="16"/>
  <c r="O42" i="16"/>
  <c r="Y45" i="16"/>
  <c r="Q45" i="16"/>
  <c r="AD45" i="16"/>
  <c r="W45" i="16"/>
  <c r="O45" i="16"/>
  <c r="M51" i="16"/>
  <c r="Y48" i="16"/>
  <c r="Q48" i="16"/>
  <c r="AD48" i="16"/>
  <c r="AD51" i="16" s="1"/>
  <c r="W48" i="16"/>
  <c r="O48" i="16"/>
  <c r="AB48" i="16"/>
  <c r="AH48" i="16" s="1"/>
  <c r="AK55" i="16"/>
  <c r="AC55" i="16"/>
  <c r="L91" i="16"/>
  <c r="AK91" i="16"/>
  <c r="AE91" i="16"/>
  <c r="AC91" i="16"/>
  <c r="K128" i="16"/>
  <c r="U18" i="16"/>
  <c r="AD36" i="16"/>
  <c r="AL39" i="16"/>
  <c r="S42" i="16"/>
  <c r="S45" i="16"/>
  <c r="AA46" i="16"/>
  <c r="S46" i="16"/>
  <c r="Y46" i="16"/>
  <c r="Q46" i="16"/>
  <c r="AB46" i="16"/>
  <c r="AH46" i="16" s="1"/>
  <c r="S48" i="16"/>
  <c r="AA49" i="16"/>
  <c r="AA51" i="16" s="1"/>
  <c r="AG51" i="16" s="1"/>
  <c r="S49" i="16"/>
  <c r="Y49" i="16"/>
  <c r="Q49" i="16"/>
  <c r="AB49" i="16"/>
  <c r="AH49" i="16" s="1"/>
  <c r="L55" i="16"/>
  <c r="AD65" i="16"/>
  <c r="AB65" i="16" s="1"/>
  <c r="AH65" i="16" s="1"/>
  <c r="W65" i="16"/>
  <c r="O65" i="16"/>
  <c r="AA65" i="16"/>
  <c r="S65" i="16"/>
  <c r="Y65" i="16"/>
  <c r="Q65" i="16"/>
  <c r="AE31" i="16"/>
  <c r="U38" i="16"/>
  <c r="AB38" i="16"/>
  <c r="AH38" i="16" s="1"/>
  <c r="U41" i="16"/>
  <c r="AB41" i="16"/>
  <c r="AH41" i="16" s="1"/>
  <c r="U44" i="16"/>
  <c r="AB44" i="16"/>
  <c r="AH44" i="16" s="1"/>
  <c r="AE47" i="16"/>
  <c r="U54" i="16"/>
  <c r="AB54" i="16"/>
  <c r="AH54" i="16" s="1"/>
  <c r="U57" i="16"/>
  <c r="AB57" i="16"/>
  <c r="AH57" i="16" s="1"/>
  <c r="U60" i="16"/>
  <c r="AB60" i="16"/>
  <c r="AH60" i="16" s="1"/>
  <c r="AE63" i="16"/>
  <c r="O64" i="16"/>
  <c r="W64" i="16"/>
  <c r="AD64" i="16"/>
  <c r="M67" i="16"/>
  <c r="AB68" i="16"/>
  <c r="AH68" i="16" s="1"/>
  <c r="AA68" i="16"/>
  <c r="S68" i="16"/>
  <c r="M71" i="16"/>
  <c r="Y68" i="16"/>
  <c r="Q68" i="16"/>
  <c r="AD68" i="16"/>
  <c r="M79" i="16"/>
  <c r="AA77" i="16"/>
  <c r="S77" i="16"/>
  <c r="Y77" i="16"/>
  <c r="Q77" i="16"/>
  <c r="AD77" i="16"/>
  <c r="W77" i="16"/>
  <c r="O77" i="16"/>
  <c r="O79" i="16" s="1"/>
  <c r="AA80" i="16"/>
  <c r="S80" i="16"/>
  <c r="M83" i="16"/>
  <c r="Y80" i="16"/>
  <c r="Q80" i="16"/>
  <c r="AD80" i="16"/>
  <c r="AD83" i="16" s="1"/>
  <c r="W80" i="16"/>
  <c r="O80" i="16"/>
  <c r="O83" i="16" s="1"/>
  <c r="Y89" i="16"/>
  <c r="Q89" i="16"/>
  <c r="AD89" i="16"/>
  <c r="AB89" i="16" s="1"/>
  <c r="AH89" i="16" s="1"/>
  <c r="U89" i="16"/>
  <c r="S89" i="16"/>
  <c r="AA89" i="16"/>
  <c r="O89" i="16"/>
  <c r="AF95" i="16"/>
  <c r="Y109" i="16"/>
  <c r="Q109" i="16"/>
  <c r="AD109" i="16"/>
  <c r="W109" i="16"/>
  <c r="O109" i="16"/>
  <c r="AA109" i="16"/>
  <c r="U109" i="16"/>
  <c r="M111" i="16"/>
  <c r="AB109" i="16"/>
  <c r="AH109" i="16" s="1"/>
  <c r="S109" i="16"/>
  <c r="U34" i="16"/>
  <c r="U37" i="16"/>
  <c r="O38" i="16"/>
  <c r="W38" i="16"/>
  <c r="U40" i="16"/>
  <c r="O41" i="16"/>
  <c r="W41" i="16"/>
  <c r="O44" i="16"/>
  <c r="W44" i="16"/>
  <c r="U50" i="16"/>
  <c r="U53" i="16"/>
  <c r="O54" i="16"/>
  <c r="O55" i="16" s="1"/>
  <c r="W54" i="16"/>
  <c r="W55" i="16" s="1"/>
  <c r="U56" i="16"/>
  <c r="O57" i="16"/>
  <c r="W57" i="16"/>
  <c r="O60" i="16"/>
  <c r="W60" i="16"/>
  <c r="Q64" i="16"/>
  <c r="Y64" i="16"/>
  <c r="AF67" i="16"/>
  <c r="U66" i="16"/>
  <c r="O68" i="16"/>
  <c r="U77" i="16"/>
  <c r="U80" i="16"/>
  <c r="W89" i="16"/>
  <c r="AA90" i="16"/>
  <c r="S90" i="16"/>
  <c r="AD90" i="16"/>
  <c r="AB90" i="16" s="1"/>
  <c r="AH90" i="16" s="1"/>
  <c r="U90" i="16"/>
  <c r="Q90" i="16"/>
  <c r="Y90" i="16"/>
  <c r="O90" i="16"/>
  <c r="Y99" i="16"/>
  <c r="U64" i="16"/>
  <c r="AK67" i="16"/>
  <c r="AC67" i="16"/>
  <c r="L67" i="16"/>
  <c r="AK83" i="16"/>
  <c r="AC83" i="16"/>
  <c r="L83" i="16"/>
  <c r="AD88" i="16"/>
  <c r="W88" i="16"/>
  <c r="O88" i="16"/>
  <c r="U88" i="16"/>
  <c r="AB88" i="16"/>
  <c r="AH88" i="16" s="1"/>
  <c r="S88" i="16"/>
  <c r="M91" i="16"/>
  <c r="AA88" i="16"/>
  <c r="Q88" i="16"/>
  <c r="Q127" i="16"/>
  <c r="AA126" i="16"/>
  <c r="AA127" i="16" s="1"/>
  <c r="S126" i="16"/>
  <c r="S127" i="16" s="1"/>
  <c r="Y126" i="16"/>
  <c r="Q126" i="16"/>
  <c r="W126" i="16"/>
  <c r="M127" i="16"/>
  <c r="U126" i="16"/>
  <c r="AB126" i="16"/>
  <c r="AH126" i="16" s="1"/>
  <c r="O126" i="16"/>
  <c r="S69" i="16"/>
  <c r="AA69" i="16"/>
  <c r="U70" i="16"/>
  <c r="AB70" i="16"/>
  <c r="AH70" i="16" s="1"/>
  <c r="AC71" i="16"/>
  <c r="AK71" i="16"/>
  <c r="S72" i="16"/>
  <c r="AA72" i="16"/>
  <c r="U73" i="16"/>
  <c r="U76" i="16"/>
  <c r="Q78" i="16"/>
  <c r="Y78" i="16"/>
  <c r="Q81" i="16"/>
  <c r="Y81" i="16"/>
  <c r="S82" i="16"/>
  <c r="AA82" i="16"/>
  <c r="Q84" i="16"/>
  <c r="AA84" i="16"/>
  <c r="S85" i="16"/>
  <c r="S86" i="16"/>
  <c r="AB86" i="16"/>
  <c r="AH86" i="16" s="1"/>
  <c r="S92" i="16"/>
  <c r="AB92" i="16"/>
  <c r="AH92" i="16" s="1"/>
  <c r="Q93" i="16"/>
  <c r="AB93" i="16"/>
  <c r="AH93" i="16" s="1"/>
  <c r="Q96" i="16"/>
  <c r="AD98" i="16"/>
  <c r="W98" i="16"/>
  <c r="O98" i="16"/>
  <c r="O99" i="16" s="1"/>
  <c r="U98" i="16"/>
  <c r="AB98" i="16"/>
  <c r="AH98" i="16" s="1"/>
  <c r="S98" i="16"/>
  <c r="Y102" i="16"/>
  <c r="Y103" i="16" s="1"/>
  <c r="Q102" i="16"/>
  <c r="AD102" i="16"/>
  <c r="AB102" i="16" s="1"/>
  <c r="AH102" i="16" s="1"/>
  <c r="W102" i="16"/>
  <c r="O102" i="16"/>
  <c r="M103" i="16"/>
  <c r="U102" i="16"/>
  <c r="S102" i="16"/>
  <c r="S103" i="16" s="1"/>
  <c r="AD126" i="16"/>
  <c r="U69" i="16"/>
  <c r="O70" i="16"/>
  <c r="W70" i="16"/>
  <c r="U72" i="16"/>
  <c r="S78" i="16"/>
  <c r="AA78" i="16"/>
  <c r="S81" i="16"/>
  <c r="AA81" i="16"/>
  <c r="U82" i="16"/>
  <c r="S84" i="16"/>
  <c r="U86" i="16"/>
  <c r="U92" i="16"/>
  <c r="U93" i="16"/>
  <c r="U96" i="16"/>
  <c r="AD96" i="16"/>
  <c r="AB96" i="16" s="1"/>
  <c r="Q98" i="16"/>
  <c r="AA102" i="16"/>
  <c r="AA103" i="16" s="1"/>
  <c r="AG103" i="16" s="1"/>
  <c r="Y105" i="16"/>
  <c r="Q105" i="16"/>
  <c r="AD105" i="16"/>
  <c r="W105" i="16"/>
  <c r="O105" i="16"/>
  <c r="U105" i="16"/>
  <c r="S105" i="16"/>
  <c r="AL115" i="16"/>
  <c r="Y122" i="16"/>
  <c r="Q122" i="16"/>
  <c r="AD122" i="16"/>
  <c r="AD123" i="16" s="1"/>
  <c r="W122" i="16"/>
  <c r="O122" i="16"/>
  <c r="AA122" i="16"/>
  <c r="M123" i="16"/>
  <c r="U122" i="16"/>
  <c r="U78" i="16"/>
  <c r="U81" i="16"/>
  <c r="AB84" i="16"/>
  <c r="AH84" i="16" s="1"/>
  <c r="U84" i="16"/>
  <c r="W84" i="16"/>
  <c r="AD85" i="16"/>
  <c r="AD87" i="16" s="1"/>
  <c r="W85" i="16"/>
  <c r="O85" i="16"/>
  <c r="Y85" i="16"/>
  <c r="Y86" i="16"/>
  <c r="Q86" i="16"/>
  <c r="W86" i="16"/>
  <c r="AF91" i="16"/>
  <c r="M95" i="16"/>
  <c r="Y92" i="16"/>
  <c r="Q92" i="16"/>
  <c r="W92" i="16"/>
  <c r="AA93" i="16"/>
  <c r="S93" i="16"/>
  <c r="W93" i="16"/>
  <c r="AK95" i="16"/>
  <c r="AC95" i="16"/>
  <c r="AA96" i="16"/>
  <c r="S96" i="16"/>
  <c r="W96" i="16"/>
  <c r="AJ119" i="16"/>
  <c r="AI128" i="16"/>
  <c r="AA106" i="16"/>
  <c r="AA107" i="16" s="1"/>
  <c r="AG107" i="16" s="1"/>
  <c r="S106" i="16"/>
  <c r="Y106" i="16"/>
  <c r="Q106" i="16"/>
  <c r="AK119" i="16"/>
  <c r="AC119" i="16"/>
  <c r="AE119" i="16"/>
  <c r="L119" i="16"/>
  <c r="AF123" i="16"/>
  <c r="D128" i="16"/>
  <c r="U94" i="16"/>
  <c r="U97" i="16"/>
  <c r="AD97" i="16"/>
  <c r="AB97" i="16" s="1"/>
  <c r="AH97" i="16" s="1"/>
  <c r="AK99" i="16"/>
  <c r="AC99" i="16"/>
  <c r="O106" i="16"/>
  <c r="AD106" i="16"/>
  <c r="AB106" i="16" s="1"/>
  <c r="AH106" i="16" s="1"/>
  <c r="W111" i="16"/>
  <c r="AA110" i="16"/>
  <c r="S110" i="16"/>
  <c r="Y110" i="16"/>
  <c r="Q110" i="16"/>
  <c r="U110" i="16"/>
  <c r="AD110" i="16"/>
  <c r="O110" i="16"/>
  <c r="I128" i="16"/>
  <c r="U101" i="16"/>
  <c r="AB101" i="16"/>
  <c r="AH101" i="16" s="1"/>
  <c r="U104" i="16"/>
  <c r="AB104" i="16"/>
  <c r="AH104" i="16" s="1"/>
  <c r="M115" i="16"/>
  <c r="Y112" i="16"/>
  <c r="Q112" i="16"/>
  <c r="AD112" i="16"/>
  <c r="W112" i="16"/>
  <c r="W115" i="16" s="1"/>
  <c r="O112" i="16"/>
  <c r="AK115" i="16"/>
  <c r="AC115" i="16"/>
  <c r="L115" i="16"/>
  <c r="AA116" i="16"/>
  <c r="S116" i="16"/>
  <c r="M119" i="16"/>
  <c r="Y116" i="16"/>
  <c r="Q116" i="16"/>
  <c r="Q119" i="16" s="1"/>
  <c r="AQ128" i="16"/>
  <c r="U100" i="16"/>
  <c r="O101" i="16"/>
  <c r="W101" i="16"/>
  <c r="O104" i="16"/>
  <c r="W104" i="16"/>
  <c r="AL107" i="16"/>
  <c r="L107" i="16"/>
  <c r="S112" i="16"/>
  <c r="AA113" i="16"/>
  <c r="S113" i="16"/>
  <c r="Y113" i="16"/>
  <c r="Q113" i="16"/>
  <c r="AB113" i="16"/>
  <c r="AH113" i="16" s="1"/>
  <c r="O116" i="16"/>
  <c r="AD116" i="16"/>
  <c r="AL119" i="16"/>
  <c r="AN128" i="16"/>
  <c r="Y125" i="16"/>
  <c r="Y127" i="16" s="1"/>
  <c r="Q125" i="16"/>
  <c r="AD125" i="16"/>
  <c r="AD127" i="16" s="1"/>
  <c r="W125" i="16"/>
  <c r="W127" i="16" s="1"/>
  <c r="O125" i="16"/>
  <c r="O127" i="16" s="1"/>
  <c r="AB125" i="16"/>
  <c r="AH125" i="16" s="1"/>
  <c r="F128" i="16"/>
  <c r="U108" i="16"/>
  <c r="AB108" i="16"/>
  <c r="AH108" i="16" s="1"/>
  <c r="S114" i="16"/>
  <c r="AA114" i="16"/>
  <c r="S117" i="16"/>
  <c r="AA117" i="16"/>
  <c r="U118" i="16"/>
  <c r="S120" i="16"/>
  <c r="AA120" i="16"/>
  <c r="AA123" i="16" s="1"/>
  <c r="AG123" i="16" s="1"/>
  <c r="U121" i="16"/>
  <c r="U124" i="16"/>
  <c r="U127" i="16" s="1"/>
  <c r="AE127" i="16"/>
  <c r="U114" i="16"/>
  <c r="U115" i="16" s="1"/>
  <c r="U117" i="16"/>
  <c r="U120" i="16"/>
  <c r="AB122" i="16" l="1"/>
  <c r="AH122" i="16" s="1"/>
  <c r="S123" i="16"/>
  <c r="R123" i="16" s="1"/>
  <c r="Y123" i="16"/>
  <c r="X123" i="16" s="1"/>
  <c r="W123" i="16"/>
  <c r="O123" i="16"/>
  <c r="N123" i="16" s="1"/>
  <c r="Q123" i="16"/>
  <c r="AD119" i="16"/>
  <c r="U119" i="16"/>
  <c r="O119" i="16"/>
  <c r="N119" i="16" s="1"/>
  <c r="Y119" i="16"/>
  <c r="X119" i="16" s="1"/>
  <c r="S119" i="16"/>
  <c r="AJ128" i="16"/>
  <c r="AB116" i="16"/>
  <c r="AH116" i="16" s="1"/>
  <c r="AA115" i="16"/>
  <c r="AG115" i="16" s="1"/>
  <c r="O115" i="16"/>
  <c r="S115" i="16"/>
  <c r="R115" i="16" s="1"/>
  <c r="AD115" i="16"/>
  <c r="AB112" i="16"/>
  <c r="AH112" i="16" s="1"/>
  <c r="AA111" i="16"/>
  <c r="AG111" i="16" s="1"/>
  <c r="S111" i="16"/>
  <c r="R111" i="16" s="1"/>
  <c r="O111" i="16"/>
  <c r="U111" i="16"/>
  <c r="T111" i="16" s="1"/>
  <c r="Y111" i="16"/>
  <c r="AD107" i="16"/>
  <c r="Q107" i="16"/>
  <c r="S107" i="16"/>
  <c r="R107" i="16" s="1"/>
  <c r="O107" i="16"/>
  <c r="N107" i="16" s="1"/>
  <c r="W107" i="16"/>
  <c r="V107" i="16" s="1"/>
  <c r="AB105" i="16"/>
  <c r="AH105" i="16" s="1"/>
  <c r="Z107" i="16"/>
  <c r="P107" i="16"/>
  <c r="Y107" i="16"/>
  <c r="X107" i="16" s="1"/>
  <c r="O103" i="16"/>
  <c r="Q103" i="16"/>
  <c r="P103" i="16" s="1"/>
  <c r="AD103" i="16"/>
  <c r="W103" i="16"/>
  <c r="W99" i="16"/>
  <c r="V99" i="16" s="1"/>
  <c r="S99" i="16"/>
  <c r="R99" i="16" s="1"/>
  <c r="AA99" i="16"/>
  <c r="AG99" i="16" s="1"/>
  <c r="Q99" i="16"/>
  <c r="P99" i="16" s="1"/>
  <c r="X99" i="16"/>
  <c r="N99" i="16"/>
  <c r="AH96" i="16"/>
  <c r="AB99" i="16"/>
  <c r="AH99" i="16" s="1"/>
  <c r="AB94" i="16"/>
  <c r="AH94" i="16" s="1"/>
  <c r="Y95" i="16"/>
  <c r="X95" i="16" s="1"/>
  <c r="O95" i="16"/>
  <c r="N95" i="16" s="1"/>
  <c r="W95" i="16"/>
  <c r="V95" i="16" s="1"/>
  <c r="S95" i="16"/>
  <c r="Q95" i="16"/>
  <c r="P95" i="16" s="1"/>
  <c r="AA95" i="16"/>
  <c r="AG95" i="16" s="1"/>
  <c r="Y91" i="16"/>
  <c r="X91" i="16" s="1"/>
  <c r="AD91" i="16"/>
  <c r="W91" i="16"/>
  <c r="V91" i="16" s="1"/>
  <c r="S91" i="16"/>
  <c r="R91" i="16" s="1"/>
  <c r="Y87" i="16"/>
  <c r="U87" i="16"/>
  <c r="AB85" i="16"/>
  <c r="AH85" i="16" s="1"/>
  <c r="O87" i="16"/>
  <c r="N87" i="16" s="1"/>
  <c r="W87" i="16"/>
  <c r="AA87" i="16"/>
  <c r="AG87" i="16" s="1"/>
  <c r="S87" i="16"/>
  <c r="R87" i="16" s="1"/>
  <c r="X87" i="16"/>
  <c r="V87" i="16"/>
  <c r="T87" i="16"/>
  <c r="Y83" i="16"/>
  <c r="X83" i="16" s="1"/>
  <c r="W83" i="16"/>
  <c r="V83" i="16" s="1"/>
  <c r="AB80" i="16"/>
  <c r="AH80" i="16" s="1"/>
  <c r="AD79" i="16"/>
  <c r="AB77" i="16"/>
  <c r="AH77" i="16" s="1"/>
  <c r="W79" i="16"/>
  <c r="V79" i="16" s="1"/>
  <c r="AA79" i="16"/>
  <c r="AG79" i="16" s="1"/>
  <c r="S79" i="16"/>
  <c r="R79" i="16" s="1"/>
  <c r="Q79" i="16"/>
  <c r="P79" i="16" s="1"/>
  <c r="Y79" i="16"/>
  <c r="AA75" i="16"/>
  <c r="AG75" i="16" s="1"/>
  <c r="W75" i="16"/>
  <c r="V75" i="16" s="1"/>
  <c r="S75" i="16"/>
  <c r="R75" i="16" s="1"/>
  <c r="Q75" i="16"/>
  <c r="P75" i="16" s="1"/>
  <c r="Y75" i="16"/>
  <c r="X75" i="16" s="1"/>
  <c r="AH72" i="16"/>
  <c r="AB75" i="16"/>
  <c r="AH75" i="16" s="1"/>
  <c r="O75" i="16"/>
  <c r="N75" i="16" s="1"/>
  <c r="Y71" i="16"/>
  <c r="U71" i="16"/>
  <c r="Q71" i="16"/>
  <c r="P71" i="16" s="1"/>
  <c r="W71" i="16"/>
  <c r="V71" i="16" s="1"/>
  <c r="AD71" i="16"/>
  <c r="AD67" i="16"/>
  <c r="Q67" i="16"/>
  <c r="P67" i="16" s="1"/>
  <c r="Y67" i="16"/>
  <c r="O67" i="16"/>
  <c r="S67" i="16"/>
  <c r="R67" i="16" s="1"/>
  <c r="AA67" i="16"/>
  <c r="AG67" i="16" s="1"/>
  <c r="AB64" i="16"/>
  <c r="AH64" i="16" s="1"/>
  <c r="U63" i="16"/>
  <c r="AD63" i="16"/>
  <c r="Q63" i="16"/>
  <c r="P63" i="16" s="1"/>
  <c r="O63" i="16"/>
  <c r="T63" i="16"/>
  <c r="N63" i="16"/>
  <c r="AA63" i="16"/>
  <c r="AG63" i="16" s="1"/>
  <c r="AB61" i="16"/>
  <c r="AH61" i="16" s="1"/>
  <c r="R63" i="16"/>
  <c r="Y63" i="16"/>
  <c r="X63" i="16" s="1"/>
  <c r="W63" i="16"/>
  <c r="V63" i="16" s="1"/>
  <c r="U59" i="16"/>
  <c r="T59" i="16" s="1"/>
  <c r="AD59" i="16"/>
  <c r="W59" i="16"/>
  <c r="V59" i="16" s="1"/>
  <c r="Q59" i="16"/>
  <c r="Y59" i="16"/>
  <c r="X59" i="16" s="1"/>
  <c r="R59" i="16"/>
  <c r="P59" i="16"/>
  <c r="Z59" i="16"/>
  <c r="O59" i="16"/>
  <c r="N59" i="16" s="1"/>
  <c r="AB59" i="16"/>
  <c r="AH59" i="16" s="1"/>
  <c r="Q55" i="16"/>
  <c r="P55" i="16" s="1"/>
  <c r="Y55" i="16"/>
  <c r="AD55" i="16"/>
  <c r="AA55" i="16"/>
  <c r="AG55" i="16" s="1"/>
  <c r="U55" i="16"/>
  <c r="W51" i="16"/>
  <c r="V51" i="16" s="1"/>
  <c r="S51" i="16"/>
  <c r="R51" i="16" s="1"/>
  <c r="AD47" i="16"/>
  <c r="Q47" i="16"/>
  <c r="P47" i="16" s="1"/>
  <c r="O47" i="16"/>
  <c r="Y47" i="16"/>
  <c r="W47" i="16"/>
  <c r="AB45" i="16"/>
  <c r="AH45" i="16" s="1"/>
  <c r="AA47" i="16"/>
  <c r="AG47" i="16" s="1"/>
  <c r="X47" i="16"/>
  <c r="V47" i="16"/>
  <c r="AB47" i="16"/>
  <c r="AH47" i="16" s="1"/>
  <c r="S47" i="16"/>
  <c r="R47" i="16" s="1"/>
  <c r="N47" i="16"/>
  <c r="AB42" i="16"/>
  <c r="AH42" i="16" s="1"/>
  <c r="O43" i="16"/>
  <c r="S43" i="16"/>
  <c r="R43" i="16" s="1"/>
  <c r="Y43" i="16"/>
  <c r="X43" i="16" s="1"/>
  <c r="W43" i="16"/>
  <c r="S39" i="16"/>
  <c r="R39" i="16" s="1"/>
  <c r="W39" i="16"/>
  <c r="AA39" i="16"/>
  <c r="AG39" i="16" s="1"/>
  <c r="AD39" i="16"/>
  <c r="Y39" i="16"/>
  <c r="X39" i="16" s="1"/>
  <c r="Q39" i="16"/>
  <c r="P39" i="16" s="1"/>
  <c r="AB36" i="16"/>
  <c r="AH36" i="16" s="1"/>
  <c r="W35" i="16"/>
  <c r="O35" i="16"/>
  <c r="U35" i="16"/>
  <c r="T35" i="16" s="1"/>
  <c r="AA35" i="16"/>
  <c r="AG35" i="16" s="1"/>
  <c r="Q35" i="16"/>
  <c r="P35" i="16" s="1"/>
  <c r="AB32" i="16"/>
  <c r="AH32" i="16" s="1"/>
  <c r="AD31" i="16"/>
  <c r="U31" i="16"/>
  <c r="S31" i="16"/>
  <c r="R31" i="16" s="1"/>
  <c r="AA31" i="16"/>
  <c r="AG31" i="16" s="1"/>
  <c r="Y31" i="16"/>
  <c r="X31" i="16" s="1"/>
  <c r="N31" i="16"/>
  <c r="T31" i="16"/>
  <c r="AB28" i="16"/>
  <c r="Q31" i="16"/>
  <c r="P31" i="16" s="1"/>
  <c r="S27" i="16"/>
  <c r="R27" i="16" s="1"/>
  <c r="AD27" i="16"/>
  <c r="W27" i="16"/>
  <c r="V27" i="16" s="1"/>
  <c r="AA27" i="16"/>
  <c r="AB27" i="16"/>
  <c r="AH27" i="16" s="1"/>
  <c r="Y27" i="16"/>
  <c r="X27" i="16" s="1"/>
  <c r="AF128" i="16"/>
  <c r="AE128" i="16" s="1"/>
  <c r="AD23" i="16"/>
  <c r="AB21" i="16"/>
  <c r="AH21" i="16" s="1"/>
  <c r="AL128" i="16"/>
  <c r="AK128" i="16" s="1"/>
  <c r="O23" i="16"/>
  <c r="N23" i="16" s="1"/>
  <c r="S23" i="16"/>
  <c r="R23" i="16" s="1"/>
  <c r="AA23" i="16"/>
  <c r="AG23" i="16" s="1"/>
  <c r="Y23" i="16"/>
  <c r="Q23" i="16"/>
  <c r="P23" i="16" s="1"/>
  <c r="W23" i="16"/>
  <c r="V23" i="16" s="1"/>
  <c r="AG127" i="16"/>
  <c r="Y115" i="16"/>
  <c r="X115" i="16" s="1"/>
  <c r="U107" i="16"/>
  <c r="T107" i="16" s="1"/>
  <c r="U95" i="16"/>
  <c r="U75" i="16"/>
  <c r="T75" i="16" s="1"/>
  <c r="U79" i="16"/>
  <c r="AA91" i="16"/>
  <c r="AG91" i="16" s="1"/>
  <c r="U91" i="16"/>
  <c r="U43" i="16"/>
  <c r="T43" i="16" s="1"/>
  <c r="AD111" i="16"/>
  <c r="S83" i="16"/>
  <c r="R83" i="16" s="1"/>
  <c r="S71" i="16"/>
  <c r="R71" i="16" s="1"/>
  <c r="U47" i="16"/>
  <c r="T47" i="16" s="1"/>
  <c r="Q51" i="16"/>
  <c r="P51" i="16" s="1"/>
  <c r="W31" i="16"/>
  <c r="V31" i="16" s="1"/>
  <c r="U19" i="16"/>
  <c r="T19" i="16" s="1"/>
  <c r="Y35" i="16"/>
  <c r="AA15" i="16"/>
  <c r="AG15" i="16" s="1"/>
  <c r="U123" i="16"/>
  <c r="T123" i="16" s="1"/>
  <c r="V119" i="16"/>
  <c r="R119" i="16"/>
  <c r="AB119" i="16"/>
  <c r="AH119" i="16" s="1"/>
  <c r="T119" i="16"/>
  <c r="P119" i="16"/>
  <c r="AB115" i="16"/>
  <c r="AH115" i="16" s="1"/>
  <c r="T115" i="16"/>
  <c r="V115" i="16"/>
  <c r="N115" i="16"/>
  <c r="Z115" i="16"/>
  <c r="AD99" i="16"/>
  <c r="Z103" i="16"/>
  <c r="V103" i="16"/>
  <c r="R103" i="16"/>
  <c r="N103" i="16"/>
  <c r="AB103" i="16"/>
  <c r="AH103" i="16" s="1"/>
  <c r="X103" i="16"/>
  <c r="Q87" i="16"/>
  <c r="P87" i="16" s="1"/>
  <c r="AB91" i="16"/>
  <c r="AH91" i="16" s="1"/>
  <c r="T91" i="16"/>
  <c r="O91" i="16"/>
  <c r="N91" i="16" s="1"/>
  <c r="U67" i="16"/>
  <c r="T67" i="16" s="1"/>
  <c r="Q111" i="16"/>
  <c r="P111" i="16" s="1"/>
  <c r="Q83" i="16"/>
  <c r="P83" i="16" s="1"/>
  <c r="AA83" i="16"/>
  <c r="AG83" i="16" s="1"/>
  <c r="AB79" i="16"/>
  <c r="AH79" i="16" s="1"/>
  <c r="X79" i="16"/>
  <c r="T79" i="16"/>
  <c r="N79" i="16"/>
  <c r="AA71" i="16"/>
  <c r="AG71" i="16" s="1"/>
  <c r="W67" i="16"/>
  <c r="V67" i="16" s="1"/>
  <c r="O51" i="16"/>
  <c r="N51" i="16" s="1"/>
  <c r="Y51" i="16"/>
  <c r="X51" i="16" s="1"/>
  <c r="U27" i="16"/>
  <c r="T27" i="16" s="1"/>
  <c r="U39" i="16"/>
  <c r="T39" i="16" s="1"/>
  <c r="X35" i="16"/>
  <c r="N35" i="16"/>
  <c r="R35" i="16"/>
  <c r="V35" i="16"/>
  <c r="O27" i="16"/>
  <c r="N27" i="16" s="1"/>
  <c r="U23" i="16"/>
  <c r="T23" i="16" s="1"/>
  <c r="O39" i="16"/>
  <c r="N39" i="16" s="1"/>
  <c r="Z15" i="16"/>
  <c r="V15" i="16"/>
  <c r="N15" i="16"/>
  <c r="P15" i="16"/>
  <c r="X15" i="16"/>
  <c r="T15" i="16"/>
  <c r="Z19" i="16"/>
  <c r="AD19" i="16"/>
  <c r="AB19" i="16"/>
  <c r="AH19" i="16" s="1"/>
  <c r="T95" i="16"/>
  <c r="R95" i="16"/>
  <c r="Z123" i="16"/>
  <c r="V123" i="16"/>
  <c r="P123" i="16"/>
  <c r="AB123" i="16"/>
  <c r="AH123" i="16" s="1"/>
  <c r="U99" i="16"/>
  <c r="T99" i="16" s="1"/>
  <c r="AB127" i="16"/>
  <c r="AH127" i="16" s="1"/>
  <c r="X127" i="16"/>
  <c r="T127" i="16"/>
  <c r="P127" i="16"/>
  <c r="M128" i="16"/>
  <c r="V127" i="16"/>
  <c r="N127" i="16"/>
  <c r="R127" i="16"/>
  <c r="Z127" i="16"/>
  <c r="O71" i="16"/>
  <c r="N71" i="16" s="1"/>
  <c r="AB51" i="16"/>
  <c r="AH51" i="16" s="1"/>
  <c r="Z51" i="16"/>
  <c r="AD15" i="16"/>
  <c r="AB12" i="16"/>
  <c r="AH12" i="16" s="1"/>
  <c r="U103" i="16"/>
  <c r="T103" i="16" s="1"/>
  <c r="AA119" i="16"/>
  <c r="AG119" i="16" s="1"/>
  <c r="Q115" i="16"/>
  <c r="P115" i="16" s="1"/>
  <c r="Q91" i="16"/>
  <c r="P91" i="16" s="1"/>
  <c r="U83" i="16"/>
  <c r="T83" i="16" s="1"/>
  <c r="AB111" i="16"/>
  <c r="AH111" i="16" s="1"/>
  <c r="X111" i="16"/>
  <c r="Z111" i="16"/>
  <c r="V111" i="16"/>
  <c r="N111" i="16"/>
  <c r="N83" i="16"/>
  <c r="X71" i="16"/>
  <c r="T71" i="16"/>
  <c r="AB71" i="16"/>
  <c r="AH71" i="16" s="1"/>
  <c r="AB67" i="16"/>
  <c r="AH67" i="16" s="1"/>
  <c r="X67" i="16"/>
  <c r="N67" i="16"/>
  <c r="V39" i="16"/>
  <c r="AB39" i="16"/>
  <c r="AH39" i="16" s="1"/>
  <c r="Q27" i="16"/>
  <c r="P27" i="16" s="1"/>
  <c r="AB8" i="16"/>
  <c r="AH8" i="16" s="1"/>
  <c r="Z55" i="16"/>
  <c r="V55" i="16"/>
  <c r="R55" i="16"/>
  <c r="N55" i="16"/>
  <c r="AB55" i="16"/>
  <c r="AH55" i="16" s="1"/>
  <c r="T55" i="16"/>
  <c r="X55" i="16"/>
  <c r="U51" i="16"/>
  <c r="T51" i="16" s="1"/>
  <c r="Z43" i="16"/>
  <c r="V43" i="16"/>
  <c r="N43" i="16"/>
  <c r="P43" i="16"/>
  <c r="S15" i="16"/>
  <c r="R15" i="16" s="1"/>
  <c r="X11" i="16"/>
  <c r="T11" i="16"/>
  <c r="P11" i="16"/>
  <c r="V11" i="16"/>
  <c r="R11" i="16"/>
  <c r="Z11" i="16"/>
  <c r="N11" i="16"/>
  <c r="AO12" i="16"/>
  <c r="AO13" i="16" s="1"/>
  <c r="AO14" i="16" s="1"/>
  <c r="AP11" i="16"/>
  <c r="Z119" i="16" l="1"/>
  <c r="AB107" i="16"/>
  <c r="AH107" i="16" s="1"/>
  <c r="Z99" i="16"/>
  <c r="AB95" i="16"/>
  <c r="AH95" i="16" s="1"/>
  <c r="Z95" i="16"/>
  <c r="Z91" i="16"/>
  <c r="AB87" i="16"/>
  <c r="AH87" i="16" s="1"/>
  <c r="Z87" i="16"/>
  <c r="AB83" i="16"/>
  <c r="AH83" i="16" s="1"/>
  <c r="Z83" i="16"/>
  <c r="Z79" i="16"/>
  <c r="Z75" i="16"/>
  <c r="Z71" i="16"/>
  <c r="AB63" i="16"/>
  <c r="AH63" i="16" s="1"/>
  <c r="Z67" i="16"/>
  <c r="Z63" i="16"/>
  <c r="Z47" i="16"/>
  <c r="AB43" i="16"/>
  <c r="AH43" i="16" s="1"/>
  <c r="Z39" i="16"/>
  <c r="Z35" i="16"/>
  <c r="AB35" i="16"/>
  <c r="AH35" i="16" s="1"/>
  <c r="Y128" i="16"/>
  <c r="X128" i="16" s="1"/>
  <c r="Z31" i="16"/>
  <c r="AH28" i="16"/>
  <c r="AB31" i="16"/>
  <c r="AH31" i="16" s="1"/>
  <c r="S128" i="16"/>
  <c r="R128" i="16" s="1"/>
  <c r="AG27" i="16"/>
  <c r="Z27" i="16"/>
  <c r="AD128" i="16"/>
  <c r="AC128" i="16" s="1"/>
  <c r="AB23" i="16"/>
  <c r="AH23" i="16" s="1"/>
  <c r="O128" i="16"/>
  <c r="N128" i="16" s="1"/>
  <c r="Z23" i="16"/>
  <c r="W128" i="16"/>
  <c r="V128" i="16" s="1"/>
  <c r="U128" i="16"/>
  <c r="T128" i="16" s="1"/>
  <c r="Q128" i="16"/>
  <c r="P128" i="16" s="1"/>
  <c r="X23" i="16"/>
  <c r="AO16" i="16"/>
  <c r="AO17" i="16" s="1"/>
  <c r="AO18" i="16" s="1"/>
  <c r="AP15" i="16"/>
  <c r="AB11" i="16"/>
  <c r="AH11" i="16" s="1"/>
  <c r="L128" i="16"/>
  <c r="AB15" i="16"/>
  <c r="AH15" i="16" s="1"/>
  <c r="AA128" i="16"/>
  <c r="Z128" i="16" s="1"/>
  <c r="AB128" i="16" l="1"/>
  <c r="AH128" i="16" s="1"/>
  <c r="AG128" i="16"/>
  <c r="AP19" i="16"/>
  <c r="AO20" i="16"/>
  <c r="AO21" i="16" s="1"/>
  <c r="AO22" i="16" s="1"/>
  <c r="AO24" i="16" l="1"/>
  <c r="AO25" i="16" s="1"/>
  <c r="AO26" i="16" s="1"/>
  <c r="AO28" i="16" s="1"/>
  <c r="AO29" i="16" s="1"/>
  <c r="AP23" i="16"/>
  <c r="AP27" i="16" l="1"/>
  <c r="AO30" i="16"/>
  <c r="AO32" i="16" l="1"/>
  <c r="AO33" i="16" s="1"/>
  <c r="AO34" i="16" s="1"/>
  <c r="AP31" i="16"/>
  <c r="AO36" i="16" l="1"/>
  <c r="AO37" i="16" s="1"/>
  <c r="AO38" i="16" s="1"/>
  <c r="AP35" i="16"/>
  <c r="AP39" i="16" l="1"/>
  <c r="AO40" i="16"/>
  <c r="AO41" i="16" s="1"/>
  <c r="AO42" i="16" s="1"/>
  <c r="AP43" i="16" l="1"/>
  <c r="AO44" i="16"/>
  <c r="AO45" i="16" s="1"/>
  <c r="AO46" i="16" s="1"/>
  <c r="AO48" i="16" l="1"/>
  <c r="AO49" i="16" s="1"/>
  <c r="AO50" i="16" s="1"/>
  <c r="AP47" i="16"/>
  <c r="AO52" i="16" l="1"/>
  <c r="AO53" i="16" s="1"/>
  <c r="AO54" i="16" s="1"/>
  <c r="AP51" i="16"/>
  <c r="AO56" i="16" l="1"/>
  <c r="AO57" i="16" s="1"/>
  <c r="AO58" i="16" s="1"/>
  <c r="AP55" i="16"/>
  <c r="AO60" i="16" l="1"/>
  <c r="AO61" i="16" s="1"/>
  <c r="AO62" i="16" s="1"/>
  <c r="AP59" i="16"/>
  <c r="AO65" i="16" l="1"/>
  <c r="AO66" i="16" s="1"/>
  <c r="AP63" i="16"/>
  <c r="AO68" i="16" l="1"/>
  <c r="AO69" i="16" s="1"/>
  <c r="AO70" i="16" s="1"/>
  <c r="AP67" i="16"/>
  <c r="AP71" i="16" l="1"/>
  <c r="AO72" i="16"/>
  <c r="AO73" i="16" s="1"/>
  <c r="AO74" i="16" s="1"/>
  <c r="AO76" i="16" l="1"/>
  <c r="AO77" i="16" s="1"/>
  <c r="AO78" i="16" s="1"/>
  <c r="AP75" i="16"/>
  <c r="AO80" i="16" l="1"/>
  <c r="AO81" i="16" s="1"/>
  <c r="AO82" i="16" s="1"/>
  <c r="AP79" i="16"/>
  <c r="AO84" i="16" l="1"/>
  <c r="AO85" i="16" s="1"/>
  <c r="AO86" i="16" s="1"/>
  <c r="AP83" i="16"/>
  <c r="AO88" i="16" l="1"/>
  <c r="AO89" i="16" s="1"/>
  <c r="AO90" i="16" s="1"/>
  <c r="AP87" i="16"/>
  <c r="AO92" i="16" l="1"/>
  <c r="AO93" i="16" s="1"/>
  <c r="AO94" i="16" s="1"/>
  <c r="AP91" i="16"/>
  <c r="AO96" i="16" l="1"/>
  <c r="AO97" i="16" s="1"/>
  <c r="AO98" i="16" s="1"/>
  <c r="AP95" i="16"/>
  <c r="AO100" i="16" l="1"/>
  <c r="AO101" i="16" s="1"/>
  <c r="AO102" i="16" s="1"/>
  <c r="AP99" i="16"/>
  <c r="AP103" i="16" l="1"/>
  <c r="AO104" i="16"/>
  <c r="AO105" i="16" s="1"/>
  <c r="AO106" i="16" s="1"/>
  <c r="AO108" i="16" l="1"/>
  <c r="AO109" i="16" s="1"/>
  <c r="AO110" i="16" s="1"/>
  <c r="AP107" i="16"/>
  <c r="AO112" i="16" l="1"/>
  <c r="AO113" i="16" s="1"/>
  <c r="AO114" i="16" s="1"/>
  <c r="AP111" i="16"/>
  <c r="AO116" i="16" l="1"/>
  <c r="AO117" i="16" s="1"/>
  <c r="AO118" i="16" s="1"/>
  <c r="AP115" i="16"/>
  <c r="AO121" i="16" l="1"/>
  <c r="AO122" i="16" s="1"/>
  <c r="AP119" i="16"/>
  <c r="AO124" i="16" l="1"/>
  <c r="AO125" i="16" s="1"/>
  <c r="AO126" i="16" s="1"/>
  <c r="AP127" i="16" s="1"/>
  <c r="AO3" i="15" s="1"/>
  <c r="AP123" i="16"/>
  <c r="AO4" i="8" l="1"/>
  <c r="T11" i="7" l="1"/>
  <c r="V7" i="7"/>
  <c r="T7" i="7"/>
  <c r="AK39" i="8" l="1"/>
  <c r="AO124" i="7" l="1"/>
  <c r="AO88" i="7" l="1"/>
  <c r="AO60" i="7" l="1"/>
  <c r="D15" i="7" l="1"/>
  <c r="AO120" i="6" l="1"/>
  <c r="AI107" i="6" l="1"/>
  <c r="AO96" i="6" l="1"/>
  <c r="AK83" i="6" l="1"/>
  <c r="X83" i="6"/>
  <c r="X75" i="6" l="1"/>
  <c r="AO68" i="6" l="1"/>
  <c r="AO40" i="6" l="1"/>
  <c r="AO124" i="5" l="1"/>
  <c r="AO81" i="5" l="1"/>
  <c r="AO82" i="5" s="1"/>
  <c r="AO80" i="5"/>
  <c r="K51" i="5" l="1"/>
  <c r="M60" i="5" l="1"/>
  <c r="AG60" i="5"/>
  <c r="AO44" i="5" l="1"/>
  <c r="AN43" i="5" l="1"/>
  <c r="AO120" i="14" l="1"/>
  <c r="M118" i="14" l="1"/>
  <c r="AO84" i="14" l="1"/>
  <c r="AO61" i="14" l="1"/>
  <c r="AO60" i="14"/>
  <c r="AH52" i="14" l="1"/>
  <c r="M54" i="14" l="1"/>
  <c r="X23" i="14" l="1"/>
  <c r="M126" i="3" l="1"/>
  <c r="AO124" i="3" l="1"/>
  <c r="M122" i="3" l="1"/>
  <c r="AO100" i="3" l="1"/>
  <c r="AO96" i="3" l="1"/>
  <c r="AO64" i="3" l="1"/>
  <c r="AO40" i="3" l="1"/>
  <c r="AI11" i="3" l="1"/>
  <c r="AO112" i="13" l="1"/>
  <c r="AO96" i="13" l="1"/>
  <c r="K91" i="13" l="1"/>
  <c r="X83" i="13" l="1"/>
  <c r="AO68" i="13" l="1"/>
  <c r="AO36" i="13" l="1"/>
  <c r="AO16" i="13" l="1"/>
  <c r="AK15" i="13" l="1"/>
  <c r="X11" i="13" l="1"/>
  <c r="AO124" i="1" l="1"/>
  <c r="AO108" i="1"/>
  <c r="AO76" i="1" l="1"/>
  <c r="X71" i="1" l="1"/>
  <c r="AO56" i="1" l="1"/>
  <c r="AI31" i="1" l="1"/>
  <c r="AO3" i="1" l="1"/>
  <c r="AQ127" i="12" l="1"/>
  <c r="AN127" i="12"/>
  <c r="AI127" i="12"/>
  <c r="AJ127" i="12" s="1"/>
  <c r="K127" i="12"/>
  <c r="L127" i="12" s="1"/>
  <c r="I127" i="12"/>
  <c r="F127" i="12"/>
  <c r="D127" i="12"/>
  <c r="AL126" i="12"/>
  <c r="AG126" i="12"/>
  <c r="AF126" i="12"/>
  <c r="Q126" i="12"/>
  <c r="M126" i="12"/>
  <c r="AA126" i="12" s="1"/>
  <c r="AL125" i="12"/>
  <c r="AG125" i="12"/>
  <c r="AF125" i="12"/>
  <c r="W125" i="12"/>
  <c r="M125" i="12"/>
  <c r="AL124" i="12"/>
  <c r="AG124" i="12"/>
  <c r="AF124" i="12"/>
  <c r="M124" i="12"/>
  <c r="AQ123" i="12"/>
  <c r="AN123" i="12"/>
  <c r="AI123" i="12"/>
  <c r="AJ123" i="12" s="1"/>
  <c r="K123" i="12"/>
  <c r="I123" i="12"/>
  <c r="F123" i="12"/>
  <c r="D123" i="12"/>
  <c r="AL122" i="12"/>
  <c r="AG122" i="12"/>
  <c r="AF122" i="12"/>
  <c r="M122" i="12"/>
  <c r="AL121" i="12"/>
  <c r="AG121" i="12"/>
  <c r="AF121" i="12"/>
  <c r="M121" i="12"/>
  <c r="U121" i="12" s="1"/>
  <c r="AL120" i="12"/>
  <c r="AG120" i="12"/>
  <c r="AF120" i="12"/>
  <c r="M120" i="12"/>
  <c r="AQ119" i="12"/>
  <c r="AN119" i="12"/>
  <c r="AI119" i="12"/>
  <c r="AJ119" i="12" s="1"/>
  <c r="K119" i="12"/>
  <c r="AE119" i="12" s="1"/>
  <c r="I119" i="12"/>
  <c r="F119" i="12"/>
  <c r="D119" i="12"/>
  <c r="AL118" i="12"/>
  <c r="AG118" i="12"/>
  <c r="AF118" i="12"/>
  <c r="M118" i="12"/>
  <c r="AL117" i="12"/>
  <c r="AG117" i="12"/>
  <c r="AF117" i="12"/>
  <c r="M117" i="12"/>
  <c r="AA117" i="12" s="1"/>
  <c r="AL116" i="12"/>
  <c r="AG116" i="12"/>
  <c r="AF116" i="12"/>
  <c r="AF119" i="12" s="1"/>
  <c r="M116" i="12"/>
  <c r="AQ115" i="12"/>
  <c r="AN115" i="12"/>
  <c r="AI115" i="12"/>
  <c r="AJ115" i="12" s="1"/>
  <c r="K115" i="12"/>
  <c r="AE115" i="12" s="1"/>
  <c r="I115" i="12"/>
  <c r="F115" i="12"/>
  <c r="D115" i="12"/>
  <c r="AL114" i="12"/>
  <c r="AG114" i="12"/>
  <c r="AF114" i="12"/>
  <c r="M114" i="12"/>
  <c r="S114" i="12" s="1"/>
  <c r="AL113" i="12"/>
  <c r="AG113" i="12"/>
  <c r="AF113" i="12"/>
  <c r="M113" i="12"/>
  <c r="Y113" i="12" s="1"/>
  <c r="AL112" i="12"/>
  <c r="AG112" i="12"/>
  <c r="AF112" i="12"/>
  <c r="M112" i="12"/>
  <c r="W112" i="12" s="1"/>
  <c r="AQ111" i="12"/>
  <c r="AN111" i="12"/>
  <c r="AI111" i="12"/>
  <c r="AJ111" i="12" s="1"/>
  <c r="K111" i="12"/>
  <c r="I111" i="12"/>
  <c r="F111" i="12"/>
  <c r="D111" i="12"/>
  <c r="AL110" i="12"/>
  <c r="AG110" i="12"/>
  <c r="AF110" i="12"/>
  <c r="Q110" i="12"/>
  <c r="M110" i="12"/>
  <c r="Y110" i="12" s="1"/>
  <c r="AL109" i="12"/>
  <c r="AG109" i="12"/>
  <c r="AF109" i="12"/>
  <c r="M109" i="12"/>
  <c r="AL108" i="12"/>
  <c r="AG108" i="12"/>
  <c r="AF108" i="12"/>
  <c r="M108" i="12"/>
  <c r="AD108" i="12" s="1"/>
  <c r="AQ107" i="12"/>
  <c r="AN107" i="12"/>
  <c r="AI107" i="12"/>
  <c r="AJ107" i="12" s="1"/>
  <c r="K107" i="12"/>
  <c r="AE107" i="12" s="1"/>
  <c r="I107" i="12"/>
  <c r="F107" i="12"/>
  <c r="D107" i="12"/>
  <c r="AL106" i="12"/>
  <c r="AG106" i="12"/>
  <c r="AF106" i="12"/>
  <c r="M106" i="12"/>
  <c r="S106" i="12" s="1"/>
  <c r="AL105" i="12"/>
  <c r="AG105" i="12"/>
  <c r="AF105" i="12"/>
  <c r="S105" i="12"/>
  <c r="Q105" i="12"/>
  <c r="M105" i="12"/>
  <c r="AA105" i="12" s="1"/>
  <c r="AL104" i="12"/>
  <c r="AG104" i="12"/>
  <c r="AF104" i="12"/>
  <c r="Q104" i="12"/>
  <c r="M104" i="12"/>
  <c r="AD104" i="12" s="1"/>
  <c r="AQ103" i="12"/>
  <c r="AN103" i="12"/>
  <c r="AI103" i="12"/>
  <c r="AJ103" i="12" s="1"/>
  <c r="K103" i="12"/>
  <c r="AE103" i="12" s="1"/>
  <c r="I103" i="12"/>
  <c r="F103" i="12"/>
  <c r="D103" i="12"/>
  <c r="AL102" i="12"/>
  <c r="AG102" i="12"/>
  <c r="AF102" i="12"/>
  <c r="O102" i="12"/>
  <c r="M102" i="12"/>
  <c r="AL101" i="12"/>
  <c r="AG101" i="12"/>
  <c r="AF101" i="12"/>
  <c r="M101" i="12"/>
  <c r="AD101" i="12" s="1"/>
  <c r="AL100" i="12"/>
  <c r="AG100" i="12"/>
  <c r="AF100" i="12"/>
  <c r="O100" i="12"/>
  <c r="M100" i="12"/>
  <c r="AD100" i="12" s="1"/>
  <c r="AQ99" i="12"/>
  <c r="AN99" i="12"/>
  <c r="AI99" i="12"/>
  <c r="AJ99" i="12" s="1"/>
  <c r="K99" i="12"/>
  <c r="I99" i="12"/>
  <c r="F99" i="12"/>
  <c r="D99" i="12"/>
  <c r="AL98" i="12"/>
  <c r="AG98" i="12"/>
  <c r="AF98" i="12"/>
  <c r="M98" i="12"/>
  <c r="AL97" i="12"/>
  <c r="AG97" i="12"/>
  <c r="AF97" i="12"/>
  <c r="M97" i="12"/>
  <c r="AL96" i="12"/>
  <c r="AL99" i="12" s="1"/>
  <c r="AG96" i="12"/>
  <c r="AF96" i="12"/>
  <c r="AF99" i="12" s="1"/>
  <c r="M96" i="12"/>
  <c r="AQ95" i="12"/>
  <c r="AN95" i="12"/>
  <c r="AI95" i="12"/>
  <c r="AJ95" i="12" s="1"/>
  <c r="K95" i="12"/>
  <c r="AE95" i="12" s="1"/>
  <c r="I95" i="12"/>
  <c r="F95" i="12"/>
  <c r="D95" i="12"/>
  <c r="AL94" i="12"/>
  <c r="AG94" i="12"/>
  <c r="AF94" i="12"/>
  <c r="M94" i="12"/>
  <c r="W94" i="12" s="1"/>
  <c r="AL93" i="12"/>
  <c r="AG93" i="12"/>
  <c r="AF93" i="12"/>
  <c r="M93" i="12"/>
  <c r="AA93" i="12" s="1"/>
  <c r="AL92" i="12"/>
  <c r="AG92" i="12"/>
  <c r="AF92" i="12"/>
  <c r="AF95" i="12" s="1"/>
  <c r="S92" i="12"/>
  <c r="M92" i="12"/>
  <c r="AA92" i="12" s="1"/>
  <c r="AQ91" i="12"/>
  <c r="AN91" i="12"/>
  <c r="AI91" i="12"/>
  <c r="AJ91" i="12" s="1"/>
  <c r="AC91" i="12"/>
  <c r="K91" i="12"/>
  <c r="AE91" i="12" s="1"/>
  <c r="I91" i="12"/>
  <c r="F91" i="12"/>
  <c r="D91" i="12"/>
  <c r="AL90" i="12"/>
  <c r="AG90" i="12"/>
  <c r="AF90" i="12"/>
  <c r="M90" i="12"/>
  <c r="AA90" i="12" s="1"/>
  <c r="AL89" i="12"/>
  <c r="AG89" i="12"/>
  <c r="AF89" i="12"/>
  <c r="AA89" i="12"/>
  <c r="S89" i="12"/>
  <c r="M89" i="12"/>
  <c r="AL88" i="12"/>
  <c r="AG88" i="12"/>
  <c r="AF88" i="12"/>
  <c r="M88" i="12"/>
  <c r="Q88" i="12" s="1"/>
  <c r="AQ87" i="12"/>
  <c r="AN87" i="12"/>
  <c r="AI87" i="12"/>
  <c r="AJ87" i="12" s="1"/>
  <c r="K87" i="12"/>
  <c r="AE87" i="12" s="1"/>
  <c r="I87" i="12"/>
  <c r="F87" i="12"/>
  <c r="D87" i="12"/>
  <c r="AL86" i="12"/>
  <c r="AG86" i="12"/>
  <c r="AF86" i="12"/>
  <c r="M86" i="12"/>
  <c r="AL85" i="12"/>
  <c r="AG85" i="12"/>
  <c r="AF85" i="12"/>
  <c r="M85" i="12"/>
  <c r="W85" i="12" s="1"/>
  <c r="AL84" i="12"/>
  <c r="AG84" i="12"/>
  <c r="AF84" i="12"/>
  <c r="M84" i="12"/>
  <c r="AA84" i="12" s="1"/>
  <c r="AQ83" i="12"/>
  <c r="AN83" i="12"/>
  <c r="AI83" i="12"/>
  <c r="AJ83" i="12" s="1"/>
  <c r="K83" i="12"/>
  <c r="AE83" i="12" s="1"/>
  <c r="I83" i="12"/>
  <c r="F83" i="12"/>
  <c r="D83" i="12"/>
  <c r="AL82" i="12"/>
  <c r="AG82" i="12"/>
  <c r="AF82" i="12"/>
  <c r="M82" i="12"/>
  <c r="AL81" i="12"/>
  <c r="AG81" i="12"/>
  <c r="AF81" i="12"/>
  <c r="M81" i="12"/>
  <c r="S81" i="12" s="1"/>
  <c r="AL80" i="12"/>
  <c r="AG80" i="12"/>
  <c r="AF80" i="12"/>
  <c r="AF83" i="12" s="1"/>
  <c r="S80" i="12"/>
  <c r="M80" i="12"/>
  <c r="AQ79" i="12"/>
  <c r="AN79" i="12"/>
  <c r="AI79" i="12"/>
  <c r="AJ79" i="12" s="1"/>
  <c r="K79" i="12"/>
  <c r="AE79" i="12" s="1"/>
  <c r="I79" i="12"/>
  <c r="F79" i="12"/>
  <c r="D79" i="12"/>
  <c r="AL78" i="12"/>
  <c r="AG78" i="12"/>
  <c r="AF78" i="12"/>
  <c r="AA78" i="12"/>
  <c r="M78" i="12"/>
  <c r="AL77" i="12"/>
  <c r="AG77" i="12"/>
  <c r="AF77" i="12"/>
  <c r="Y77" i="12"/>
  <c r="Q77" i="12"/>
  <c r="M77" i="12"/>
  <c r="O77" i="12" s="1"/>
  <c r="AL76" i="12"/>
  <c r="AG76" i="12"/>
  <c r="AF76" i="12"/>
  <c r="M76" i="12"/>
  <c r="AD76" i="12" s="1"/>
  <c r="AQ75" i="12"/>
  <c r="AN75" i="12"/>
  <c r="AI75" i="12"/>
  <c r="AJ75" i="12" s="1"/>
  <c r="K75" i="12"/>
  <c r="AE75" i="12" s="1"/>
  <c r="I75" i="12"/>
  <c r="F75" i="12"/>
  <c r="D75" i="12"/>
  <c r="AL74" i="12"/>
  <c r="AG74" i="12"/>
  <c r="AF74" i="12"/>
  <c r="M74" i="12"/>
  <c r="AL73" i="12"/>
  <c r="AG73" i="12"/>
  <c r="AF73" i="12"/>
  <c r="M73" i="12"/>
  <c r="AL72" i="12"/>
  <c r="AL75" i="12" s="1"/>
  <c r="AG72" i="12"/>
  <c r="AF72" i="12"/>
  <c r="M72" i="12"/>
  <c r="W72" i="12" s="1"/>
  <c r="AQ71" i="12"/>
  <c r="AN71" i="12"/>
  <c r="AI71" i="12"/>
  <c r="AJ71" i="12" s="1"/>
  <c r="K71" i="12"/>
  <c r="AE71" i="12" s="1"/>
  <c r="I71" i="12"/>
  <c r="F71" i="12"/>
  <c r="D71" i="12"/>
  <c r="AL70" i="12"/>
  <c r="AG70" i="12"/>
  <c r="AF70" i="12"/>
  <c r="M70" i="12"/>
  <c r="AD70" i="12" s="1"/>
  <c r="AL69" i="12"/>
  <c r="AG69" i="12"/>
  <c r="AF69" i="12"/>
  <c r="M69" i="12"/>
  <c r="AD69" i="12" s="1"/>
  <c r="AL68" i="12"/>
  <c r="AG68" i="12"/>
  <c r="AF68" i="12"/>
  <c r="M68" i="12"/>
  <c r="U68" i="12" s="1"/>
  <c r="AQ67" i="12"/>
  <c r="AN67" i="12"/>
  <c r="AI67" i="12"/>
  <c r="AJ67" i="12" s="1"/>
  <c r="K67" i="12"/>
  <c r="AE67" i="12" s="1"/>
  <c r="I67" i="12"/>
  <c r="F67" i="12"/>
  <c r="D67" i="12"/>
  <c r="AL66" i="12"/>
  <c r="AG66" i="12"/>
  <c r="AF66" i="12"/>
  <c r="M66" i="12"/>
  <c r="AA66" i="12" s="1"/>
  <c r="AL65" i="12"/>
  <c r="AG65" i="12"/>
  <c r="AF65" i="12"/>
  <c r="Q65" i="12"/>
  <c r="M65" i="12"/>
  <c r="AA65" i="12" s="1"/>
  <c r="AL64" i="12"/>
  <c r="AG64" i="12"/>
  <c r="AF64" i="12"/>
  <c r="S64" i="12"/>
  <c r="M64" i="12"/>
  <c r="AQ63" i="12"/>
  <c r="AN63" i="12"/>
  <c r="AI63" i="12"/>
  <c r="AJ63" i="12" s="1"/>
  <c r="K63" i="12"/>
  <c r="AK63" i="12" s="1"/>
  <c r="I63" i="12"/>
  <c r="F63" i="12"/>
  <c r="D63" i="12"/>
  <c r="AL62" i="12"/>
  <c r="AG62" i="12"/>
  <c r="AF62" i="12"/>
  <c r="M62" i="12"/>
  <c r="U62" i="12" s="1"/>
  <c r="AL61" i="12"/>
  <c r="AG61" i="12"/>
  <c r="AF61" i="12"/>
  <c r="AD61" i="12"/>
  <c r="S61" i="12"/>
  <c r="Q61" i="12"/>
  <c r="M61" i="12"/>
  <c r="AL60" i="12"/>
  <c r="AG60" i="12"/>
  <c r="AF60" i="12"/>
  <c r="M60" i="12"/>
  <c r="Y60" i="12" s="1"/>
  <c r="AQ59" i="12"/>
  <c r="AN59" i="12"/>
  <c r="AJ59" i="12"/>
  <c r="AI59" i="12"/>
  <c r="K59" i="12"/>
  <c r="AE59" i="12" s="1"/>
  <c r="I59" i="12"/>
  <c r="F59" i="12"/>
  <c r="D59" i="12"/>
  <c r="AL58" i="12"/>
  <c r="AG58" i="12"/>
  <c r="AF58" i="12"/>
  <c r="M58" i="12"/>
  <c r="AL57" i="12"/>
  <c r="AG57" i="12"/>
  <c r="AF57" i="12"/>
  <c r="M57" i="12"/>
  <c r="AD57" i="12" s="1"/>
  <c r="AL56" i="12"/>
  <c r="AG56" i="12"/>
  <c r="AF56" i="12"/>
  <c r="M56" i="12"/>
  <c r="U56" i="12" s="1"/>
  <c r="AQ55" i="12"/>
  <c r="AN55" i="12"/>
  <c r="AI55" i="12"/>
  <c r="AJ55" i="12" s="1"/>
  <c r="K55" i="12"/>
  <c r="AK55" i="12" s="1"/>
  <c r="I55" i="12"/>
  <c r="F55" i="12"/>
  <c r="D55" i="12"/>
  <c r="AL54" i="12"/>
  <c r="AG54" i="12"/>
  <c r="AF54" i="12"/>
  <c r="M54" i="12"/>
  <c r="AL53" i="12"/>
  <c r="AG53" i="12"/>
  <c r="AF53" i="12"/>
  <c r="M53" i="12"/>
  <c r="AA53" i="12" s="1"/>
  <c r="AL52" i="12"/>
  <c r="AG52" i="12"/>
  <c r="AF52" i="12"/>
  <c r="M52" i="12"/>
  <c r="AD52" i="12" s="1"/>
  <c r="AQ51" i="12"/>
  <c r="AN51" i="12"/>
  <c r="AI51" i="12"/>
  <c r="AJ51" i="12" s="1"/>
  <c r="K51" i="12"/>
  <c r="AE51" i="12" s="1"/>
  <c r="I51" i="12"/>
  <c r="F51" i="12"/>
  <c r="D51" i="12"/>
  <c r="AL50" i="12"/>
  <c r="AG50" i="12"/>
  <c r="AF50" i="12"/>
  <c r="M50" i="12"/>
  <c r="AL49" i="12"/>
  <c r="AG49" i="12"/>
  <c r="AF49" i="12"/>
  <c r="AA49" i="12"/>
  <c r="M49" i="12"/>
  <c r="AL48" i="12"/>
  <c r="AG48" i="12"/>
  <c r="AF48" i="12"/>
  <c r="M48" i="12"/>
  <c r="AQ47" i="12"/>
  <c r="AN47" i="12"/>
  <c r="AI47" i="12"/>
  <c r="AJ47" i="12" s="1"/>
  <c r="K47" i="12"/>
  <c r="I47" i="12"/>
  <c r="F47" i="12"/>
  <c r="D47" i="12"/>
  <c r="AL46" i="12"/>
  <c r="AG46" i="12"/>
  <c r="AF46" i="12"/>
  <c r="M46" i="12"/>
  <c r="Y46" i="12" s="1"/>
  <c r="AL45" i="12"/>
  <c r="AG45" i="12"/>
  <c r="AF45" i="12"/>
  <c r="M45" i="12"/>
  <c r="AL44" i="12"/>
  <c r="AG44" i="12"/>
  <c r="AF44" i="12"/>
  <c r="M44" i="12"/>
  <c r="U44" i="12" s="1"/>
  <c r="AQ43" i="12"/>
  <c r="AN43" i="12"/>
  <c r="AI43" i="12"/>
  <c r="AJ43" i="12" s="1"/>
  <c r="K43" i="12"/>
  <c r="AE43" i="12" s="1"/>
  <c r="I43" i="12"/>
  <c r="F43" i="12"/>
  <c r="D43" i="12"/>
  <c r="AL42" i="12"/>
  <c r="AG42" i="12"/>
  <c r="AF42" i="12"/>
  <c r="M42" i="12"/>
  <c r="AL41" i="12"/>
  <c r="AG41" i="12"/>
  <c r="AF41" i="12"/>
  <c r="M41" i="12"/>
  <c r="W41" i="12" s="1"/>
  <c r="AL40" i="12"/>
  <c r="AG40" i="12"/>
  <c r="AF40" i="12"/>
  <c r="M40" i="12"/>
  <c r="S40" i="12" s="1"/>
  <c r="AQ39" i="12"/>
  <c r="AN39" i="12"/>
  <c r="AI39" i="12"/>
  <c r="AJ39" i="12" s="1"/>
  <c r="K39" i="12"/>
  <c r="AE39" i="12" s="1"/>
  <c r="I39" i="12"/>
  <c r="F39" i="12"/>
  <c r="D39" i="12"/>
  <c r="AL38" i="12"/>
  <c r="AG38" i="12"/>
  <c r="AF38" i="12"/>
  <c r="M38" i="12"/>
  <c r="W38" i="12" s="1"/>
  <c r="AL37" i="12"/>
  <c r="AG37" i="12"/>
  <c r="AF37" i="12"/>
  <c r="M37" i="12"/>
  <c r="AL36" i="12"/>
  <c r="AG36" i="12"/>
  <c r="AF36" i="12"/>
  <c r="M36" i="12"/>
  <c r="AQ35" i="12"/>
  <c r="AN35" i="12"/>
  <c r="AI35" i="12"/>
  <c r="AJ35" i="12" s="1"/>
  <c r="K35" i="12"/>
  <c r="AE35" i="12" s="1"/>
  <c r="I35" i="12"/>
  <c r="F35" i="12"/>
  <c r="D35" i="12"/>
  <c r="AL34" i="12"/>
  <c r="AG34" i="12"/>
  <c r="AF34" i="12"/>
  <c r="M34" i="12"/>
  <c r="AA34" i="12" s="1"/>
  <c r="AL33" i="12"/>
  <c r="AG33" i="12"/>
  <c r="AF33" i="12"/>
  <c r="M33" i="12"/>
  <c r="AL32" i="12"/>
  <c r="AL35" i="12" s="1"/>
  <c r="AG32" i="12"/>
  <c r="AF32" i="12"/>
  <c r="O32" i="12"/>
  <c r="M32" i="12"/>
  <c r="AD32" i="12" s="1"/>
  <c r="AQ31" i="12"/>
  <c r="AN31" i="12"/>
  <c r="AI31" i="12"/>
  <c r="AJ31" i="12" s="1"/>
  <c r="K31" i="12"/>
  <c r="AE31" i="12" s="1"/>
  <c r="I31" i="12"/>
  <c r="F31" i="12"/>
  <c r="D31" i="12"/>
  <c r="AL30" i="12"/>
  <c r="AG30" i="12"/>
  <c r="AF30" i="12"/>
  <c r="M30" i="12"/>
  <c r="AL29" i="12"/>
  <c r="AG29" i="12"/>
  <c r="AF29" i="12"/>
  <c r="AD29" i="12"/>
  <c r="M29" i="12"/>
  <c r="AL28" i="12"/>
  <c r="AG28" i="12"/>
  <c r="AF28" i="12"/>
  <c r="M28" i="12"/>
  <c r="W28" i="12" s="1"/>
  <c r="AQ27" i="12"/>
  <c r="AN27" i="12"/>
  <c r="AI27" i="12"/>
  <c r="AJ27" i="12" s="1"/>
  <c r="K27" i="12"/>
  <c r="AE27" i="12" s="1"/>
  <c r="I27" i="12"/>
  <c r="F27" i="12"/>
  <c r="D27" i="12"/>
  <c r="AL26" i="12"/>
  <c r="AG26" i="12"/>
  <c r="AF26" i="12"/>
  <c r="M26" i="12"/>
  <c r="AL25" i="12"/>
  <c r="AG25" i="12"/>
  <c r="AF25" i="12"/>
  <c r="M25" i="12"/>
  <c r="AL24" i="12"/>
  <c r="AL27" i="12" s="1"/>
  <c r="AG24" i="12"/>
  <c r="AF24" i="12"/>
  <c r="AF27" i="12" s="1"/>
  <c r="U24" i="12"/>
  <c r="M24" i="12"/>
  <c r="AA24" i="12" s="1"/>
  <c r="AQ23" i="12"/>
  <c r="AN23" i="12"/>
  <c r="AI23" i="12"/>
  <c r="AJ23" i="12" s="1"/>
  <c r="K23" i="12"/>
  <c r="AE23" i="12" s="1"/>
  <c r="I23" i="12"/>
  <c r="F23" i="12"/>
  <c r="D23" i="12"/>
  <c r="AL22" i="12"/>
  <c r="AG22" i="12"/>
  <c r="AF22" i="12"/>
  <c r="M22" i="12"/>
  <c r="W22" i="12" s="1"/>
  <c r="AL21" i="12"/>
  <c r="AG21" i="12"/>
  <c r="AF21" i="12"/>
  <c r="AA21" i="12"/>
  <c r="M21" i="12"/>
  <c r="AL20" i="12"/>
  <c r="AG20" i="12"/>
  <c r="AF20" i="12"/>
  <c r="AF23" i="12" s="1"/>
  <c r="M20" i="12"/>
  <c r="AQ19" i="12"/>
  <c r="AN19" i="12"/>
  <c r="AI19" i="12"/>
  <c r="AJ19" i="12" s="1"/>
  <c r="K19" i="12"/>
  <c r="AE19" i="12" s="1"/>
  <c r="I19" i="12"/>
  <c r="F19" i="12"/>
  <c r="D19" i="12"/>
  <c r="AL18" i="12"/>
  <c r="AG18" i="12"/>
  <c r="AF18" i="12"/>
  <c r="M18" i="12"/>
  <c r="AL17" i="12"/>
  <c r="AG17" i="12"/>
  <c r="AF17" i="12"/>
  <c r="AD17" i="12"/>
  <c r="M17" i="12"/>
  <c r="AL16" i="12"/>
  <c r="AG16" i="12"/>
  <c r="AF16" i="12"/>
  <c r="M16" i="12"/>
  <c r="AD16" i="12" s="1"/>
  <c r="AQ15" i="12"/>
  <c r="AN15" i="12"/>
  <c r="AI15" i="12"/>
  <c r="AJ15" i="12" s="1"/>
  <c r="K15" i="12"/>
  <c r="AE15" i="12" s="1"/>
  <c r="I15" i="12"/>
  <c r="F15" i="12"/>
  <c r="D15" i="12"/>
  <c r="AL14" i="12"/>
  <c r="AG14" i="12"/>
  <c r="AF14" i="12"/>
  <c r="M14" i="12"/>
  <c r="Y14" i="12" s="1"/>
  <c r="AL13" i="12"/>
  <c r="AG13" i="12"/>
  <c r="AF13" i="12"/>
  <c r="M13" i="12"/>
  <c r="AD13" i="12" s="1"/>
  <c r="AL12" i="12"/>
  <c r="AG12" i="12"/>
  <c r="AF12" i="12"/>
  <c r="M12" i="12"/>
  <c r="AD12" i="12" s="1"/>
  <c r="AQ11" i="12"/>
  <c r="AN11" i="12"/>
  <c r="AI11" i="12"/>
  <c r="AJ11" i="12" s="1"/>
  <c r="K11" i="12"/>
  <c r="AC11" i="12" s="1"/>
  <c r="I11" i="12"/>
  <c r="F11" i="12"/>
  <c r="D11" i="12"/>
  <c r="AL10" i="12"/>
  <c r="AG10" i="12"/>
  <c r="AF10" i="12"/>
  <c r="M10" i="12"/>
  <c r="Y10" i="12" s="1"/>
  <c r="AL9" i="12"/>
  <c r="AG9" i="12"/>
  <c r="AF9" i="12"/>
  <c r="M9" i="12"/>
  <c r="AL8" i="12"/>
  <c r="AG8" i="12"/>
  <c r="AF8" i="12"/>
  <c r="M8" i="12"/>
  <c r="Y8" i="12" s="1"/>
  <c r="AQ7" i="12"/>
  <c r="AN7" i="12"/>
  <c r="AI7" i="12"/>
  <c r="AJ7" i="12" s="1"/>
  <c r="K7" i="12"/>
  <c r="AE7" i="12" s="1"/>
  <c r="I7" i="12"/>
  <c r="F7" i="12"/>
  <c r="D7" i="12"/>
  <c r="AL6" i="12"/>
  <c r="AG6" i="12"/>
  <c r="AF6" i="12"/>
  <c r="M6" i="12"/>
  <c r="Y6" i="12" s="1"/>
  <c r="AL5" i="12"/>
  <c r="AG5" i="12"/>
  <c r="AF5" i="12"/>
  <c r="M5" i="12"/>
  <c r="Y5" i="12" s="1"/>
  <c r="AL4" i="12"/>
  <c r="AG4" i="12"/>
  <c r="AF4" i="12"/>
  <c r="M4" i="12"/>
  <c r="Y4" i="12" s="1"/>
  <c r="AQ127" i="11"/>
  <c r="AN127" i="11"/>
  <c r="AI127" i="11"/>
  <c r="K127" i="11"/>
  <c r="AK127" i="11" s="1"/>
  <c r="I127" i="11"/>
  <c r="F127" i="11"/>
  <c r="D127" i="11"/>
  <c r="AL126" i="11"/>
  <c r="AG126" i="11"/>
  <c r="AF126" i="11"/>
  <c r="U126" i="11"/>
  <c r="M126" i="11"/>
  <c r="Y126" i="11" s="1"/>
  <c r="AL125" i="11"/>
  <c r="AG125" i="11"/>
  <c r="AF125" i="11"/>
  <c r="AD125" i="11"/>
  <c r="W125" i="11"/>
  <c r="O125" i="11"/>
  <c r="M125" i="11"/>
  <c r="AB125" i="11" s="1"/>
  <c r="AH125" i="11" s="1"/>
  <c r="AL124" i="11"/>
  <c r="AG124" i="11"/>
  <c r="AF124" i="11"/>
  <c r="AF127" i="11" s="1"/>
  <c r="M124" i="11"/>
  <c r="AQ123" i="11"/>
  <c r="AN123" i="11"/>
  <c r="AI123" i="11"/>
  <c r="AJ123" i="11" s="1"/>
  <c r="K123" i="11"/>
  <c r="AE123" i="11" s="1"/>
  <c r="I123" i="11"/>
  <c r="F123" i="11"/>
  <c r="D123" i="11"/>
  <c r="AL122" i="11"/>
  <c r="AG122" i="11"/>
  <c r="AF122" i="11"/>
  <c r="AD122" i="11"/>
  <c r="M122" i="11"/>
  <c r="W122" i="11" s="1"/>
  <c r="AL121" i="11"/>
  <c r="AG121" i="11"/>
  <c r="AF121" i="11"/>
  <c r="M121" i="11"/>
  <c r="Y121" i="11" s="1"/>
  <c r="AL120" i="11"/>
  <c r="AG120" i="11"/>
  <c r="AF120" i="11"/>
  <c r="AF123" i="11" s="1"/>
  <c r="M120" i="11"/>
  <c r="AQ119" i="11"/>
  <c r="AN119" i="11"/>
  <c r="AI119" i="11"/>
  <c r="AJ119" i="11" s="1"/>
  <c r="K119" i="11"/>
  <c r="AK119" i="11" s="1"/>
  <c r="I119" i="11"/>
  <c r="F119" i="11"/>
  <c r="D119" i="11"/>
  <c r="AL118" i="11"/>
  <c r="AG118" i="11"/>
  <c r="AF118" i="11"/>
  <c r="M118" i="11"/>
  <c r="AL117" i="11"/>
  <c r="AG117" i="11"/>
  <c r="AF117" i="11"/>
  <c r="M117" i="11"/>
  <c r="AL116" i="11"/>
  <c r="AG116" i="11"/>
  <c r="AF116" i="11"/>
  <c r="M116" i="11"/>
  <c r="AQ115" i="11"/>
  <c r="AN115" i="11"/>
  <c r="AI115" i="11"/>
  <c r="AJ115" i="11" s="1"/>
  <c r="K115" i="11"/>
  <c r="AE115" i="11" s="1"/>
  <c r="I115" i="11"/>
  <c r="F115" i="11"/>
  <c r="D115" i="11"/>
  <c r="AL114" i="11"/>
  <c r="AG114" i="11"/>
  <c r="AF114" i="11"/>
  <c r="AD114" i="11"/>
  <c r="M114" i="11"/>
  <c r="AL113" i="11"/>
  <c r="AG113" i="11"/>
  <c r="AF113" i="11"/>
  <c r="M113" i="11"/>
  <c r="AL112" i="11"/>
  <c r="AG112" i="11"/>
  <c r="AF112" i="11"/>
  <c r="M112" i="11"/>
  <c r="AQ111" i="11"/>
  <c r="AN111" i="11"/>
  <c r="AI111" i="11"/>
  <c r="AJ111" i="11" s="1"/>
  <c r="K111" i="11"/>
  <c r="L111" i="11" s="1"/>
  <c r="I111" i="11"/>
  <c r="F111" i="11"/>
  <c r="D111" i="11"/>
  <c r="AL110" i="11"/>
  <c r="AG110" i="11"/>
  <c r="AF110" i="11"/>
  <c r="M110" i="11"/>
  <c r="AL109" i="11"/>
  <c r="AG109" i="11"/>
  <c r="AF109" i="11"/>
  <c r="M109" i="11"/>
  <c r="AL108" i="11"/>
  <c r="AG108" i="11"/>
  <c r="AF108" i="11"/>
  <c r="AF111" i="11" s="1"/>
  <c r="M108" i="11"/>
  <c r="AA108" i="11" s="1"/>
  <c r="AQ107" i="11"/>
  <c r="AN107" i="11"/>
  <c r="AI107" i="11"/>
  <c r="AJ107" i="11" s="1"/>
  <c r="K107" i="11"/>
  <c r="AK107" i="11" s="1"/>
  <c r="I107" i="11"/>
  <c r="F107" i="11"/>
  <c r="D107" i="11"/>
  <c r="AL106" i="11"/>
  <c r="AG106" i="11"/>
  <c r="AF106" i="11"/>
  <c r="M106" i="11"/>
  <c r="AL105" i="11"/>
  <c r="AG105" i="11"/>
  <c r="AF105" i="11"/>
  <c r="M105" i="11"/>
  <c r="AL104" i="11"/>
  <c r="AL107" i="11" s="1"/>
  <c r="AG104" i="11"/>
  <c r="AF104" i="11"/>
  <c r="AF107" i="11" s="1"/>
  <c r="M104" i="11"/>
  <c r="AD104" i="11" s="1"/>
  <c r="AQ103" i="11"/>
  <c r="AN103" i="11"/>
  <c r="AI103" i="11"/>
  <c r="AJ103" i="11" s="1"/>
  <c r="K103" i="11"/>
  <c r="L103" i="11" s="1"/>
  <c r="I103" i="11"/>
  <c r="F103" i="11"/>
  <c r="D103" i="11"/>
  <c r="AL102" i="11"/>
  <c r="AG102" i="11"/>
  <c r="AF102" i="11"/>
  <c r="M102" i="11"/>
  <c r="AD102" i="11" s="1"/>
  <c r="AL101" i="11"/>
  <c r="AG101" i="11"/>
  <c r="AF101" i="11"/>
  <c r="M101" i="11"/>
  <c r="AA101" i="11" s="1"/>
  <c r="AL100" i="11"/>
  <c r="AG100" i="11"/>
  <c r="AF100" i="11"/>
  <c r="M100" i="11"/>
  <c r="AQ99" i="11"/>
  <c r="AN99" i="11"/>
  <c r="AI99" i="11"/>
  <c r="AJ99" i="11" s="1"/>
  <c r="K99" i="11"/>
  <c r="L99" i="11" s="1"/>
  <c r="I99" i="11"/>
  <c r="F99" i="11"/>
  <c r="D99" i="11"/>
  <c r="AL98" i="11"/>
  <c r="AG98" i="11"/>
  <c r="AF98" i="11"/>
  <c r="M98" i="11"/>
  <c r="AL97" i="11"/>
  <c r="AG97" i="11"/>
  <c r="AF97" i="11"/>
  <c r="M97" i="11"/>
  <c r="AL96" i="11"/>
  <c r="AL99" i="11" s="1"/>
  <c r="AG96" i="11"/>
  <c r="AF96" i="11"/>
  <c r="M96" i="11"/>
  <c r="AQ95" i="11"/>
  <c r="AN95" i="11"/>
  <c r="AI95" i="11"/>
  <c r="AJ95" i="11" s="1"/>
  <c r="K95" i="11"/>
  <c r="AE95" i="11" s="1"/>
  <c r="I95" i="11"/>
  <c r="F95" i="11"/>
  <c r="D95" i="11"/>
  <c r="AL94" i="11"/>
  <c r="AG94" i="11"/>
  <c r="AF94" i="11"/>
  <c r="Y94" i="11"/>
  <c r="M94" i="11"/>
  <c r="AL93" i="11"/>
  <c r="AG93" i="11"/>
  <c r="AF93" i="11"/>
  <c r="O93" i="11"/>
  <c r="M93" i="11"/>
  <c r="AD93" i="11" s="1"/>
  <c r="AL92" i="11"/>
  <c r="AG92" i="11"/>
  <c r="AF92" i="11"/>
  <c r="M92" i="11"/>
  <c r="AD92" i="11" s="1"/>
  <c r="AQ91" i="11"/>
  <c r="AN91" i="11"/>
  <c r="AI91" i="11"/>
  <c r="AJ91" i="11" s="1"/>
  <c r="K91" i="11"/>
  <c r="AC91" i="11" s="1"/>
  <c r="I91" i="11"/>
  <c r="F91" i="11"/>
  <c r="D91" i="11"/>
  <c r="AL90" i="11"/>
  <c r="AG90" i="11"/>
  <c r="AF90" i="11"/>
  <c r="M90" i="11"/>
  <c r="AL89" i="11"/>
  <c r="AG89" i="11"/>
  <c r="AF89" i="11"/>
  <c r="M89" i="11"/>
  <c r="AL88" i="11"/>
  <c r="AL91" i="11" s="1"/>
  <c r="AG88" i="11"/>
  <c r="AF88" i="11"/>
  <c r="M88" i="11"/>
  <c r="AA88" i="11" s="1"/>
  <c r="AQ87" i="11"/>
  <c r="AN87" i="11"/>
  <c r="AI87" i="11"/>
  <c r="AJ87" i="11" s="1"/>
  <c r="K87" i="11"/>
  <c r="I87" i="11"/>
  <c r="F87" i="11"/>
  <c r="D87" i="11"/>
  <c r="AL86" i="11"/>
  <c r="AG86" i="11"/>
  <c r="AF86" i="11"/>
  <c r="M86" i="11"/>
  <c r="AD86" i="11" s="1"/>
  <c r="AL85" i="11"/>
  <c r="AG85" i="11"/>
  <c r="AF85" i="11"/>
  <c r="M85" i="11"/>
  <c r="U85" i="11" s="1"/>
  <c r="AL84" i="11"/>
  <c r="AG84" i="11"/>
  <c r="AF84" i="11"/>
  <c r="M84" i="11"/>
  <c r="AQ83" i="11"/>
  <c r="AN83" i="11"/>
  <c r="AI83" i="11"/>
  <c r="AJ83" i="11" s="1"/>
  <c r="K83" i="11"/>
  <c r="AK83" i="11" s="1"/>
  <c r="I83" i="11"/>
  <c r="F83" i="11"/>
  <c r="D83" i="11"/>
  <c r="AL82" i="11"/>
  <c r="AG82" i="11"/>
  <c r="AF82" i="11"/>
  <c r="M82" i="11"/>
  <c r="AA82" i="11" s="1"/>
  <c r="AL81" i="11"/>
  <c r="AG81" i="11"/>
  <c r="AF81" i="11"/>
  <c r="M81" i="11"/>
  <c r="AL80" i="11"/>
  <c r="AG80" i="11"/>
  <c r="AF80" i="11"/>
  <c r="M80" i="11"/>
  <c r="AD80" i="11" s="1"/>
  <c r="AQ79" i="11"/>
  <c r="AN79" i="11"/>
  <c r="AI79" i="11"/>
  <c r="AJ79" i="11" s="1"/>
  <c r="K79" i="11"/>
  <c r="I79" i="11"/>
  <c r="F79" i="11"/>
  <c r="D79" i="11"/>
  <c r="AL78" i="11"/>
  <c r="AF78" i="11"/>
  <c r="M78" i="11"/>
  <c r="AL77" i="11"/>
  <c r="AG77" i="11"/>
  <c r="AF77" i="11"/>
  <c r="M77" i="11"/>
  <c r="AD77" i="11" s="1"/>
  <c r="AL76" i="11"/>
  <c r="AG76" i="11"/>
  <c r="AF76" i="11"/>
  <c r="M76" i="11"/>
  <c r="AD76" i="11" s="1"/>
  <c r="AQ75" i="11"/>
  <c r="AN75" i="11"/>
  <c r="AI75" i="11"/>
  <c r="AJ75" i="11" s="1"/>
  <c r="AC75" i="11"/>
  <c r="K75" i="11"/>
  <c r="I75" i="11"/>
  <c r="F75" i="11"/>
  <c r="D75" i="11"/>
  <c r="AL74" i="11"/>
  <c r="AG74" i="11"/>
  <c r="AF74" i="11"/>
  <c r="W74" i="11"/>
  <c r="M74" i="11"/>
  <c r="Y74" i="11" s="1"/>
  <c r="AL73" i="11"/>
  <c r="AG73" i="11"/>
  <c r="AF73" i="11"/>
  <c r="M73" i="11"/>
  <c r="AL72" i="11"/>
  <c r="AG72" i="11"/>
  <c r="AF72" i="11"/>
  <c r="M72" i="11"/>
  <c r="Q72" i="11" s="1"/>
  <c r="AQ71" i="11"/>
  <c r="AN71" i="11"/>
  <c r="AI71" i="11"/>
  <c r="AJ71" i="11" s="1"/>
  <c r="K71" i="11"/>
  <c r="AE71" i="11" s="1"/>
  <c r="I71" i="11"/>
  <c r="F71" i="11"/>
  <c r="D71" i="11"/>
  <c r="AL70" i="11"/>
  <c r="AG70" i="11"/>
  <c r="AF70" i="11"/>
  <c r="M70" i="11"/>
  <c r="AL69" i="11"/>
  <c r="AG69" i="11"/>
  <c r="AF69" i="11"/>
  <c r="Y69" i="11"/>
  <c r="M69" i="11"/>
  <c r="S69" i="11" s="1"/>
  <c r="AL68" i="11"/>
  <c r="AG68" i="11"/>
  <c r="AF68" i="11"/>
  <c r="AF71" i="11" s="1"/>
  <c r="M68" i="11"/>
  <c r="AQ67" i="11"/>
  <c r="AN67" i="11"/>
  <c r="AI67" i="11"/>
  <c r="AJ67" i="11" s="1"/>
  <c r="K67" i="11"/>
  <c r="AE67" i="11" s="1"/>
  <c r="I67" i="11"/>
  <c r="F67" i="11"/>
  <c r="D67" i="11"/>
  <c r="AL66" i="11"/>
  <c r="AG66" i="11"/>
  <c r="AF66" i="11"/>
  <c r="M66" i="11"/>
  <c r="W66" i="11" s="1"/>
  <c r="AL65" i="11"/>
  <c r="AG65" i="11"/>
  <c r="AF65" i="11"/>
  <c r="M65" i="11"/>
  <c r="AL64" i="11"/>
  <c r="AG64" i="11"/>
  <c r="AF64" i="11"/>
  <c r="M64" i="11"/>
  <c r="AA64" i="11" s="1"/>
  <c r="AQ63" i="11"/>
  <c r="AN63" i="11"/>
  <c r="AI63" i="11"/>
  <c r="AJ63" i="11" s="1"/>
  <c r="K63" i="11"/>
  <c r="L63" i="11" s="1"/>
  <c r="I63" i="11"/>
  <c r="F63" i="11"/>
  <c r="D63" i="11"/>
  <c r="AL62" i="11"/>
  <c r="AG62" i="11"/>
  <c r="AF62" i="11"/>
  <c r="M62" i="11"/>
  <c r="AD62" i="11" s="1"/>
  <c r="AL61" i="11"/>
  <c r="AG61" i="11"/>
  <c r="AF61" i="11"/>
  <c r="M61" i="11"/>
  <c r="AD61" i="11" s="1"/>
  <c r="AL60" i="11"/>
  <c r="AG60" i="11"/>
  <c r="AF60" i="11"/>
  <c r="M60" i="11"/>
  <c r="AQ59" i="11"/>
  <c r="AN59" i="11"/>
  <c r="AI59" i="11"/>
  <c r="AJ59" i="11" s="1"/>
  <c r="K59" i="11"/>
  <c r="AE59" i="11" s="1"/>
  <c r="I59" i="11"/>
  <c r="F59" i="11"/>
  <c r="D59" i="11"/>
  <c r="AL58" i="11"/>
  <c r="AG58" i="11"/>
  <c r="AF58" i="11"/>
  <c r="AD58" i="11"/>
  <c r="M58" i="11"/>
  <c r="AL57" i="11"/>
  <c r="AG57" i="11"/>
  <c r="AF57" i="11"/>
  <c r="M57" i="11"/>
  <c r="S57" i="11" s="1"/>
  <c r="AL56" i="11"/>
  <c r="AG56" i="11"/>
  <c r="AF56" i="11"/>
  <c r="M56" i="11"/>
  <c r="AQ55" i="11"/>
  <c r="AN55" i="11"/>
  <c r="AI55" i="11"/>
  <c r="AJ55" i="11" s="1"/>
  <c r="K55" i="11"/>
  <c r="AC55" i="11" s="1"/>
  <c r="I55" i="11"/>
  <c r="F55" i="11"/>
  <c r="D55" i="11"/>
  <c r="AL54" i="11"/>
  <c r="AG54" i="11"/>
  <c r="AF54" i="11"/>
  <c r="M54" i="11"/>
  <c r="AL53" i="11"/>
  <c r="AG53" i="11"/>
  <c r="AF53" i="11"/>
  <c r="M53" i="11"/>
  <c r="AL52" i="11"/>
  <c r="AG52" i="11"/>
  <c r="AF52" i="11"/>
  <c r="M52" i="11"/>
  <c r="Y52" i="11" s="1"/>
  <c r="AQ51" i="11"/>
  <c r="AN51" i="11"/>
  <c r="AI51" i="11"/>
  <c r="AJ51" i="11" s="1"/>
  <c r="K51" i="11"/>
  <c r="I51" i="11"/>
  <c r="F51" i="11"/>
  <c r="D51" i="11"/>
  <c r="AL50" i="11"/>
  <c r="AG50" i="11"/>
  <c r="AF50" i="11"/>
  <c r="AA50" i="11"/>
  <c r="M50" i="11"/>
  <c r="AL49" i="11"/>
  <c r="AG49" i="11"/>
  <c r="AF49" i="11"/>
  <c r="M49" i="11"/>
  <c r="AL48" i="11"/>
  <c r="AG48" i="11"/>
  <c r="AF48" i="11"/>
  <c r="M48" i="11"/>
  <c r="AD48" i="11" s="1"/>
  <c r="AQ47" i="11"/>
  <c r="AN47" i="11"/>
  <c r="AI47" i="11"/>
  <c r="AJ47" i="11" s="1"/>
  <c r="K47" i="11"/>
  <c r="L47" i="11" s="1"/>
  <c r="I47" i="11"/>
  <c r="F47" i="11"/>
  <c r="D47" i="11"/>
  <c r="AL46" i="11"/>
  <c r="AG46" i="11"/>
  <c r="AF46" i="11"/>
  <c r="M46" i="11"/>
  <c r="Y46" i="11" s="1"/>
  <c r="AL45" i="11"/>
  <c r="AG45" i="11"/>
  <c r="AF45" i="11"/>
  <c r="O45" i="11"/>
  <c r="M45" i="11"/>
  <c r="AD45" i="11" s="1"/>
  <c r="AL44" i="11"/>
  <c r="AG44" i="11"/>
  <c r="AF44" i="11"/>
  <c r="M44" i="11"/>
  <c r="AA44" i="11" s="1"/>
  <c r="AQ43" i="11"/>
  <c r="AN43" i="11"/>
  <c r="AI43" i="11"/>
  <c r="AJ43" i="11" s="1"/>
  <c r="K43" i="11"/>
  <c r="AE43" i="11" s="1"/>
  <c r="I43" i="11"/>
  <c r="F43" i="11"/>
  <c r="D43" i="11"/>
  <c r="AL42" i="11"/>
  <c r="AG42" i="11"/>
  <c r="AF42" i="11"/>
  <c r="M42" i="11"/>
  <c r="AD42" i="11" s="1"/>
  <c r="AL41" i="11"/>
  <c r="AG41" i="11"/>
  <c r="AF41" i="11"/>
  <c r="M41" i="11"/>
  <c r="U41" i="11" s="1"/>
  <c r="AL40" i="11"/>
  <c r="AG40" i="11"/>
  <c r="AF40" i="11"/>
  <c r="M40" i="11"/>
  <c r="AQ39" i="11"/>
  <c r="AN39" i="11"/>
  <c r="AI39" i="11"/>
  <c r="AJ39" i="11" s="1"/>
  <c r="K39" i="11"/>
  <c r="AK39" i="11" s="1"/>
  <c r="I39" i="11"/>
  <c r="F39" i="11"/>
  <c r="D39" i="11"/>
  <c r="AL38" i="11"/>
  <c r="AG38" i="11"/>
  <c r="AF38" i="11"/>
  <c r="M38" i="11"/>
  <c r="U38" i="11" s="1"/>
  <c r="AL37" i="11"/>
  <c r="AG37" i="11"/>
  <c r="AF37" i="11"/>
  <c r="M37" i="11"/>
  <c r="AL36" i="11"/>
  <c r="AG36" i="11"/>
  <c r="AF36" i="11"/>
  <c r="M36" i="11"/>
  <c r="Y36" i="11" s="1"/>
  <c r="AQ35" i="11"/>
  <c r="AN35" i="11"/>
  <c r="AI35" i="11"/>
  <c r="AJ35" i="11" s="1"/>
  <c r="K35" i="11"/>
  <c r="AE35" i="11" s="1"/>
  <c r="I35" i="11"/>
  <c r="F35" i="11"/>
  <c r="D35" i="11"/>
  <c r="AL34" i="11"/>
  <c r="AG34" i="11"/>
  <c r="AF34" i="11"/>
  <c r="M34" i="11"/>
  <c r="Y34" i="11" s="1"/>
  <c r="AL33" i="11"/>
  <c r="AG33" i="11"/>
  <c r="AF33" i="11"/>
  <c r="M33" i="11"/>
  <c r="AD33" i="11" s="1"/>
  <c r="AL32" i="11"/>
  <c r="AG32" i="11"/>
  <c r="AF32" i="11"/>
  <c r="M32" i="11"/>
  <c r="O32" i="11" s="1"/>
  <c r="AQ31" i="11"/>
  <c r="AN31" i="11"/>
  <c r="AI31" i="11"/>
  <c r="AJ31" i="11" s="1"/>
  <c r="K31" i="11"/>
  <c r="AE31" i="11" s="1"/>
  <c r="I31" i="11"/>
  <c r="F31" i="11"/>
  <c r="D31" i="11"/>
  <c r="AL30" i="11"/>
  <c r="AG30" i="11"/>
  <c r="AF30" i="11"/>
  <c r="M30" i="11"/>
  <c r="AL29" i="11"/>
  <c r="AG29" i="11"/>
  <c r="AF29" i="11"/>
  <c r="M29" i="11"/>
  <c r="AL28" i="11"/>
  <c r="AL31" i="11" s="1"/>
  <c r="AG28" i="11"/>
  <c r="AF28" i="11"/>
  <c r="M28" i="11"/>
  <c r="AA28" i="11" s="1"/>
  <c r="AQ27" i="11"/>
  <c r="AN27" i="11"/>
  <c r="AI27" i="11"/>
  <c r="AJ27" i="11" s="1"/>
  <c r="K27" i="11"/>
  <c r="AE27" i="11" s="1"/>
  <c r="I27" i="11"/>
  <c r="F27" i="11"/>
  <c r="D27" i="11"/>
  <c r="AL26" i="11"/>
  <c r="AG26" i="11"/>
  <c r="AF26" i="11"/>
  <c r="M26" i="11"/>
  <c r="U26" i="11" s="1"/>
  <c r="AL25" i="11"/>
  <c r="AG25" i="11"/>
  <c r="AF25" i="11"/>
  <c r="M25" i="11"/>
  <c r="AL24" i="11"/>
  <c r="AG24" i="11"/>
  <c r="AF24" i="11"/>
  <c r="AF27" i="11" s="1"/>
  <c r="M24" i="11"/>
  <c r="AQ23" i="11"/>
  <c r="AN23" i="11"/>
  <c r="AI23" i="11"/>
  <c r="AJ23" i="11" s="1"/>
  <c r="K23" i="11"/>
  <c r="AE23" i="11" s="1"/>
  <c r="I23" i="11"/>
  <c r="F23" i="11"/>
  <c r="D23" i="11"/>
  <c r="AL22" i="11"/>
  <c r="AG22" i="11"/>
  <c r="AF22" i="11"/>
  <c r="M22" i="11"/>
  <c r="AA22" i="11" s="1"/>
  <c r="AL21" i="11"/>
  <c r="AG21" i="11"/>
  <c r="AF21" i="11"/>
  <c r="M21" i="11"/>
  <c r="AL20" i="11"/>
  <c r="AG20" i="11"/>
  <c r="AF20" i="11"/>
  <c r="M20" i="11"/>
  <c r="AQ19" i="11"/>
  <c r="AN19" i="11"/>
  <c r="AI19" i="11"/>
  <c r="AJ19" i="11" s="1"/>
  <c r="K19" i="11"/>
  <c r="AE19" i="11" s="1"/>
  <c r="I19" i="11"/>
  <c r="F19" i="11"/>
  <c r="D19" i="11"/>
  <c r="AL18" i="11"/>
  <c r="AG18" i="11"/>
  <c r="AF18" i="11"/>
  <c r="M18" i="11"/>
  <c r="AL17" i="11"/>
  <c r="AG17" i="11"/>
  <c r="AF17" i="11"/>
  <c r="M17" i="11"/>
  <c r="AL16" i="11"/>
  <c r="AL19" i="11" s="1"/>
  <c r="AG16" i="11"/>
  <c r="AF16" i="11"/>
  <c r="M16" i="11"/>
  <c r="U16" i="11" s="1"/>
  <c r="AQ15" i="11"/>
  <c r="AN15" i="11"/>
  <c r="AI15" i="11"/>
  <c r="AJ15" i="11" s="1"/>
  <c r="K15" i="11"/>
  <c r="I15" i="11"/>
  <c r="F15" i="11"/>
  <c r="D15" i="11"/>
  <c r="AL14" i="11"/>
  <c r="AG14" i="11"/>
  <c r="AF14" i="11"/>
  <c r="M14" i="11"/>
  <c r="AL13" i="11"/>
  <c r="AG13" i="11"/>
  <c r="AF13" i="11"/>
  <c r="M13" i="11"/>
  <c r="W13" i="11" s="1"/>
  <c r="AL12" i="11"/>
  <c r="AL15" i="11" s="1"/>
  <c r="AG12" i="11"/>
  <c r="AF12" i="11"/>
  <c r="AF15" i="11" s="1"/>
  <c r="M12" i="11"/>
  <c r="AQ11" i="11"/>
  <c r="AN11" i="11"/>
  <c r="AI11" i="11"/>
  <c r="AJ11" i="11" s="1"/>
  <c r="K11" i="11"/>
  <c r="AE11" i="11" s="1"/>
  <c r="I11" i="11"/>
  <c r="F11" i="11"/>
  <c r="D11" i="11"/>
  <c r="AL10" i="11"/>
  <c r="AG10" i="11"/>
  <c r="AF10" i="11"/>
  <c r="M10" i="11"/>
  <c r="W10" i="11" s="1"/>
  <c r="AL9" i="11"/>
  <c r="AG9" i="11"/>
  <c r="AF9" i="11"/>
  <c r="M9" i="11"/>
  <c r="U9" i="11" s="1"/>
  <c r="AL8" i="11"/>
  <c r="AL11" i="11" s="1"/>
  <c r="AG8" i="11"/>
  <c r="AF8" i="11"/>
  <c r="AF11" i="11" s="1"/>
  <c r="M8" i="11"/>
  <c r="AQ7" i="11"/>
  <c r="AN7" i="11"/>
  <c r="AI7" i="11"/>
  <c r="AJ7" i="11" s="1"/>
  <c r="K7" i="11"/>
  <c r="L7" i="11" s="1"/>
  <c r="I7" i="11"/>
  <c r="F7" i="11"/>
  <c r="D7" i="11"/>
  <c r="AL6" i="11"/>
  <c r="AG6" i="11"/>
  <c r="AF6" i="11"/>
  <c r="M6" i="11"/>
  <c r="AL5" i="11"/>
  <c r="AG5" i="11"/>
  <c r="AF5" i="11"/>
  <c r="M5" i="11"/>
  <c r="AD5" i="11" s="1"/>
  <c r="AL4" i="11"/>
  <c r="AG4" i="11"/>
  <c r="AF4" i="11"/>
  <c r="AF7" i="11" s="1"/>
  <c r="M4" i="11"/>
  <c r="AQ127" i="8"/>
  <c r="AN127" i="8"/>
  <c r="AI127" i="8"/>
  <c r="K127" i="8"/>
  <c r="AK127" i="8" s="1"/>
  <c r="I127" i="8"/>
  <c r="F127" i="8"/>
  <c r="D127" i="8"/>
  <c r="AL126" i="8"/>
  <c r="AG126" i="8"/>
  <c r="AF126" i="8"/>
  <c r="M126" i="8"/>
  <c r="Y126" i="8" s="1"/>
  <c r="AL125" i="8"/>
  <c r="AG125" i="8"/>
  <c r="AF125" i="8"/>
  <c r="M125" i="8"/>
  <c r="AL124" i="8"/>
  <c r="AG124" i="8"/>
  <c r="AF124" i="8"/>
  <c r="M124" i="8"/>
  <c r="U124" i="8" s="1"/>
  <c r="AQ123" i="8"/>
  <c r="AN123" i="8"/>
  <c r="AI123" i="8"/>
  <c r="AJ123" i="8" s="1"/>
  <c r="K123" i="8"/>
  <c r="AE123" i="8" s="1"/>
  <c r="I123" i="8"/>
  <c r="F123" i="8"/>
  <c r="D123" i="8"/>
  <c r="AL122" i="8"/>
  <c r="AG122" i="8"/>
  <c r="AF122" i="8"/>
  <c r="M122" i="8"/>
  <c r="AL121" i="8"/>
  <c r="AG121" i="8"/>
  <c r="AF121" i="8"/>
  <c r="S121" i="8"/>
  <c r="M121" i="8"/>
  <c r="AL120" i="8"/>
  <c r="AG120" i="8"/>
  <c r="AF120" i="8"/>
  <c r="M120" i="8"/>
  <c r="AQ119" i="8"/>
  <c r="AN119" i="8"/>
  <c r="AI119" i="8"/>
  <c r="AJ119" i="8" s="1"/>
  <c r="K119" i="8"/>
  <c r="AE119" i="8" s="1"/>
  <c r="I119" i="8"/>
  <c r="F119" i="8"/>
  <c r="D119" i="8"/>
  <c r="AL118" i="8"/>
  <c r="AG118" i="8"/>
  <c r="AF118" i="8"/>
  <c r="M118" i="8"/>
  <c r="U118" i="8" s="1"/>
  <c r="AL117" i="8"/>
  <c r="AG117" i="8"/>
  <c r="AF117" i="8"/>
  <c r="M117" i="8"/>
  <c r="AD117" i="8" s="1"/>
  <c r="AL116" i="8"/>
  <c r="AG116" i="8"/>
  <c r="AF116" i="8"/>
  <c r="M116" i="8"/>
  <c r="AD116" i="8" s="1"/>
  <c r="AQ115" i="8"/>
  <c r="AN115" i="8"/>
  <c r="AI115" i="8"/>
  <c r="AJ115" i="8" s="1"/>
  <c r="K115" i="8"/>
  <c r="AE115" i="8" s="1"/>
  <c r="I115" i="8"/>
  <c r="F115" i="8"/>
  <c r="D115" i="8"/>
  <c r="AL114" i="8"/>
  <c r="AG114" i="8"/>
  <c r="AF114" i="8"/>
  <c r="M114" i="8"/>
  <c r="AL113" i="8"/>
  <c r="AL115" i="8" s="1"/>
  <c r="AG113" i="8"/>
  <c r="AF113" i="8"/>
  <c r="M113" i="8"/>
  <c r="W113" i="8" s="1"/>
  <c r="AL112" i="8"/>
  <c r="AG112" i="8"/>
  <c r="AF112" i="8"/>
  <c r="M112" i="8"/>
  <c r="AQ111" i="8"/>
  <c r="AN111" i="8"/>
  <c r="AI111" i="8"/>
  <c r="AJ111" i="8" s="1"/>
  <c r="K111" i="8"/>
  <c r="L111" i="8" s="1"/>
  <c r="I111" i="8"/>
  <c r="F111" i="8"/>
  <c r="D111" i="8"/>
  <c r="AL110" i="8"/>
  <c r="AG110" i="8"/>
  <c r="AF110" i="8"/>
  <c r="M110" i="8"/>
  <c r="AL109" i="8"/>
  <c r="AG109" i="8"/>
  <c r="AF109" i="8"/>
  <c r="M109" i="8"/>
  <c r="U109" i="8" s="1"/>
  <c r="AL108" i="8"/>
  <c r="AG108" i="8"/>
  <c r="AF108" i="8"/>
  <c r="M108" i="8"/>
  <c r="S108" i="8" s="1"/>
  <c r="AQ107" i="8"/>
  <c r="AN107" i="8"/>
  <c r="AI107" i="8"/>
  <c r="AJ107" i="8" s="1"/>
  <c r="K107" i="8"/>
  <c r="I107" i="8"/>
  <c r="F107" i="8"/>
  <c r="D107" i="8"/>
  <c r="AL106" i="8"/>
  <c r="AG106" i="8"/>
  <c r="AF106" i="8"/>
  <c r="M106" i="8"/>
  <c r="AL105" i="8"/>
  <c r="AG105" i="8"/>
  <c r="AF105" i="8"/>
  <c r="M105" i="8"/>
  <c r="Y105" i="8" s="1"/>
  <c r="AL104" i="8"/>
  <c r="AG104" i="8"/>
  <c r="AF104" i="8"/>
  <c r="M104" i="8"/>
  <c r="AA104" i="8" s="1"/>
  <c r="AQ103" i="8"/>
  <c r="AN103" i="8"/>
  <c r="AI103" i="8"/>
  <c r="AJ103" i="8" s="1"/>
  <c r="K103" i="8"/>
  <c r="I103" i="8"/>
  <c r="F103" i="8"/>
  <c r="D103" i="8"/>
  <c r="AL102" i="8"/>
  <c r="AG102" i="8"/>
  <c r="AF102" i="8"/>
  <c r="M102" i="8"/>
  <c r="AD102" i="8" s="1"/>
  <c r="AL101" i="8"/>
  <c r="AG101" i="8"/>
  <c r="AF101" i="8"/>
  <c r="M101" i="8"/>
  <c r="AD101" i="8" s="1"/>
  <c r="AL100" i="8"/>
  <c r="AG100" i="8"/>
  <c r="AF100" i="8"/>
  <c r="M100" i="8"/>
  <c r="U100" i="8" s="1"/>
  <c r="AQ99" i="8"/>
  <c r="AN99" i="8"/>
  <c r="AI99" i="8"/>
  <c r="AJ99" i="8" s="1"/>
  <c r="L99" i="8"/>
  <c r="K99" i="8"/>
  <c r="AE99" i="8" s="1"/>
  <c r="I99" i="8"/>
  <c r="F99" i="8"/>
  <c r="D99" i="8"/>
  <c r="AL98" i="8"/>
  <c r="AG98" i="8"/>
  <c r="AF98" i="8"/>
  <c r="U98" i="8"/>
  <c r="M98" i="8"/>
  <c r="AL97" i="8"/>
  <c r="AG97" i="8"/>
  <c r="AF97" i="8"/>
  <c r="M97" i="8"/>
  <c r="AL96" i="8"/>
  <c r="AG96" i="8"/>
  <c r="AF96" i="8"/>
  <c r="AF99" i="8" s="1"/>
  <c r="M96" i="8"/>
  <c r="AQ95" i="8"/>
  <c r="AN95" i="8"/>
  <c r="AI95" i="8"/>
  <c r="AJ95" i="8" s="1"/>
  <c r="K95" i="8"/>
  <c r="AE95" i="8" s="1"/>
  <c r="I95" i="8"/>
  <c r="F95" i="8"/>
  <c r="D95" i="8"/>
  <c r="AL94" i="8"/>
  <c r="AG94" i="8"/>
  <c r="AF94" i="8"/>
  <c r="M94" i="8"/>
  <c r="AL93" i="8"/>
  <c r="AG93" i="8"/>
  <c r="AF93" i="8"/>
  <c r="M93" i="8"/>
  <c r="Y93" i="8" s="1"/>
  <c r="AL92" i="8"/>
  <c r="AG92" i="8"/>
  <c r="AF92" i="8"/>
  <c r="M92" i="8"/>
  <c r="Q92" i="8" s="1"/>
  <c r="AQ91" i="8"/>
  <c r="AN91" i="8"/>
  <c r="AI91" i="8"/>
  <c r="AJ91" i="8" s="1"/>
  <c r="K91" i="8"/>
  <c r="AE91" i="8" s="1"/>
  <c r="I91" i="8"/>
  <c r="F91" i="8"/>
  <c r="D91" i="8"/>
  <c r="AL90" i="8"/>
  <c r="AG90" i="8"/>
  <c r="AF90" i="8"/>
  <c r="M90" i="8"/>
  <c r="AL89" i="8"/>
  <c r="AG89" i="8"/>
  <c r="AF89" i="8"/>
  <c r="M89" i="8"/>
  <c r="AL88" i="8"/>
  <c r="AG88" i="8"/>
  <c r="AF88" i="8"/>
  <c r="M88" i="8"/>
  <c r="AQ87" i="8"/>
  <c r="AN87" i="8"/>
  <c r="AI87" i="8"/>
  <c r="AJ87" i="8" s="1"/>
  <c r="K87" i="8"/>
  <c r="I87" i="8"/>
  <c r="F87" i="8"/>
  <c r="D87" i="8"/>
  <c r="AL86" i="8"/>
  <c r="AG86" i="8"/>
  <c r="AF86" i="8"/>
  <c r="AD86" i="8"/>
  <c r="M86" i="8"/>
  <c r="Y86" i="8" s="1"/>
  <c r="AL85" i="8"/>
  <c r="AG85" i="8"/>
  <c r="AF85" i="8"/>
  <c r="W85" i="8"/>
  <c r="U85" i="8"/>
  <c r="M85" i="8"/>
  <c r="O85" i="8" s="1"/>
  <c r="AL84" i="8"/>
  <c r="AG84" i="8"/>
  <c r="AF84" i="8"/>
  <c r="M84" i="8"/>
  <c r="AA84" i="8" s="1"/>
  <c r="AQ83" i="8"/>
  <c r="AN83" i="8"/>
  <c r="AJ83" i="8"/>
  <c r="AI83" i="8"/>
  <c r="K83" i="8"/>
  <c r="I83" i="8"/>
  <c r="F83" i="8"/>
  <c r="D83" i="8"/>
  <c r="AL82" i="8"/>
  <c r="AG82" i="8"/>
  <c r="AF82" i="8"/>
  <c r="M82" i="8"/>
  <c r="Y82" i="8" s="1"/>
  <c r="AL81" i="8"/>
  <c r="AG81" i="8"/>
  <c r="AF81" i="8"/>
  <c r="W81" i="8"/>
  <c r="M81" i="8"/>
  <c r="AA81" i="8" s="1"/>
  <c r="AL80" i="8"/>
  <c r="AG80" i="8"/>
  <c r="AF80" i="8"/>
  <c r="M80" i="8"/>
  <c r="AQ79" i="8"/>
  <c r="AN79" i="8"/>
  <c r="AI79" i="8"/>
  <c r="AJ79" i="8" s="1"/>
  <c r="K79" i="8"/>
  <c r="AE79" i="8" s="1"/>
  <c r="I79" i="8"/>
  <c r="F79" i="8"/>
  <c r="D79" i="8"/>
  <c r="AL78" i="8"/>
  <c r="AG78" i="8"/>
  <c r="AF78" i="8"/>
  <c r="AD78" i="8"/>
  <c r="M78" i="8"/>
  <c r="S78" i="8" s="1"/>
  <c r="AL77" i="8"/>
  <c r="AG77" i="8"/>
  <c r="AF77" i="8"/>
  <c r="M77" i="8"/>
  <c r="S77" i="8" s="1"/>
  <c r="AL76" i="8"/>
  <c r="AL79" i="8" s="1"/>
  <c r="AG76" i="8"/>
  <c r="AF76" i="8"/>
  <c r="M76" i="8"/>
  <c r="AQ75" i="8"/>
  <c r="AN75" i="8"/>
  <c r="AI75" i="8"/>
  <c r="AJ75" i="8" s="1"/>
  <c r="AE75" i="8"/>
  <c r="K75" i="8"/>
  <c r="AK75" i="8" s="1"/>
  <c r="I75" i="8"/>
  <c r="F75" i="8"/>
  <c r="D75" i="8"/>
  <c r="AL74" i="8"/>
  <c r="AG74" i="8"/>
  <c r="AF74" i="8"/>
  <c r="M74" i="8"/>
  <c r="AA74" i="8" s="1"/>
  <c r="AL73" i="8"/>
  <c r="AG73" i="8"/>
  <c r="AF73" i="8"/>
  <c r="M73" i="8"/>
  <c r="AL72" i="8"/>
  <c r="AG72" i="8"/>
  <c r="AF72" i="8"/>
  <c r="M72" i="8"/>
  <c r="U72" i="8" s="1"/>
  <c r="AQ71" i="8"/>
  <c r="AN71" i="8"/>
  <c r="AI71" i="8"/>
  <c r="AJ71" i="8" s="1"/>
  <c r="AE71" i="8"/>
  <c r="K71" i="8"/>
  <c r="L71" i="8" s="1"/>
  <c r="I71" i="8"/>
  <c r="F71" i="8"/>
  <c r="D71" i="8"/>
  <c r="AL70" i="8"/>
  <c r="AG70" i="8"/>
  <c r="AF70" i="8"/>
  <c r="M70" i="8"/>
  <c r="AL69" i="8"/>
  <c r="AG69" i="8"/>
  <c r="AF69" i="8"/>
  <c r="M69" i="8"/>
  <c r="Y69" i="8" s="1"/>
  <c r="AL68" i="8"/>
  <c r="AG68" i="8"/>
  <c r="AF68" i="8"/>
  <c r="U68" i="8"/>
  <c r="S68" i="8"/>
  <c r="M68" i="8"/>
  <c r="AA68" i="8" s="1"/>
  <c r="AQ67" i="8"/>
  <c r="AN67" i="8"/>
  <c r="AI67" i="8"/>
  <c r="AJ67" i="8" s="1"/>
  <c r="K67" i="8"/>
  <c r="AC67" i="8" s="1"/>
  <c r="I67" i="8"/>
  <c r="F67" i="8"/>
  <c r="D67" i="8"/>
  <c r="AL66" i="8"/>
  <c r="AG66" i="8"/>
  <c r="AF66" i="8"/>
  <c r="W66" i="8"/>
  <c r="M66" i="8"/>
  <c r="Y66" i="8" s="1"/>
  <c r="AL65" i="8"/>
  <c r="AG65" i="8"/>
  <c r="AF65" i="8"/>
  <c r="M65" i="8"/>
  <c r="W65" i="8" s="1"/>
  <c r="AL64" i="8"/>
  <c r="AG64" i="8"/>
  <c r="AF64" i="8"/>
  <c r="M64" i="8"/>
  <c r="AQ63" i="8"/>
  <c r="AN63" i="8"/>
  <c r="AI63" i="8"/>
  <c r="AJ63" i="8" s="1"/>
  <c r="K63" i="8"/>
  <c r="AE63" i="8" s="1"/>
  <c r="I63" i="8"/>
  <c r="F63" i="8"/>
  <c r="D63" i="8"/>
  <c r="AL62" i="8"/>
  <c r="AG62" i="8"/>
  <c r="AF62" i="8"/>
  <c r="M62" i="8"/>
  <c r="AA62" i="8" s="1"/>
  <c r="AL61" i="8"/>
  <c r="AG61" i="8"/>
  <c r="AF61" i="8"/>
  <c r="M61" i="8"/>
  <c r="AL60" i="8"/>
  <c r="AG60" i="8"/>
  <c r="AF60" i="8"/>
  <c r="M60" i="8"/>
  <c r="AA60" i="8" s="1"/>
  <c r="AQ59" i="8"/>
  <c r="AN59" i="8"/>
  <c r="AI59" i="8"/>
  <c r="AJ59" i="8" s="1"/>
  <c r="K59" i="8"/>
  <c r="AK59" i="8" s="1"/>
  <c r="I59" i="8"/>
  <c r="F59" i="8"/>
  <c r="D59" i="8"/>
  <c r="AL58" i="8"/>
  <c r="AG58" i="8"/>
  <c r="AF58" i="8"/>
  <c r="M58" i="8"/>
  <c r="Q58" i="8" s="1"/>
  <c r="AL57" i="8"/>
  <c r="AG57" i="8"/>
  <c r="AF57" i="8"/>
  <c r="M57" i="8"/>
  <c r="AL56" i="8"/>
  <c r="AG56" i="8"/>
  <c r="AF56" i="8"/>
  <c r="M56" i="8"/>
  <c r="U56" i="8" s="1"/>
  <c r="AQ55" i="8"/>
  <c r="AN55" i="8"/>
  <c r="AI55" i="8"/>
  <c r="AJ55" i="8" s="1"/>
  <c r="K55" i="8"/>
  <c r="AE55" i="8" s="1"/>
  <c r="I55" i="8"/>
  <c r="F55" i="8"/>
  <c r="D55" i="8"/>
  <c r="AL54" i="8"/>
  <c r="AG54" i="8"/>
  <c r="AF54" i="8"/>
  <c r="M54" i="8"/>
  <c r="AL53" i="8"/>
  <c r="AG53" i="8"/>
  <c r="AF53" i="8"/>
  <c r="M53" i="8"/>
  <c r="Y53" i="8" s="1"/>
  <c r="AL52" i="8"/>
  <c r="AL55" i="8" s="1"/>
  <c r="AG52" i="8"/>
  <c r="AF52" i="8"/>
  <c r="M52" i="8"/>
  <c r="AQ51" i="8"/>
  <c r="AN51" i="8"/>
  <c r="AI51" i="8"/>
  <c r="AJ51" i="8" s="1"/>
  <c r="K51" i="8"/>
  <c r="AE51" i="8" s="1"/>
  <c r="I51" i="8"/>
  <c r="F51" i="8"/>
  <c r="D51" i="8"/>
  <c r="AL50" i="8"/>
  <c r="AG50" i="8"/>
  <c r="AF50" i="8"/>
  <c r="M50" i="8"/>
  <c r="AD50" i="8" s="1"/>
  <c r="AL49" i="8"/>
  <c r="AG49" i="8"/>
  <c r="AF49" i="8"/>
  <c r="M49" i="8"/>
  <c r="AD49" i="8" s="1"/>
  <c r="AL48" i="8"/>
  <c r="AG48" i="8"/>
  <c r="AF48" i="8"/>
  <c r="M48" i="8"/>
  <c r="U48" i="8" s="1"/>
  <c r="AQ47" i="8"/>
  <c r="AN47" i="8"/>
  <c r="AI47" i="8"/>
  <c r="AJ47" i="8" s="1"/>
  <c r="K47" i="8"/>
  <c r="AE47" i="8" s="1"/>
  <c r="I47" i="8"/>
  <c r="F47" i="8"/>
  <c r="D47" i="8"/>
  <c r="AL46" i="8"/>
  <c r="AG46" i="8"/>
  <c r="AF46" i="8"/>
  <c r="S46" i="8"/>
  <c r="M46" i="8"/>
  <c r="AA46" i="8" s="1"/>
  <c r="AL45" i="8"/>
  <c r="AG45" i="8"/>
  <c r="AF45" i="8"/>
  <c r="Q45" i="8"/>
  <c r="M45" i="8"/>
  <c r="S45" i="8" s="1"/>
  <c r="AL44" i="8"/>
  <c r="AG44" i="8"/>
  <c r="AF44" i="8"/>
  <c r="M44" i="8"/>
  <c r="AQ43" i="8"/>
  <c r="AN43" i="8"/>
  <c r="AI43" i="8"/>
  <c r="AJ43" i="8" s="1"/>
  <c r="K43" i="8"/>
  <c r="AK43" i="8" s="1"/>
  <c r="I43" i="8"/>
  <c r="F43" i="8"/>
  <c r="D43" i="8"/>
  <c r="AL42" i="8"/>
  <c r="AG42" i="8"/>
  <c r="AF42" i="8"/>
  <c r="M42" i="8"/>
  <c r="U42" i="8" s="1"/>
  <c r="AL41" i="8"/>
  <c r="AG41" i="8"/>
  <c r="AF41" i="8"/>
  <c r="M41" i="8"/>
  <c r="AL40" i="8"/>
  <c r="AG40" i="8"/>
  <c r="AF40" i="8"/>
  <c r="M40" i="8"/>
  <c r="AD40" i="8" s="1"/>
  <c r="AQ39" i="8"/>
  <c r="AN39" i="8"/>
  <c r="AI39" i="8"/>
  <c r="AJ39" i="8" s="1"/>
  <c r="K39" i="8"/>
  <c r="AE39" i="8" s="1"/>
  <c r="I39" i="8"/>
  <c r="F39" i="8"/>
  <c r="D39" i="8"/>
  <c r="AL38" i="8"/>
  <c r="AG38" i="8"/>
  <c r="AF38" i="8"/>
  <c r="M38" i="8"/>
  <c r="AL37" i="8"/>
  <c r="AG37" i="8"/>
  <c r="AF37" i="8"/>
  <c r="Q37" i="8"/>
  <c r="M37" i="8"/>
  <c r="U37" i="8" s="1"/>
  <c r="AL36" i="8"/>
  <c r="AG36" i="8"/>
  <c r="AF36" i="8"/>
  <c r="M36" i="8"/>
  <c r="U36" i="8" s="1"/>
  <c r="AQ35" i="8"/>
  <c r="AN35" i="8"/>
  <c r="AI35" i="8"/>
  <c r="AJ35" i="8" s="1"/>
  <c r="K35" i="8"/>
  <c r="AE35" i="8" s="1"/>
  <c r="I35" i="8"/>
  <c r="F35" i="8"/>
  <c r="D35" i="8"/>
  <c r="AL34" i="8"/>
  <c r="AG34" i="8"/>
  <c r="AF34" i="8"/>
  <c r="M34" i="8"/>
  <c r="Y34" i="8" s="1"/>
  <c r="AL33" i="8"/>
  <c r="AG33" i="8"/>
  <c r="AF33" i="8"/>
  <c r="M33" i="8"/>
  <c r="Y33" i="8" s="1"/>
  <c r="AL32" i="8"/>
  <c r="AG32" i="8"/>
  <c r="AF32" i="8"/>
  <c r="M32" i="8"/>
  <c r="AQ31" i="8"/>
  <c r="AN31" i="8"/>
  <c r="AI31" i="8"/>
  <c r="AJ31" i="8" s="1"/>
  <c r="K31" i="8"/>
  <c r="I31" i="8"/>
  <c r="F31" i="8"/>
  <c r="D31" i="8"/>
  <c r="AL30" i="8"/>
  <c r="AG30" i="8"/>
  <c r="AF30" i="8"/>
  <c r="M30" i="8"/>
  <c r="AD30" i="8" s="1"/>
  <c r="AL29" i="8"/>
  <c r="AG29" i="8"/>
  <c r="AF29" i="8"/>
  <c r="M29" i="8"/>
  <c r="Q29" i="8" s="1"/>
  <c r="AL28" i="8"/>
  <c r="AG28" i="8"/>
  <c r="AF28" i="8"/>
  <c r="M28" i="8"/>
  <c r="AQ27" i="8"/>
  <c r="AN27" i="8"/>
  <c r="AI27" i="8"/>
  <c r="AJ27" i="8" s="1"/>
  <c r="K27" i="8"/>
  <c r="AK27" i="8" s="1"/>
  <c r="I27" i="8"/>
  <c r="F27" i="8"/>
  <c r="D27" i="8"/>
  <c r="AL26" i="8"/>
  <c r="AG26" i="8"/>
  <c r="AF26" i="8"/>
  <c r="M26" i="8"/>
  <c r="AD26" i="8" s="1"/>
  <c r="AL25" i="8"/>
  <c r="AG25" i="8"/>
  <c r="AF25" i="8"/>
  <c r="M25" i="8"/>
  <c r="AL24" i="8"/>
  <c r="AG24" i="8"/>
  <c r="AF24" i="8"/>
  <c r="M24" i="8"/>
  <c r="AQ23" i="8"/>
  <c r="AN23" i="8"/>
  <c r="AI23" i="8"/>
  <c r="AJ23" i="8" s="1"/>
  <c r="K23" i="8"/>
  <c r="L23" i="8" s="1"/>
  <c r="I23" i="8"/>
  <c r="F23" i="8"/>
  <c r="D23" i="8"/>
  <c r="AL22" i="8"/>
  <c r="AG22" i="8"/>
  <c r="AF22" i="8"/>
  <c r="M22" i="8"/>
  <c r="AL21" i="8"/>
  <c r="AG21" i="8"/>
  <c r="AF21" i="8"/>
  <c r="M21" i="8"/>
  <c r="Y21" i="8" s="1"/>
  <c r="AL20" i="8"/>
  <c r="AG20" i="8"/>
  <c r="AF20" i="8"/>
  <c r="M20" i="8"/>
  <c r="AD20" i="8" s="1"/>
  <c r="AQ19" i="8"/>
  <c r="AN19" i="8"/>
  <c r="AI19" i="8"/>
  <c r="AJ19" i="8" s="1"/>
  <c r="K19" i="8"/>
  <c r="AE19" i="8" s="1"/>
  <c r="I19" i="8"/>
  <c r="F19" i="8"/>
  <c r="D19" i="8"/>
  <c r="AL18" i="8"/>
  <c r="AG18" i="8"/>
  <c r="AF18" i="8"/>
  <c r="M18" i="8"/>
  <c r="Y18" i="8" s="1"/>
  <c r="AL17" i="8"/>
  <c r="AG17" i="8"/>
  <c r="AF17" i="8"/>
  <c r="M17" i="8"/>
  <c r="AD17" i="8" s="1"/>
  <c r="AL16" i="8"/>
  <c r="AG16" i="8"/>
  <c r="AF16" i="8"/>
  <c r="M16" i="8"/>
  <c r="AD16" i="8" s="1"/>
  <c r="AQ15" i="8"/>
  <c r="AN15" i="8"/>
  <c r="AI15" i="8"/>
  <c r="AJ15" i="8" s="1"/>
  <c r="K15" i="8"/>
  <c r="AE15" i="8" s="1"/>
  <c r="I15" i="8"/>
  <c r="F15" i="8"/>
  <c r="D15" i="8"/>
  <c r="AL14" i="8"/>
  <c r="AG14" i="8"/>
  <c r="AF14" i="8"/>
  <c r="M14" i="8"/>
  <c r="AD14" i="8" s="1"/>
  <c r="AL13" i="8"/>
  <c r="AG13" i="8"/>
  <c r="AF13" i="8"/>
  <c r="M13" i="8"/>
  <c r="AL12" i="8"/>
  <c r="AG12" i="8"/>
  <c r="AF12" i="8"/>
  <c r="M12" i="8"/>
  <c r="AQ11" i="8"/>
  <c r="AN11" i="8"/>
  <c r="AI11" i="8"/>
  <c r="AJ11" i="8" s="1"/>
  <c r="K11" i="8"/>
  <c r="AK11" i="8" s="1"/>
  <c r="I11" i="8"/>
  <c r="F11" i="8"/>
  <c r="D11" i="8"/>
  <c r="AL10" i="8"/>
  <c r="AG10" i="8"/>
  <c r="AF10" i="8"/>
  <c r="M10" i="8"/>
  <c r="AL9" i="8"/>
  <c r="AG9" i="8"/>
  <c r="AF9" i="8"/>
  <c r="M9" i="8"/>
  <c r="U9" i="8" s="1"/>
  <c r="AL8" i="8"/>
  <c r="AG8" i="8"/>
  <c r="AF8" i="8"/>
  <c r="M8" i="8"/>
  <c r="AQ7" i="8"/>
  <c r="AN7" i="8"/>
  <c r="AI7" i="8"/>
  <c r="AJ7" i="8" s="1"/>
  <c r="Y7" i="8"/>
  <c r="X7" i="8" s="1"/>
  <c r="K7" i="8"/>
  <c r="L7" i="8" s="1"/>
  <c r="I7" i="8"/>
  <c r="F7" i="8"/>
  <c r="D7" i="8"/>
  <c r="AL6" i="8"/>
  <c r="AG6" i="8"/>
  <c r="AF6" i="8"/>
  <c r="M6" i="8"/>
  <c r="AA6" i="8" s="1"/>
  <c r="AL5" i="8"/>
  <c r="AG5" i="8"/>
  <c r="AF5" i="8"/>
  <c r="M5" i="8"/>
  <c r="AD5" i="8" s="1"/>
  <c r="AL4" i="8"/>
  <c r="AL7" i="8" s="1"/>
  <c r="AG4" i="8"/>
  <c r="AF4" i="8"/>
  <c r="M4" i="8"/>
  <c r="AA4" i="8" s="1"/>
  <c r="AQ127" i="7"/>
  <c r="AN127" i="7"/>
  <c r="AI127" i="7"/>
  <c r="K127" i="7"/>
  <c r="AK127" i="7" s="1"/>
  <c r="I127" i="7"/>
  <c r="F127" i="7"/>
  <c r="D127" i="7"/>
  <c r="AL126" i="7"/>
  <c r="AG126" i="7"/>
  <c r="AF126" i="7"/>
  <c r="M126" i="7"/>
  <c r="Y126" i="7" s="1"/>
  <c r="AL125" i="7"/>
  <c r="AG125" i="7"/>
  <c r="AF125" i="7"/>
  <c r="M125" i="7"/>
  <c r="AL124" i="7"/>
  <c r="AG124" i="7"/>
  <c r="AF124" i="7"/>
  <c r="M124" i="7"/>
  <c r="U124" i="7" s="1"/>
  <c r="AQ123" i="7"/>
  <c r="AN123" i="7"/>
  <c r="AI123" i="7"/>
  <c r="AJ123" i="7" s="1"/>
  <c r="K123" i="7"/>
  <c r="AE123" i="7" s="1"/>
  <c r="I123" i="7"/>
  <c r="F123" i="7"/>
  <c r="D123" i="7"/>
  <c r="AL122" i="7"/>
  <c r="AG122" i="7"/>
  <c r="AF122" i="7"/>
  <c r="M122" i="7"/>
  <c r="U122" i="7" s="1"/>
  <c r="AL121" i="7"/>
  <c r="AG121" i="7"/>
  <c r="AF121" i="7"/>
  <c r="M121" i="7"/>
  <c r="Y121" i="7" s="1"/>
  <c r="AL120" i="7"/>
  <c r="AG120" i="7"/>
  <c r="AF120" i="7"/>
  <c r="AF123" i="7" s="1"/>
  <c r="M120" i="7"/>
  <c r="AQ119" i="7"/>
  <c r="AN119" i="7"/>
  <c r="AI119" i="7"/>
  <c r="AJ119" i="7" s="1"/>
  <c r="K119" i="7"/>
  <c r="AE119" i="7" s="1"/>
  <c r="I119" i="7"/>
  <c r="F119" i="7"/>
  <c r="D119" i="7"/>
  <c r="AL118" i="7"/>
  <c r="AG118" i="7"/>
  <c r="AF118" i="7"/>
  <c r="M118" i="7"/>
  <c r="U118" i="7" s="1"/>
  <c r="AL117" i="7"/>
  <c r="AG117" i="7"/>
  <c r="AF117" i="7"/>
  <c r="M117" i="7"/>
  <c r="AL116" i="7"/>
  <c r="AG116" i="7"/>
  <c r="AF116" i="7"/>
  <c r="AF119" i="7" s="1"/>
  <c r="M116" i="7"/>
  <c r="AQ115" i="7"/>
  <c r="AN115" i="7"/>
  <c r="AI115" i="7"/>
  <c r="AJ115" i="7" s="1"/>
  <c r="K115" i="7"/>
  <c r="I115" i="7"/>
  <c r="F115" i="7"/>
  <c r="D115" i="7"/>
  <c r="AL114" i="7"/>
  <c r="AG114" i="7"/>
  <c r="AF114" i="7"/>
  <c r="M114" i="7"/>
  <c r="AL113" i="7"/>
  <c r="AG113" i="7"/>
  <c r="AF113" i="7"/>
  <c r="M113" i="7"/>
  <c r="AD113" i="7" s="1"/>
  <c r="AL112" i="7"/>
  <c r="AG112" i="7"/>
  <c r="AF112" i="7"/>
  <c r="M112" i="7"/>
  <c r="AQ111" i="7"/>
  <c r="AN111" i="7"/>
  <c r="AI111" i="7"/>
  <c r="AJ111" i="7" s="1"/>
  <c r="K111" i="7"/>
  <c r="L111" i="7" s="1"/>
  <c r="I111" i="7"/>
  <c r="F111" i="7"/>
  <c r="D111" i="7"/>
  <c r="AL110" i="7"/>
  <c r="AG110" i="7"/>
  <c r="AF110" i="7"/>
  <c r="AD110" i="7"/>
  <c r="M110" i="7"/>
  <c r="AL109" i="7"/>
  <c r="AG109" i="7"/>
  <c r="AF109" i="7"/>
  <c r="M109" i="7"/>
  <c r="U109" i="7" s="1"/>
  <c r="AL108" i="7"/>
  <c r="AG108" i="7"/>
  <c r="AF108" i="7"/>
  <c r="M108" i="7"/>
  <c r="S108" i="7" s="1"/>
  <c r="AQ107" i="7"/>
  <c r="AN107" i="7"/>
  <c r="AI107" i="7"/>
  <c r="AJ107" i="7" s="1"/>
  <c r="K107" i="7"/>
  <c r="I107" i="7"/>
  <c r="F107" i="7"/>
  <c r="D107" i="7"/>
  <c r="AL106" i="7"/>
  <c r="AG106" i="7"/>
  <c r="AF106" i="7"/>
  <c r="M106" i="7"/>
  <c r="O106" i="7" s="1"/>
  <c r="AL105" i="7"/>
  <c r="AG105" i="7"/>
  <c r="AF105" i="7"/>
  <c r="M105" i="7"/>
  <c r="O105" i="7" s="1"/>
  <c r="AL104" i="7"/>
  <c r="AG104" i="7"/>
  <c r="AF104" i="7"/>
  <c r="M104" i="7"/>
  <c r="AQ103" i="7"/>
  <c r="AN103" i="7"/>
  <c r="AI103" i="7"/>
  <c r="AJ103" i="7" s="1"/>
  <c r="K103" i="7"/>
  <c r="L103" i="7" s="1"/>
  <c r="I103" i="7"/>
  <c r="F103" i="7"/>
  <c r="D103" i="7"/>
  <c r="AL102" i="7"/>
  <c r="AG102" i="7"/>
  <c r="AF102" i="7"/>
  <c r="M102" i="7"/>
  <c r="AL101" i="7"/>
  <c r="AG101" i="7"/>
  <c r="AF101" i="7"/>
  <c r="M101" i="7"/>
  <c r="AD101" i="7" s="1"/>
  <c r="AL100" i="7"/>
  <c r="AG100" i="7"/>
  <c r="AF100" i="7"/>
  <c r="M100" i="7"/>
  <c r="Y100" i="7" s="1"/>
  <c r="AQ99" i="7"/>
  <c r="AN99" i="7"/>
  <c r="AI99" i="7"/>
  <c r="AJ99" i="7" s="1"/>
  <c r="K99" i="7"/>
  <c r="AC99" i="7" s="1"/>
  <c r="I99" i="7"/>
  <c r="F99" i="7"/>
  <c r="D99" i="7"/>
  <c r="AL98" i="7"/>
  <c r="AG98" i="7"/>
  <c r="AF98" i="7"/>
  <c r="M98" i="7"/>
  <c r="AL97" i="7"/>
  <c r="AG97" i="7"/>
  <c r="AF97" i="7"/>
  <c r="M97" i="7"/>
  <c r="AD97" i="7" s="1"/>
  <c r="AL96" i="7"/>
  <c r="AG96" i="7"/>
  <c r="AF96" i="7"/>
  <c r="M96" i="7"/>
  <c r="Y96" i="7" s="1"/>
  <c r="AQ95" i="7"/>
  <c r="AN95" i="7"/>
  <c r="AI95" i="7"/>
  <c r="AJ95" i="7" s="1"/>
  <c r="K95" i="7"/>
  <c r="AE95" i="7" s="1"/>
  <c r="I95" i="7"/>
  <c r="F95" i="7"/>
  <c r="D95" i="7"/>
  <c r="AL94" i="7"/>
  <c r="AG94" i="7"/>
  <c r="AF94" i="7"/>
  <c r="M94" i="7"/>
  <c r="AL93" i="7"/>
  <c r="AG93" i="7"/>
  <c r="AF93" i="7"/>
  <c r="M93" i="7"/>
  <c r="AA93" i="7" s="1"/>
  <c r="AL92" i="7"/>
  <c r="AL95" i="7" s="1"/>
  <c r="AG92" i="7"/>
  <c r="AF92" i="7"/>
  <c r="M92" i="7"/>
  <c r="AQ91" i="7"/>
  <c r="AN91" i="7"/>
  <c r="AI91" i="7"/>
  <c r="AJ91" i="7" s="1"/>
  <c r="K91" i="7"/>
  <c r="I91" i="7"/>
  <c r="F91" i="7"/>
  <c r="D91" i="7"/>
  <c r="AL90" i="7"/>
  <c r="AG90" i="7"/>
  <c r="AF90" i="7"/>
  <c r="M90" i="7"/>
  <c r="AL89" i="7"/>
  <c r="AG89" i="7"/>
  <c r="AF89" i="7"/>
  <c r="M89" i="7"/>
  <c r="AL88" i="7"/>
  <c r="AG88" i="7"/>
  <c r="AF88" i="7"/>
  <c r="M88" i="7"/>
  <c r="AQ87" i="7"/>
  <c r="AN87" i="7"/>
  <c r="AI87" i="7"/>
  <c r="AJ87" i="7" s="1"/>
  <c r="K87" i="7"/>
  <c r="I87" i="7"/>
  <c r="F87" i="7"/>
  <c r="D87" i="7"/>
  <c r="AL86" i="7"/>
  <c r="AG86" i="7"/>
  <c r="AF86" i="7"/>
  <c r="M86" i="7"/>
  <c r="AL85" i="7"/>
  <c r="AG85" i="7"/>
  <c r="AF85" i="7"/>
  <c r="M85" i="7"/>
  <c r="W85" i="7" s="1"/>
  <c r="AL84" i="7"/>
  <c r="AG84" i="7"/>
  <c r="AF84" i="7"/>
  <c r="M84" i="7"/>
  <c r="AQ83" i="7"/>
  <c r="AN83" i="7"/>
  <c r="AI83" i="7"/>
  <c r="AJ83" i="7" s="1"/>
  <c r="K83" i="7"/>
  <c r="L83" i="7" s="1"/>
  <c r="I83" i="7"/>
  <c r="F83" i="7"/>
  <c r="D83" i="7"/>
  <c r="AL82" i="7"/>
  <c r="AG82" i="7"/>
  <c r="AF82" i="7"/>
  <c r="M82" i="7"/>
  <c r="AL81" i="7"/>
  <c r="AG81" i="7"/>
  <c r="AF81" i="7"/>
  <c r="M81" i="7"/>
  <c r="AL80" i="7"/>
  <c r="AG80" i="7"/>
  <c r="AF80" i="7"/>
  <c r="M80" i="7"/>
  <c r="AD80" i="7" s="1"/>
  <c r="AQ79" i="7"/>
  <c r="AN79" i="7"/>
  <c r="AI79" i="7"/>
  <c r="AJ79" i="7" s="1"/>
  <c r="K79" i="7"/>
  <c r="AE79" i="7" s="1"/>
  <c r="I79" i="7"/>
  <c r="F79" i="7"/>
  <c r="D79" i="7"/>
  <c r="AL78" i="7"/>
  <c r="AG78" i="7"/>
  <c r="AF78" i="7"/>
  <c r="M78" i="7"/>
  <c r="AL77" i="7"/>
  <c r="AG77" i="7"/>
  <c r="AF77" i="7"/>
  <c r="M77" i="7"/>
  <c r="AD77" i="7" s="1"/>
  <c r="AL76" i="7"/>
  <c r="AL79" i="7" s="1"/>
  <c r="AG76" i="7"/>
  <c r="AF76" i="7"/>
  <c r="AF79" i="7" s="1"/>
  <c r="S76" i="7"/>
  <c r="M76" i="7"/>
  <c r="AD76" i="7" s="1"/>
  <c r="AQ75" i="7"/>
  <c r="AN75" i="7"/>
  <c r="AI75" i="7"/>
  <c r="AJ75" i="7" s="1"/>
  <c r="K75" i="7"/>
  <c r="L75" i="7" s="1"/>
  <c r="I75" i="7"/>
  <c r="F75" i="7"/>
  <c r="D75" i="7"/>
  <c r="AL74" i="7"/>
  <c r="AG74" i="7"/>
  <c r="AF74" i="7"/>
  <c r="M74" i="7"/>
  <c r="AD74" i="7" s="1"/>
  <c r="AL73" i="7"/>
  <c r="AG73" i="7"/>
  <c r="AF73" i="7"/>
  <c r="M73" i="7"/>
  <c r="Y73" i="7" s="1"/>
  <c r="AL72" i="7"/>
  <c r="AG72" i="7"/>
  <c r="AF72" i="7"/>
  <c r="M72" i="7"/>
  <c r="Y72" i="7" s="1"/>
  <c r="AQ71" i="7"/>
  <c r="AN71" i="7"/>
  <c r="AI71" i="7"/>
  <c r="AJ71" i="7" s="1"/>
  <c r="K71" i="7"/>
  <c r="AE71" i="7" s="1"/>
  <c r="I71" i="7"/>
  <c r="F71" i="7"/>
  <c r="D71" i="7"/>
  <c r="AL70" i="7"/>
  <c r="AG70" i="7"/>
  <c r="AF70" i="7"/>
  <c r="M70" i="7"/>
  <c r="AL69" i="7"/>
  <c r="AG69" i="7"/>
  <c r="AF69" i="7"/>
  <c r="M69" i="7"/>
  <c r="AD69" i="7" s="1"/>
  <c r="AL68" i="7"/>
  <c r="AG68" i="7"/>
  <c r="AF68" i="7"/>
  <c r="U68" i="7"/>
  <c r="M68" i="7"/>
  <c r="AD68" i="7" s="1"/>
  <c r="AQ67" i="7"/>
  <c r="AN67" i="7"/>
  <c r="AI67" i="7"/>
  <c r="AJ67" i="7" s="1"/>
  <c r="K67" i="7"/>
  <c r="AC67" i="7" s="1"/>
  <c r="I67" i="7"/>
  <c r="F67" i="7"/>
  <c r="D67" i="7"/>
  <c r="AL66" i="7"/>
  <c r="AG66" i="7"/>
  <c r="AF66" i="7"/>
  <c r="M66" i="7"/>
  <c r="AL65" i="7"/>
  <c r="AG65" i="7"/>
  <c r="AF65" i="7"/>
  <c r="M65" i="7"/>
  <c r="O65" i="7" s="1"/>
  <c r="AL64" i="7"/>
  <c r="AG64" i="7"/>
  <c r="AF64" i="7"/>
  <c r="M64" i="7"/>
  <c r="AA64" i="7" s="1"/>
  <c r="AQ63" i="7"/>
  <c r="AN63" i="7"/>
  <c r="AI63" i="7"/>
  <c r="AJ63" i="7" s="1"/>
  <c r="K63" i="7"/>
  <c r="AE63" i="7" s="1"/>
  <c r="I63" i="7"/>
  <c r="F63" i="7"/>
  <c r="D63" i="7"/>
  <c r="AL62" i="7"/>
  <c r="AG62" i="7"/>
  <c r="AF62" i="7"/>
  <c r="M62" i="7"/>
  <c r="AA62" i="7" s="1"/>
  <c r="AL61" i="7"/>
  <c r="AG61" i="7"/>
  <c r="AF61" i="7"/>
  <c r="M61" i="7"/>
  <c r="S61" i="7" s="1"/>
  <c r="AL60" i="7"/>
  <c r="AG60" i="7"/>
  <c r="AF60" i="7"/>
  <c r="M60" i="7"/>
  <c r="AQ59" i="7"/>
  <c r="AN59" i="7"/>
  <c r="AI59" i="7"/>
  <c r="AJ59" i="7" s="1"/>
  <c r="K59" i="7"/>
  <c r="AK59" i="7" s="1"/>
  <c r="I59" i="7"/>
  <c r="F59" i="7"/>
  <c r="D59" i="7"/>
  <c r="AL58" i="7"/>
  <c r="AG58" i="7"/>
  <c r="AF58" i="7"/>
  <c r="M58" i="7"/>
  <c r="Y58" i="7" s="1"/>
  <c r="AL57" i="7"/>
  <c r="AG57" i="7"/>
  <c r="AF57" i="7"/>
  <c r="M57" i="7"/>
  <c r="U57" i="7" s="1"/>
  <c r="AL56" i="7"/>
  <c r="AG56" i="7"/>
  <c r="AF56" i="7"/>
  <c r="AF59" i="7" s="1"/>
  <c r="M56" i="7"/>
  <c r="AQ55" i="7"/>
  <c r="AN55" i="7"/>
  <c r="AI55" i="7"/>
  <c r="AJ55" i="7" s="1"/>
  <c r="K55" i="7"/>
  <c r="AK55" i="7" s="1"/>
  <c r="I55" i="7"/>
  <c r="F55" i="7"/>
  <c r="D55" i="7"/>
  <c r="AL54" i="7"/>
  <c r="AG54" i="7"/>
  <c r="AF54" i="7"/>
  <c r="M54" i="7"/>
  <c r="AL53" i="7"/>
  <c r="AG53" i="7"/>
  <c r="AF53" i="7"/>
  <c r="M53" i="7"/>
  <c r="AA53" i="7" s="1"/>
  <c r="AL52" i="7"/>
  <c r="AG52" i="7"/>
  <c r="AF52" i="7"/>
  <c r="M52" i="7"/>
  <c r="AD52" i="7" s="1"/>
  <c r="AQ51" i="7"/>
  <c r="AN51" i="7"/>
  <c r="AI51" i="7"/>
  <c r="AJ51" i="7" s="1"/>
  <c r="K51" i="7"/>
  <c r="AE51" i="7" s="1"/>
  <c r="I51" i="7"/>
  <c r="F51" i="7"/>
  <c r="D51" i="7"/>
  <c r="AL50" i="7"/>
  <c r="AG50" i="7"/>
  <c r="AF50" i="7"/>
  <c r="M50" i="7"/>
  <c r="AL49" i="7"/>
  <c r="AG49" i="7"/>
  <c r="AF49" i="7"/>
  <c r="M49" i="7"/>
  <c r="AD49" i="7" s="1"/>
  <c r="AL48" i="7"/>
  <c r="AL51" i="7" s="1"/>
  <c r="AG48" i="7"/>
  <c r="AF48" i="7"/>
  <c r="M48" i="7"/>
  <c r="AD48" i="7" s="1"/>
  <c r="AQ47" i="7"/>
  <c r="AN47" i="7"/>
  <c r="AI47" i="7"/>
  <c r="AJ47" i="7" s="1"/>
  <c r="K47" i="7"/>
  <c r="I47" i="7"/>
  <c r="F47" i="7"/>
  <c r="D47" i="7"/>
  <c r="AL46" i="7"/>
  <c r="AG46" i="7"/>
  <c r="AF46" i="7"/>
  <c r="M46" i="7"/>
  <c r="W46" i="7" s="1"/>
  <c r="AL45" i="7"/>
  <c r="AG45" i="7"/>
  <c r="AF45" i="7"/>
  <c r="M45" i="7"/>
  <c r="W45" i="7" s="1"/>
  <c r="AL44" i="7"/>
  <c r="AL47" i="7" s="1"/>
  <c r="AG44" i="7"/>
  <c r="AF44" i="7"/>
  <c r="M44" i="7"/>
  <c r="AQ43" i="7"/>
  <c r="AN43" i="7"/>
  <c r="AI43" i="7"/>
  <c r="AJ43" i="7" s="1"/>
  <c r="K43" i="7"/>
  <c r="AE43" i="7" s="1"/>
  <c r="I43" i="7"/>
  <c r="F43" i="7"/>
  <c r="D43" i="7"/>
  <c r="AL42" i="7"/>
  <c r="AG42" i="7"/>
  <c r="AF42" i="7"/>
  <c r="M42" i="7"/>
  <c r="AD42" i="7" s="1"/>
  <c r="AL41" i="7"/>
  <c r="AG41" i="7"/>
  <c r="AF41" i="7"/>
  <c r="M41" i="7"/>
  <c r="U41" i="7" s="1"/>
  <c r="AL40" i="7"/>
  <c r="AG40" i="7"/>
  <c r="AF40" i="7"/>
  <c r="AA40" i="7"/>
  <c r="S40" i="7"/>
  <c r="Q40" i="7"/>
  <c r="M40" i="7"/>
  <c r="AQ39" i="7"/>
  <c r="AN39" i="7"/>
  <c r="AI39" i="7"/>
  <c r="AJ39" i="7" s="1"/>
  <c r="K39" i="7"/>
  <c r="AK39" i="7" s="1"/>
  <c r="I39" i="7"/>
  <c r="F39" i="7"/>
  <c r="D39" i="7"/>
  <c r="AL38" i="7"/>
  <c r="AG38" i="7"/>
  <c r="AF38" i="7"/>
  <c r="M38" i="7"/>
  <c r="Y38" i="7" s="1"/>
  <c r="AL37" i="7"/>
  <c r="AG37" i="7"/>
  <c r="AF37" i="7"/>
  <c r="M37" i="7"/>
  <c r="AL36" i="7"/>
  <c r="AG36" i="7"/>
  <c r="AF36" i="7"/>
  <c r="M36" i="7"/>
  <c r="Y36" i="7" s="1"/>
  <c r="AQ35" i="7"/>
  <c r="AN35" i="7"/>
  <c r="AI35" i="7"/>
  <c r="AJ35" i="7" s="1"/>
  <c r="K35" i="7"/>
  <c r="AE35" i="7" s="1"/>
  <c r="I35" i="7"/>
  <c r="F35" i="7"/>
  <c r="D35" i="7"/>
  <c r="AL34" i="7"/>
  <c r="AG34" i="7"/>
  <c r="AF34" i="7"/>
  <c r="M34" i="7"/>
  <c r="U34" i="7" s="1"/>
  <c r="AL33" i="7"/>
  <c r="AG33" i="7"/>
  <c r="AF33" i="7"/>
  <c r="M33" i="7"/>
  <c r="AD33" i="7" s="1"/>
  <c r="AL32" i="7"/>
  <c r="AG32" i="7"/>
  <c r="AF32" i="7"/>
  <c r="AF35" i="7" s="1"/>
  <c r="M32" i="7"/>
  <c r="AQ31" i="7"/>
  <c r="AN31" i="7"/>
  <c r="AI31" i="7"/>
  <c r="AJ31" i="7" s="1"/>
  <c r="K31" i="7"/>
  <c r="AE31" i="7" s="1"/>
  <c r="I31" i="7"/>
  <c r="F31" i="7"/>
  <c r="D31" i="7"/>
  <c r="AL30" i="7"/>
  <c r="AG30" i="7"/>
  <c r="AF30" i="7"/>
  <c r="AA30" i="7"/>
  <c r="M30" i="7"/>
  <c r="Y30" i="7" s="1"/>
  <c r="AL29" i="7"/>
  <c r="AG29" i="7"/>
  <c r="AF29" i="7"/>
  <c r="Y29" i="7"/>
  <c r="O29" i="7"/>
  <c r="M29" i="7"/>
  <c r="AL28" i="7"/>
  <c r="AG28" i="7"/>
  <c r="AF28" i="7"/>
  <c r="M28" i="7"/>
  <c r="AD28" i="7" s="1"/>
  <c r="AQ27" i="7"/>
  <c r="AN27" i="7"/>
  <c r="AI27" i="7"/>
  <c r="AJ27" i="7" s="1"/>
  <c r="K27" i="7"/>
  <c r="AE27" i="7" s="1"/>
  <c r="I27" i="7"/>
  <c r="F27" i="7"/>
  <c r="D27" i="7"/>
  <c r="AL26" i="7"/>
  <c r="AG26" i="7"/>
  <c r="AF26" i="7"/>
  <c r="M26" i="7"/>
  <c r="O26" i="7" s="1"/>
  <c r="AL25" i="7"/>
  <c r="AG25" i="7"/>
  <c r="AF25" i="7"/>
  <c r="M25" i="7"/>
  <c r="AL24" i="7"/>
  <c r="AG24" i="7"/>
  <c r="AF24" i="7"/>
  <c r="M24" i="7"/>
  <c r="AQ23" i="7"/>
  <c r="AN23" i="7"/>
  <c r="AI23" i="7"/>
  <c r="AJ23" i="7" s="1"/>
  <c r="K23" i="7"/>
  <c r="AK23" i="7" s="1"/>
  <c r="I23" i="7"/>
  <c r="F23" i="7"/>
  <c r="D23" i="7"/>
  <c r="AL22" i="7"/>
  <c r="AG22" i="7"/>
  <c r="AF22" i="7"/>
  <c r="W22" i="7"/>
  <c r="M22" i="7"/>
  <c r="AD22" i="7" s="1"/>
  <c r="AL21" i="7"/>
  <c r="AG21" i="7"/>
  <c r="AF21" i="7"/>
  <c r="M21" i="7"/>
  <c r="AL20" i="7"/>
  <c r="AG20" i="7"/>
  <c r="AF20" i="7"/>
  <c r="M20" i="7"/>
  <c r="M23" i="7" s="1"/>
  <c r="AQ19" i="7"/>
  <c r="AN19" i="7"/>
  <c r="AI19" i="7"/>
  <c r="AJ19" i="7" s="1"/>
  <c r="K19" i="7"/>
  <c r="AE19" i="7" s="1"/>
  <c r="I19" i="7"/>
  <c r="F19" i="7"/>
  <c r="D19" i="7"/>
  <c r="AL18" i="7"/>
  <c r="AG18" i="7"/>
  <c r="AF18" i="7"/>
  <c r="M18" i="7"/>
  <c r="U18" i="7" s="1"/>
  <c r="AL17" i="7"/>
  <c r="AG17" i="7"/>
  <c r="AF17" i="7"/>
  <c r="M17" i="7"/>
  <c r="AD17" i="7" s="1"/>
  <c r="AL16" i="7"/>
  <c r="AG16" i="7"/>
  <c r="AF16" i="7"/>
  <c r="M16" i="7"/>
  <c r="Y16" i="7" s="1"/>
  <c r="AQ15" i="7"/>
  <c r="AN15" i="7"/>
  <c r="AI15" i="7"/>
  <c r="AJ15" i="7" s="1"/>
  <c r="K15" i="7"/>
  <c r="AE15" i="7" s="1"/>
  <c r="I15" i="7"/>
  <c r="F15" i="7"/>
  <c r="AL14" i="7"/>
  <c r="AG14" i="7"/>
  <c r="AF14" i="7"/>
  <c r="M14" i="7"/>
  <c r="AD14" i="7" s="1"/>
  <c r="AL13" i="7"/>
  <c r="AG13" i="7"/>
  <c r="AF13" i="7"/>
  <c r="M13" i="7"/>
  <c r="AL12" i="7"/>
  <c r="AG12" i="7"/>
  <c r="AF12" i="7"/>
  <c r="M12" i="7"/>
  <c r="U12" i="7" s="1"/>
  <c r="AQ11" i="7"/>
  <c r="AN11" i="7"/>
  <c r="AI11" i="7"/>
  <c r="AJ11" i="7" s="1"/>
  <c r="K11" i="7"/>
  <c r="AE11" i="7" s="1"/>
  <c r="I11" i="7"/>
  <c r="F11" i="7"/>
  <c r="D11" i="7"/>
  <c r="AL10" i="7"/>
  <c r="AG10" i="7"/>
  <c r="AF10" i="7"/>
  <c r="M10" i="7"/>
  <c r="Q10" i="7" s="1"/>
  <c r="AL9" i="7"/>
  <c r="AG9" i="7"/>
  <c r="AF9" i="7"/>
  <c r="M9" i="7"/>
  <c r="AL8" i="7"/>
  <c r="AG8" i="7"/>
  <c r="AF8" i="7"/>
  <c r="M8" i="7"/>
  <c r="AQ7" i="7"/>
  <c r="AN7" i="7"/>
  <c r="AI7" i="7"/>
  <c r="AJ7" i="7" s="1"/>
  <c r="Y7" i="7"/>
  <c r="K7" i="7"/>
  <c r="AK7" i="7" s="1"/>
  <c r="I7" i="7"/>
  <c r="F7" i="7"/>
  <c r="D7" i="7"/>
  <c r="AL6" i="7"/>
  <c r="AG6" i="7"/>
  <c r="AF6" i="7"/>
  <c r="M6" i="7"/>
  <c r="AL5" i="7"/>
  <c r="AG5" i="7"/>
  <c r="AF5" i="7"/>
  <c r="M5" i="7"/>
  <c r="W5" i="7" s="1"/>
  <c r="AL4" i="7"/>
  <c r="AG4" i="7"/>
  <c r="AF4" i="7"/>
  <c r="M4" i="7"/>
  <c r="AQ127" i="6"/>
  <c r="AN127" i="6"/>
  <c r="AJ127" i="6"/>
  <c r="AI127" i="6"/>
  <c r="AE127" i="6"/>
  <c r="L127" i="6"/>
  <c r="K127" i="6"/>
  <c r="I127" i="6"/>
  <c r="F127" i="6"/>
  <c r="D127" i="6"/>
  <c r="AL126" i="6"/>
  <c r="AG126" i="6"/>
  <c r="AF126" i="6"/>
  <c r="AD126" i="6"/>
  <c r="AA126" i="6"/>
  <c r="Y126" i="6"/>
  <c r="W126" i="6"/>
  <c r="S126" i="6"/>
  <c r="Q126" i="6"/>
  <c r="O126" i="6"/>
  <c r="M126" i="6"/>
  <c r="AB126" i="6" s="1"/>
  <c r="AH126" i="6" s="1"/>
  <c r="AL125" i="6"/>
  <c r="AG125" i="6"/>
  <c r="AF125" i="6"/>
  <c r="AF127" i="6" s="1"/>
  <c r="AD125" i="6"/>
  <c r="Y125" i="6"/>
  <c r="W125" i="6"/>
  <c r="Q125" i="6"/>
  <c r="O125" i="6"/>
  <c r="M125" i="6"/>
  <c r="AB125" i="6" s="1"/>
  <c r="AH125" i="6" s="1"/>
  <c r="AL124" i="6"/>
  <c r="AL127" i="6" s="1"/>
  <c r="AG124" i="6"/>
  <c r="AF124" i="6"/>
  <c r="AD124" i="6"/>
  <c r="AD127" i="6" s="1"/>
  <c r="AB124" i="6"/>
  <c r="AH124" i="6" s="1"/>
  <c r="O124" i="6"/>
  <c r="O127" i="6" s="1"/>
  <c r="M124" i="6"/>
  <c r="AQ123" i="6"/>
  <c r="AN123" i="6"/>
  <c r="AI123" i="6"/>
  <c r="AJ123" i="6" s="1"/>
  <c r="K123" i="6"/>
  <c r="I123" i="6"/>
  <c r="F123" i="6"/>
  <c r="D123" i="6"/>
  <c r="AL122" i="6"/>
  <c r="AG122" i="6"/>
  <c r="AF122" i="6"/>
  <c r="M122" i="6"/>
  <c r="AL121" i="6"/>
  <c r="AG121" i="6"/>
  <c r="AF121" i="6"/>
  <c r="M121" i="6"/>
  <c r="AD121" i="6" s="1"/>
  <c r="AL120" i="6"/>
  <c r="AG120" i="6"/>
  <c r="AF120" i="6"/>
  <c r="M120" i="6"/>
  <c r="U120" i="6" s="1"/>
  <c r="AQ119" i="6"/>
  <c r="AN119" i="6"/>
  <c r="AI119" i="6"/>
  <c r="AJ119" i="6" s="1"/>
  <c r="K119" i="6"/>
  <c r="AE119" i="6" s="1"/>
  <c r="I119" i="6"/>
  <c r="F119" i="6"/>
  <c r="D119" i="6"/>
  <c r="AL118" i="6"/>
  <c r="AG118" i="6"/>
  <c r="AF118" i="6"/>
  <c r="M118" i="6"/>
  <c r="AL117" i="6"/>
  <c r="AG117" i="6"/>
  <c r="AF117" i="6"/>
  <c r="M117" i="6"/>
  <c r="Q117" i="6" s="1"/>
  <c r="AL116" i="6"/>
  <c r="AL119" i="6" s="1"/>
  <c r="AG116" i="6"/>
  <c r="AF116" i="6"/>
  <c r="AF119" i="6" s="1"/>
  <c r="M116" i="6"/>
  <c r="AA116" i="6" s="1"/>
  <c r="AQ115" i="6"/>
  <c r="AN115" i="6"/>
  <c r="AI115" i="6"/>
  <c r="AJ115" i="6" s="1"/>
  <c r="K115" i="6"/>
  <c r="L115" i="6" s="1"/>
  <c r="I115" i="6"/>
  <c r="F115" i="6"/>
  <c r="D115" i="6"/>
  <c r="AL114" i="6"/>
  <c r="AG114" i="6"/>
  <c r="AF114" i="6"/>
  <c r="M114" i="6"/>
  <c r="AL113" i="6"/>
  <c r="AG113" i="6"/>
  <c r="AF113" i="6"/>
  <c r="Y113" i="6"/>
  <c r="O113" i="6"/>
  <c r="M113" i="6"/>
  <c r="Q113" i="6" s="1"/>
  <c r="AL112" i="6"/>
  <c r="AG112" i="6"/>
  <c r="AF112" i="6"/>
  <c r="M112" i="6"/>
  <c r="AQ111" i="6"/>
  <c r="AN111" i="6"/>
  <c r="AI111" i="6"/>
  <c r="AJ111" i="6" s="1"/>
  <c r="K111" i="6"/>
  <c r="I111" i="6"/>
  <c r="F111" i="6"/>
  <c r="D111" i="6"/>
  <c r="AL110" i="6"/>
  <c r="AG110" i="6"/>
  <c r="AF110" i="6"/>
  <c r="M110" i="6"/>
  <c r="AL109" i="6"/>
  <c r="AG109" i="6"/>
  <c r="AF109" i="6"/>
  <c r="M109" i="6"/>
  <c r="W109" i="6" s="1"/>
  <c r="AL108" i="6"/>
  <c r="AG108" i="6"/>
  <c r="AF108" i="6"/>
  <c r="O108" i="6"/>
  <c r="M108" i="6"/>
  <c r="AA108" i="6" s="1"/>
  <c r="AQ107" i="6"/>
  <c r="AN107" i="6"/>
  <c r="AJ107" i="6"/>
  <c r="K107" i="6"/>
  <c r="AE107" i="6" s="1"/>
  <c r="I107" i="6"/>
  <c r="F107" i="6"/>
  <c r="D107" i="6"/>
  <c r="AL106" i="6"/>
  <c r="AG106" i="6"/>
  <c r="AF106" i="6"/>
  <c r="M106" i="6"/>
  <c r="AA106" i="6" s="1"/>
  <c r="AL105" i="6"/>
  <c r="AG105" i="6"/>
  <c r="AF105" i="6"/>
  <c r="M105" i="6"/>
  <c r="AD105" i="6" s="1"/>
  <c r="AL104" i="6"/>
  <c r="AG104" i="6"/>
  <c r="AF104" i="6"/>
  <c r="M104" i="6"/>
  <c r="Q104" i="6" s="1"/>
  <c r="AQ103" i="6"/>
  <c r="AN103" i="6"/>
  <c r="AI103" i="6"/>
  <c r="AJ103" i="6" s="1"/>
  <c r="K103" i="6"/>
  <c r="AE103" i="6" s="1"/>
  <c r="I103" i="6"/>
  <c r="F103" i="6"/>
  <c r="D103" i="6"/>
  <c r="AL102" i="6"/>
  <c r="AG102" i="6"/>
  <c r="AF102" i="6"/>
  <c r="M102" i="6"/>
  <c r="AL101" i="6"/>
  <c r="AG101" i="6"/>
  <c r="AF101" i="6"/>
  <c r="AD101" i="6"/>
  <c r="M101" i="6"/>
  <c r="AL100" i="6"/>
  <c r="AG100" i="6"/>
  <c r="AF100" i="6"/>
  <c r="M100" i="6"/>
  <c r="AQ99" i="6"/>
  <c r="AN99" i="6"/>
  <c r="AI99" i="6"/>
  <c r="AJ99" i="6" s="1"/>
  <c r="K99" i="6"/>
  <c r="I99" i="6"/>
  <c r="F99" i="6"/>
  <c r="D99" i="6"/>
  <c r="AL98" i="6"/>
  <c r="AG98" i="6"/>
  <c r="AF98" i="6"/>
  <c r="M98" i="6"/>
  <c r="AL97" i="6"/>
  <c r="AG97" i="6"/>
  <c r="AF97" i="6"/>
  <c r="M97" i="6"/>
  <c r="AL96" i="6"/>
  <c r="AG96" i="6"/>
  <c r="AF96" i="6"/>
  <c r="AF99" i="6" s="1"/>
  <c r="M96" i="6"/>
  <c r="S96" i="6" s="1"/>
  <c r="AQ95" i="6"/>
  <c r="AN95" i="6"/>
  <c r="AI95" i="6"/>
  <c r="AJ95" i="6" s="1"/>
  <c r="K95" i="6"/>
  <c r="I95" i="6"/>
  <c r="F95" i="6"/>
  <c r="D95" i="6"/>
  <c r="AL94" i="6"/>
  <c r="AG94" i="6"/>
  <c r="AF94" i="6"/>
  <c r="M94" i="6"/>
  <c r="AL93" i="6"/>
  <c r="AG93" i="6"/>
  <c r="AF93" i="6"/>
  <c r="M93" i="6"/>
  <c r="W93" i="6" s="1"/>
  <c r="AL92" i="6"/>
  <c r="AG92" i="6"/>
  <c r="AF92" i="6"/>
  <c r="M92" i="6"/>
  <c r="AQ91" i="6"/>
  <c r="AN91" i="6"/>
  <c r="AI91" i="6"/>
  <c r="AJ91" i="6" s="1"/>
  <c r="K91" i="6"/>
  <c r="AE91" i="6" s="1"/>
  <c r="I91" i="6"/>
  <c r="F91" i="6"/>
  <c r="D91" i="6"/>
  <c r="AL90" i="6"/>
  <c r="AG90" i="6"/>
  <c r="AF90" i="6"/>
  <c r="M90" i="6"/>
  <c r="W90" i="6" s="1"/>
  <c r="AL89" i="6"/>
  <c r="AG89" i="6"/>
  <c r="AF89" i="6"/>
  <c r="S89" i="6"/>
  <c r="M89" i="6"/>
  <c r="AA89" i="6" s="1"/>
  <c r="AL88" i="6"/>
  <c r="AG88" i="6"/>
  <c r="AF88" i="6"/>
  <c r="M88" i="6"/>
  <c r="AQ87" i="6"/>
  <c r="AN87" i="6"/>
  <c r="AI87" i="6"/>
  <c r="AJ87" i="6" s="1"/>
  <c r="K87" i="6"/>
  <c r="AE87" i="6" s="1"/>
  <c r="I87" i="6"/>
  <c r="F87" i="6"/>
  <c r="D87" i="6"/>
  <c r="AL86" i="6"/>
  <c r="AG86" i="6"/>
  <c r="AF86" i="6"/>
  <c r="M86" i="6"/>
  <c r="AA86" i="6" s="1"/>
  <c r="AL85" i="6"/>
  <c r="AG85" i="6"/>
  <c r="AF85" i="6"/>
  <c r="S85" i="6"/>
  <c r="M85" i="6"/>
  <c r="Y85" i="6" s="1"/>
  <c r="AL84" i="6"/>
  <c r="AG84" i="6"/>
  <c r="AF84" i="6"/>
  <c r="M84" i="6"/>
  <c r="AQ83" i="6"/>
  <c r="AN83" i="6"/>
  <c r="AI83" i="6"/>
  <c r="AJ83" i="6" s="1"/>
  <c r="K83" i="6"/>
  <c r="I83" i="6"/>
  <c r="F83" i="6"/>
  <c r="D83" i="6"/>
  <c r="AL82" i="6"/>
  <c r="AG82" i="6"/>
  <c r="AF82" i="6"/>
  <c r="M82" i="6"/>
  <c r="AD82" i="6" s="1"/>
  <c r="AL81" i="6"/>
  <c r="AG81" i="6"/>
  <c r="AF81" i="6"/>
  <c r="M81" i="6"/>
  <c r="AL80" i="6"/>
  <c r="AG80" i="6"/>
  <c r="AF80" i="6"/>
  <c r="M80" i="6"/>
  <c r="W80" i="6" s="1"/>
  <c r="AQ79" i="6"/>
  <c r="AN79" i="6"/>
  <c r="AI79" i="6"/>
  <c r="AJ79" i="6" s="1"/>
  <c r="K79" i="6"/>
  <c r="AE79" i="6" s="1"/>
  <c r="I79" i="6"/>
  <c r="F79" i="6"/>
  <c r="D79" i="6"/>
  <c r="AL78" i="6"/>
  <c r="AG78" i="6"/>
  <c r="AF78" i="6"/>
  <c r="M78" i="6"/>
  <c r="AL77" i="6"/>
  <c r="AG77" i="6"/>
  <c r="AF77" i="6"/>
  <c r="M77" i="6"/>
  <c r="W77" i="6" s="1"/>
  <c r="AL76" i="6"/>
  <c r="AL79" i="6" s="1"/>
  <c r="AG76" i="6"/>
  <c r="AF76" i="6"/>
  <c r="M76" i="6"/>
  <c r="AA76" i="6" s="1"/>
  <c r="AQ75" i="6"/>
  <c r="AN75" i="6"/>
  <c r="AI75" i="6"/>
  <c r="AJ75" i="6" s="1"/>
  <c r="K75" i="6"/>
  <c r="L75" i="6" s="1"/>
  <c r="I75" i="6"/>
  <c r="F75" i="6"/>
  <c r="D75" i="6"/>
  <c r="AL74" i="6"/>
  <c r="AG74" i="6"/>
  <c r="AF74" i="6"/>
  <c r="M74" i="6"/>
  <c r="O74" i="6" s="1"/>
  <c r="AL73" i="6"/>
  <c r="AG73" i="6"/>
  <c r="AF73" i="6"/>
  <c r="M73" i="6"/>
  <c r="AA73" i="6" s="1"/>
  <c r="AL72" i="6"/>
  <c r="AG72" i="6"/>
  <c r="AF72" i="6"/>
  <c r="AF75" i="6" s="1"/>
  <c r="M72" i="6"/>
  <c r="AD72" i="6" s="1"/>
  <c r="AQ71" i="6"/>
  <c r="AN71" i="6"/>
  <c r="AI71" i="6"/>
  <c r="AJ71" i="6" s="1"/>
  <c r="K71" i="6"/>
  <c r="AE71" i="6" s="1"/>
  <c r="I71" i="6"/>
  <c r="F71" i="6"/>
  <c r="D71" i="6"/>
  <c r="AL70" i="6"/>
  <c r="AG70" i="6"/>
  <c r="AF70" i="6"/>
  <c r="M70" i="6"/>
  <c r="AA70" i="6" s="1"/>
  <c r="AL69" i="6"/>
  <c r="AG69" i="6"/>
  <c r="AF69" i="6"/>
  <c r="M69" i="6"/>
  <c r="AD69" i="6" s="1"/>
  <c r="AL68" i="6"/>
  <c r="AL71" i="6" s="1"/>
  <c r="AG68" i="6"/>
  <c r="AF68" i="6"/>
  <c r="M68" i="6"/>
  <c r="AQ67" i="6"/>
  <c r="AN67" i="6"/>
  <c r="AI67" i="6"/>
  <c r="AJ67" i="6" s="1"/>
  <c r="K67" i="6"/>
  <c r="I67" i="6"/>
  <c r="F67" i="6"/>
  <c r="D67" i="6"/>
  <c r="AL66" i="6"/>
  <c r="AG66" i="6"/>
  <c r="AF66" i="6"/>
  <c r="M66" i="6"/>
  <c r="AD66" i="6" s="1"/>
  <c r="AL65" i="6"/>
  <c r="AG65" i="6"/>
  <c r="AF65" i="6"/>
  <c r="M65" i="6"/>
  <c r="AL64" i="6"/>
  <c r="AG64" i="6"/>
  <c r="AF64" i="6"/>
  <c r="M64" i="6"/>
  <c r="W64" i="6" s="1"/>
  <c r="AQ63" i="6"/>
  <c r="AN63" i="6"/>
  <c r="AI63" i="6"/>
  <c r="AJ63" i="6" s="1"/>
  <c r="K63" i="6"/>
  <c r="AE63" i="6" s="1"/>
  <c r="I63" i="6"/>
  <c r="F63" i="6"/>
  <c r="D63" i="6"/>
  <c r="AL62" i="6"/>
  <c r="AG62" i="6"/>
  <c r="AF62" i="6"/>
  <c r="AD62" i="6"/>
  <c r="M62" i="6"/>
  <c r="AL61" i="6"/>
  <c r="AG61" i="6"/>
  <c r="AF61" i="6"/>
  <c r="M61" i="6"/>
  <c r="AL60" i="6"/>
  <c r="AG60" i="6"/>
  <c r="AF60" i="6"/>
  <c r="M60" i="6"/>
  <c r="AA60" i="6" s="1"/>
  <c r="AQ59" i="6"/>
  <c r="AN59" i="6"/>
  <c r="AI59" i="6"/>
  <c r="AJ59" i="6" s="1"/>
  <c r="K59" i="6"/>
  <c r="AE59" i="6" s="1"/>
  <c r="I59" i="6"/>
  <c r="F59" i="6"/>
  <c r="D59" i="6"/>
  <c r="AL58" i="6"/>
  <c r="AG58" i="6"/>
  <c r="AF58" i="6"/>
  <c r="M58" i="6"/>
  <c r="Y58" i="6" s="1"/>
  <c r="AL57" i="6"/>
  <c r="AG57" i="6"/>
  <c r="AF57" i="6"/>
  <c r="M57" i="6"/>
  <c r="AL56" i="6"/>
  <c r="AL59" i="6" s="1"/>
  <c r="AG56" i="6"/>
  <c r="AF56" i="6"/>
  <c r="M56" i="6"/>
  <c r="AQ55" i="6"/>
  <c r="AN55" i="6"/>
  <c r="AI55" i="6"/>
  <c r="AJ55" i="6" s="1"/>
  <c r="AE55" i="6"/>
  <c r="K55" i="6"/>
  <c r="I55" i="6"/>
  <c r="F55" i="6"/>
  <c r="D55" i="6"/>
  <c r="AL54" i="6"/>
  <c r="AG54" i="6"/>
  <c r="AF54" i="6"/>
  <c r="M54" i="6"/>
  <c r="AL53" i="6"/>
  <c r="AG53" i="6"/>
  <c r="AF53" i="6"/>
  <c r="M53" i="6"/>
  <c r="AL52" i="6"/>
  <c r="AL55" i="6" s="1"/>
  <c r="AG52" i="6"/>
  <c r="AF52" i="6"/>
  <c r="U52" i="6"/>
  <c r="M52" i="6"/>
  <c r="AQ51" i="6"/>
  <c r="AN51" i="6"/>
  <c r="AI51" i="6"/>
  <c r="AJ51" i="6" s="1"/>
  <c r="K51" i="6"/>
  <c r="AK51" i="6" s="1"/>
  <c r="I51" i="6"/>
  <c r="F51" i="6"/>
  <c r="D51" i="6"/>
  <c r="AL50" i="6"/>
  <c r="AG50" i="6"/>
  <c r="AF50" i="6"/>
  <c r="M50" i="6"/>
  <c r="AL49" i="6"/>
  <c r="AG49" i="6"/>
  <c r="AF49" i="6"/>
  <c r="M49" i="6"/>
  <c r="AD49" i="6" s="1"/>
  <c r="AL48" i="6"/>
  <c r="AG48" i="6"/>
  <c r="AF48" i="6"/>
  <c r="M48" i="6"/>
  <c r="AA48" i="6" s="1"/>
  <c r="AQ47" i="6"/>
  <c r="AN47" i="6"/>
  <c r="AI47" i="6"/>
  <c r="AJ47" i="6" s="1"/>
  <c r="K47" i="6"/>
  <c r="AE47" i="6" s="1"/>
  <c r="I47" i="6"/>
  <c r="F47" i="6"/>
  <c r="D47" i="6"/>
  <c r="AL46" i="6"/>
  <c r="AG46" i="6"/>
  <c r="AF46" i="6"/>
  <c r="M46" i="6"/>
  <c r="AL45" i="6"/>
  <c r="AG45" i="6"/>
  <c r="AF45" i="6"/>
  <c r="M45" i="6"/>
  <c r="AA45" i="6" s="1"/>
  <c r="AL44" i="6"/>
  <c r="AG44" i="6"/>
  <c r="AF44" i="6"/>
  <c r="AF47" i="6" s="1"/>
  <c r="M44" i="6"/>
  <c r="AQ43" i="6"/>
  <c r="AN43" i="6"/>
  <c r="AI43" i="6"/>
  <c r="AJ43" i="6" s="1"/>
  <c r="K43" i="6"/>
  <c r="AE43" i="6" s="1"/>
  <c r="I43" i="6"/>
  <c r="F43" i="6"/>
  <c r="D43" i="6"/>
  <c r="AL42" i="6"/>
  <c r="AG42" i="6"/>
  <c r="AF42" i="6"/>
  <c r="M42" i="6"/>
  <c r="AL41" i="6"/>
  <c r="AG41" i="6"/>
  <c r="AF41" i="6"/>
  <c r="M41" i="6"/>
  <c r="AL40" i="6"/>
  <c r="AG40" i="6"/>
  <c r="AF40" i="6"/>
  <c r="M40" i="6"/>
  <c r="AQ39" i="6"/>
  <c r="AN39" i="6"/>
  <c r="AI39" i="6"/>
  <c r="AJ39" i="6" s="1"/>
  <c r="K39" i="6"/>
  <c r="AE39" i="6" s="1"/>
  <c r="I39" i="6"/>
  <c r="F39" i="6"/>
  <c r="D39" i="6"/>
  <c r="AL38" i="6"/>
  <c r="AG38" i="6"/>
  <c r="AF38" i="6"/>
  <c r="M38" i="6"/>
  <c r="AD38" i="6" s="1"/>
  <c r="AL37" i="6"/>
  <c r="AG37" i="6"/>
  <c r="AF37" i="6"/>
  <c r="M37" i="6"/>
  <c r="AL36" i="6"/>
  <c r="AL39" i="6" s="1"/>
  <c r="AG36" i="6"/>
  <c r="AF36" i="6"/>
  <c r="M36" i="6"/>
  <c r="AQ35" i="6"/>
  <c r="AN35" i="6"/>
  <c r="AI35" i="6"/>
  <c r="AJ35" i="6" s="1"/>
  <c r="K35" i="6"/>
  <c r="I35" i="6"/>
  <c r="F35" i="6"/>
  <c r="D35" i="6"/>
  <c r="AL34" i="6"/>
  <c r="AG34" i="6"/>
  <c r="AF34" i="6"/>
  <c r="M34" i="6"/>
  <c r="AL33" i="6"/>
  <c r="AG33" i="6"/>
  <c r="AF33" i="6"/>
  <c r="M33" i="6"/>
  <c r="AD33" i="6" s="1"/>
  <c r="AL32" i="6"/>
  <c r="AG32" i="6"/>
  <c r="AF32" i="6"/>
  <c r="AF35" i="6" s="1"/>
  <c r="M32" i="6"/>
  <c r="AA32" i="6" s="1"/>
  <c r="AQ31" i="6"/>
  <c r="AN31" i="6"/>
  <c r="AI31" i="6"/>
  <c r="AJ31" i="6" s="1"/>
  <c r="K31" i="6"/>
  <c r="AE31" i="6" s="1"/>
  <c r="I31" i="6"/>
  <c r="F31" i="6"/>
  <c r="D31" i="6"/>
  <c r="AL30" i="6"/>
  <c r="AG30" i="6"/>
  <c r="AF30" i="6"/>
  <c r="M30" i="6"/>
  <c r="AA30" i="6" s="1"/>
  <c r="AL29" i="6"/>
  <c r="AG29" i="6"/>
  <c r="AF29" i="6"/>
  <c r="M29" i="6"/>
  <c r="AD29" i="6" s="1"/>
  <c r="AL28" i="6"/>
  <c r="AL31" i="6" s="1"/>
  <c r="AG28" i="6"/>
  <c r="AF28" i="6"/>
  <c r="AF31" i="6" s="1"/>
  <c r="M28" i="6"/>
  <c r="AQ27" i="6"/>
  <c r="AN27" i="6"/>
  <c r="AI27" i="6"/>
  <c r="AJ27" i="6" s="1"/>
  <c r="K27" i="6"/>
  <c r="AE27" i="6" s="1"/>
  <c r="I27" i="6"/>
  <c r="F27" i="6"/>
  <c r="D27" i="6"/>
  <c r="AL26" i="6"/>
  <c r="AG26" i="6"/>
  <c r="AF26" i="6"/>
  <c r="M26" i="6"/>
  <c r="AD26" i="6" s="1"/>
  <c r="AL25" i="6"/>
  <c r="AG25" i="6"/>
  <c r="AF25" i="6"/>
  <c r="M25" i="6"/>
  <c r="AL24" i="6"/>
  <c r="AL27" i="6" s="1"/>
  <c r="AG24" i="6"/>
  <c r="AF24" i="6"/>
  <c r="M24" i="6"/>
  <c r="AQ23" i="6"/>
  <c r="AN23" i="6"/>
  <c r="AI23" i="6"/>
  <c r="AJ23" i="6" s="1"/>
  <c r="K23" i="6"/>
  <c r="AE23" i="6" s="1"/>
  <c r="I23" i="6"/>
  <c r="F23" i="6"/>
  <c r="D23" i="6"/>
  <c r="AL22" i="6"/>
  <c r="AG22" i="6"/>
  <c r="AF22" i="6"/>
  <c r="M22" i="6"/>
  <c r="AL21" i="6"/>
  <c r="AG21" i="6"/>
  <c r="AF21" i="6"/>
  <c r="AD21" i="6"/>
  <c r="W21" i="6"/>
  <c r="M21" i="6"/>
  <c r="AL20" i="6"/>
  <c r="AG20" i="6"/>
  <c r="AF20" i="6"/>
  <c r="M20" i="6"/>
  <c r="AA20" i="6" s="1"/>
  <c r="AQ19" i="6"/>
  <c r="AN19" i="6"/>
  <c r="AI19" i="6"/>
  <c r="AJ19" i="6" s="1"/>
  <c r="K19" i="6"/>
  <c r="L19" i="6" s="1"/>
  <c r="I19" i="6"/>
  <c r="F19" i="6"/>
  <c r="D19" i="6"/>
  <c r="AG18" i="6"/>
  <c r="AF18" i="6"/>
  <c r="M18" i="6"/>
  <c r="AL17" i="6"/>
  <c r="AG17" i="6"/>
  <c r="AF17" i="6"/>
  <c r="M17" i="6"/>
  <c r="AL16" i="6"/>
  <c r="AG16" i="6"/>
  <c r="AF16" i="6"/>
  <c r="M16" i="6"/>
  <c r="AD16" i="6" s="1"/>
  <c r="AQ15" i="6"/>
  <c r="AN15" i="6"/>
  <c r="AI15" i="6"/>
  <c r="AJ15" i="6" s="1"/>
  <c r="K15" i="6"/>
  <c r="AE15" i="6" s="1"/>
  <c r="I15" i="6"/>
  <c r="F15" i="6"/>
  <c r="D15" i="6"/>
  <c r="AL14" i="6"/>
  <c r="AG14" i="6"/>
  <c r="AF14" i="6"/>
  <c r="M14" i="6"/>
  <c r="AA14" i="6" s="1"/>
  <c r="AL13" i="6"/>
  <c r="AG13" i="6"/>
  <c r="AF13" i="6"/>
  <c r="M13" i="6"/>
  <c r="AD13" i="6" s="1"/>
  <c r="AL12" i="6"/>
  <c r="AL15" i="6" s="1"/>
  <c r="AG12" i="6"/>
  <c r="AF12" i="6"/>
  <c r="M12" i="6"/>
  <c r="AQ11" i="6"/>
  <c r="AN11" i="6"/>
  <c r="AI11" i="6"/>
  <c r="AJ11" i="6" s="1"/>
  <c r="K11" i="6"/>
  <c r="AE11" i="6" s="1"/>
  <c r="I11" i="6"/>
  <c r="F11" i="6"/>
  <c r="D11" i="6"/>
  <c r="AL10" i="6"/>
  <c r="AG10" i="6"/>
  <c r="AF10" i="6"/>
  <c r="M10" i="6"/>
  <c r="AD10" i="6" s="1"/>
  <c r="AL9" i="6"/>
  <c r="AG9" i="6"/>
  <c r="AF9" i="6"/>
  <c r="M9" i="6"/>
  <c r="AL8" i="6"/>
  <c r="AG8" i="6"/>
  <c r="AF8" i="6"/>
  <c r="M8" i="6"/>
  <c r="AQ7" i="6"/>
  <c r="AN7" i="6"/>
  <c r="AI7" i="6"/>
  <c r="AJ7" i="6" s="1"/>
  <c r="Y7" i="6"/>
  <c r="K7" i="6"/>
  <c r="I7" i="6"/>
  <c r="F7" i="6"/>
  <c r="D7" i="6"/>
  <c r="AL6" i="6"/>
  <c r="AG6" i="6"/>
  <c r="AF6" i="6"/>
  <c r="M6" i="6"/>
  <c r="AD6" i="6" s="1"/>
  <c r="AL5" i="6"/>
  <c r="AG5" i="6"/>
  <c r="AF5" i="6"/>
  <c r="M5" i="6"/>
  <c r="W5" i="6" s="1"/>
  <c r="AL4" i="6"/>
  <c r="AG4" i="6"/>
  <c r="AF4" i="6"/>
  <c r="M4" i="6"/>
  <c r="AD4" i="6" s="1"/>
  <c r="AQ127" i="5"/>
  <c r="AN127" i="5"/>
  <c r="AI127" i="5"/>
  <c r="AJ127" i="5" s="1"/>
  <c r="K127" i="5"/>
  <c r="AC127" i="5" s="1"/>
  <c r="I127" i="5"/>
  <c r="F127" i="5"/>
  <c r="D127" i="5"/>
  <c r="AL126" i="5"/>
  <c r="AG126" i="5"/>
  <c r="AF126" i="5"/>
  <c r="M126" i="5"/>
  <c r="U126" i="5" s="1"/>
  <c r="AL125" i="5"/>
  <c r="AG125" i="5"/>
  <c r="AF125" i="5"/>
  <c r="M125" i="5"/>
  <c r="AL124" i="5"/>
  <c r="AG124" i="5"/>
  <c r="AF124" i="5"/>
  <c r="M124" i="5"/>
  <c r="M127" i="5" s="1"/>
  <c r="AQ123" i="5"/>
  <c r="AN123" i="5"/>
  <c r="AI123" i="5"/>
  <c r="AJ123" i="5" s="1"/>
  <c r="K123" i="5"/>
  <c r="AE123" i="5" s="1"/>
  <c r="I123" i="5"/>
  <c r="F123" i="5"/>
  <c r="D123" i="5"/>
  <c r="AL122" i="5"/>
  <c r="AG122" i="5"/>
  <c r="AF122" i="5"/>
  <c r="M122" i="5"/>
  <c r="AL121" i="5"/>
  <c r="AG121" i="5"/>
  <c r="AF121" i="5"/>
  <c r="M121" i="5"/>
  <c r="AL120" i="5"/>
  <c r="AL123" i="5" s="1"/>
  <c r="AG120" i="5"/>
  <c r="AF120" i="5"/>
  <c r="M120" i="5"/>
  <c r="AQ119" i="5"/>
  <c r="AN119" i="5"/>
  <c r="AI119" i="5"/>
  <c r="AJ119" i="5" s="1"/>
  <c r="K119" i="5"/>
  <c r="L119" i="5" s="1"/>
  <c r="I119" i="5"/>
  <c r="F119" i="5"/>
  <c r="D119" i="5"/>
  <c r="AL118" i="5"/>
  <c r="AG118" i="5"/>
  <c r="AF118" i="5"/>
  <c r="M118" i="5"/>
  <c r="S118" i="5" s="1"/>
  <c r="AL117" i="5"/>
  <c r="AG117" i="5"/>
  <c r="AF117" i="5"/>
  <c r="O117" i="5"/>
  <c r="M117" i="5"/>
  <c r="Y117" i="5" s="1"/>
  <c r="AL116" i="5"/>
  <c r="AG116" i="5"/>
  <c r="AF116" i="5"/>
  <c r="M116" i="5"/>
  <c r="AD116" i="5" s="1"/>
  <c r="AQ115" i="5"/>
  <c r="AN115" i="5"/>
  <c r="AI115" i="5"/>
  <c r="AJ115" i="5" s="1"/>
  <c r="K115" i="5"/>
  <c r="I115" i="5"/>
  <c r="F115" i="5"/>
  <c r="D115" i="5"/>
  <c r="AL114" i="5"/>
  <c r="AG114" i="5"/>
  <c r="AF114" i="5"/>
  <c r="M114" i="5"/>
  <c r="AL113" i="5"/>
  <c r="AG113" i="5"/>
  <c r="AF113" i="5"/>
  <c r="M113" i="5"/>
  <c r="AL112" i="5"/>
  <c r="AG112" i="5"/>
  <c r="AF112" i="5"/>
  <c r="M112" i="5"/>
  <c r="AQ111" i="5"/>
  <c r="AN111" i="5"/>
  <c r="AI111" i="5"/>
  <c r="AJ111" i="5" s="1"/>
  <c r="K111" i="5"/>
  <c r="L111" i="5" s="1"/>
  <c r="I111" i="5"/>
  <c r="F111" i="5"/>
  <c r="D111" i="5"/>
  <c r="AL110" i="5"/>
  <c r="AG110" i="5"/>
  <c r="AF110" i="5"/>
  <c r="M110" i="5"/>
  <c r="AD110" i="5" s="1"/>
  <c r="AL109" i="5"/>
  <c r="AG109" i="5"/>
  <c r="AF109" i="5"/>
  <c r="M109" i="5"/>
  <c r="S109" i="5" s="1"/>
  <c r="AL108" i="5"/>
  <c r="AG108" i="5"/>
  <c r="AF108" i="5"/>
  <c r="M108" i="5"/>
  <c r="U108" i="5" s="1"/>
  <c r="AQ107" i="5"/>
  <c r="AN107" i="5"/>
  <c r="AI107" i="5"/>
  <c r="AJ107" i="5" s="1"/>
  <c r="K107" i="5"/>
  <c r="I107" i="5"/>
  <c r="F107" i="5"/>
  <c r="D107" i="5"/>
  <c r="AL106" i="5"/>
  <c r="AG106" i="5"/>
  <c r="AF106" i="5"/>
  <c r="M106" i="5"/>
  <c r="AL105" i="5"/>
  <c r="AG105" i="5"/>
  <c r="AF105" i="5"/>
  <c r="M105" i="5"/>
  <c r="U105" i="5" s="1"/>
  <c r="AL104" i="5"/>
  <c r="AG104" i="5"/>
  <c r="AF104" i="5"/>
  <c r="AF107" i="5" s="1"/>
  <c r="M104" i="5"/>
  <c r="U104" i="5" s="1"/>
  <c r="AQ103" i="5"/>
  <c r="AN103" i="5"/>
  <c r="AI103" i="5"/>
  <c r="AJ103" i="5" s="1"/>
  <c r="K103" i="5"/>
  <c r="I103" i="5"/>
  <c r="F103" i="5"/>
  <c r="D103" i="5"/>
  <c r="AL102" i="5"/>
  <c r="AG102" i="5"/>
  <c r="AF102" i="5"/>
  <c r="M102" i="5"/>
  <c r="Q102" i="5" s="1"/>
  <c r="AL101" i="5"/>
  <c r="AG101" i="5"/>
  <c r="AF101" i="5"/>
  <c r="M101" i="5"/>
  <c r="AL100" i="5"/>
  <c r="AG100" i="5"/>
  <c r="AF100" i="5"/>
  <c r="M100" i="5"/>
  <c r="AQ99" i="5"/>
  <c r="AN99" i="5"/>
  <c r="AI99" i="5"/>
  <c r="AJ99" i="5" s="1"/>
  <c r="K99" i="5"/>
  <c r="AE99" i="5" s="1"/>
  <c r="I99" i="5"/>
  <c r="F99" i="5"/>
  <c r="D99" i="5"/>
  <c r="AL98" i="5"/>
  <c r="AG98" i="5"/>
  <c r="AF98" i="5"/>
  <c r="M98" i="5"/>
  <c r="U98" i="5" s="1"/>
  <c r="AL97" i="5"/>
  <c r="AG97" i="5"/>
  <c r="AF97" i="5"/>
  <c r="M97" i="5"/>
  <c r="Y97" i="5" s="1"/>
  <c r="AL96" i="5"/>
  <c r="AG96" i="5"/>
  <c r="AF96" i="5"/>
  <c r="M96" i="5"/>
  <c r="AQ95" i="5"/>
  <c r="AN95" i="5"/>
  <c r="AI95" i="5"/>
  <c r="AJ95" i="5" s="1"/>
  <c r="K95" i="5"/>
  <c r="L95" i="5" s="1"/>
  <c r="I95" i="5"/>
  <c r="F95" i="5"/>
  <c r="D95" i="5"/>
  <c r="AL94" i="5"/>
  <c r="AG94" i="5"/>
  <c r="AF94" i="5"/>
  <c r="M94" i="5"/>
  <c r="U94" i="5" s="1"/>
  <c r="AL93" i="5"/>
  <c r="AG93" i="5"/>
  <c r="AF93" i="5"/>
  <c r="M93" i="5"/>
  <c r="AL92" i="5"/>
  <c r="AG92" i="5"/>
  <c r="AF92" i="5"/>
  <c r="M92" i="5"/>
  <c r="W92" i="5" s="1"/>
  <c r="AQ91" i="5"/>
  <c r="AN91" i="5"/>
  <c r="AI91" i="5"/>
  <c r="AJ91" i="5" s="1"/>
  <c r="K91" i="5"/>
  <c r="AE91" i="5" s="1"/>
  <c r="I91" i="5"/>
  <c r="F91" i="5"/>
  <c r="D91" i="5"/>
  <c r="AL90" i="5"/>
  <c r="AG90" i="5"/>
  <c r="AF90" i="5"/>
  <c r="M90" i="5"/>
  <c r="Y90" i="5" s="1"/>
  <c r="AL89" i="5"/>
  <c r="AG89" i="5"/>
  <c r="AF89" i="5"/>
  <c r="M89" i="5"/>
  <c r="AD89" i="5" s="1"/>
  <c r="AL88" i="5"/>
  <c r="AG88" i="5"/>
  <c r="AF88" i="5"/>
  <c r="M88" i="5"/>
  <c r="AD88" i="5" s="1"/>
  <c r="AQ87" i="5"/>
  <c r="AN87" i="5"/>
  <c r="AI87" i="5"/>
  <c r="AJ87" i="5" s="1"/>
  <c r="K87" i="5"/>
  <c r="L87" i="5" s="1"/>
  <c r="I87" i="5"/>
  <c r="F87" i="5"/>
  <c r="D87" i="5"/>
  <c r="AL86" i="5"/>
  <c r="AG86" i="5"/>
  <c r="AF86" i="5"/>
  <c r="M86" i="5"/>
  <c r="AD86" i="5" s="1"/>
  <c r="AL85" i="5"/>
  <c r="AG85" i="5"/>
  <c r="AF85" i="5"/>
  <c r="M85" i="5"/>
  <c r="AD85" i="5" s="1"/>
  <c r="AL84" i="5"/>
  <c r="AL87" i="5" s="1"/>
  <c r="AG84" i="5"/>
  <c r="AF84" i="5"/>
  <c r="M84" i="5"/>
  <c r="U84" i="5" s="1"/>
  <c r="AQ83" i="5"/>
  <c r="AN83" i="5"/>
  <c r="AI83" i="5"/>
  <c r="AJ83" i="5" s="1"/>
  <c r="K83" i="5"/>
  <c r="AE83" i="5" s="1"/>
  <c r="I83" i="5"/>
  <c r="F83" i="5"/>
  <c r="D83" i="5"/>
  <c r="AL82" i="5"/>
  <c r="AG82" i="5"/>
  <c r="AF82" i="5"/>
  <c r="M82" i="5"/>
  <c r="AD82" i="5" s="1"/>
  <c r="AL81" i="5"/>
  <c r="AG81" i="5"/>
  <c r="AF81" i="5"/>
  <c r="M81" i="5"/>
  <c r="S81" i="5" s="1"/>
  <c r="AL80" i="5"/>
  <c r="AG80" i="5"/>
  <c r="AF80" i="5"/>
  <c r="M80" i="5"/>
  <c r="AQ79" i="5"/>
  <c r="AN79" i="5"/>
  <c r="AI79" i="5"/>
  <c r="AJ79" i="5" s="1"/>
  <c r="K79" i="5"/>
  <c r="AK79" i="5" s="1"/>
  <c r="I79" i="5"/>
  <c r="F79" i="5"/>
  <c r="D79" i="5"/>
  <c r="AL78" i="5"/>
  <c r="AG78" i="5"/>
  <c r="AF78" i="5"/>
  <c r="M78" i="5"/>
  <c r="U78" i="5" s="1"/>
  <c r="AL77" i="5"/>
  <c r="AG77" i="5"/>
  <c r="AF77" i="5"/>
  <c r="M77" i="5"/>
  <c r="O77" i="5" s="1"/>
  <c r="AL76" i="5"/>
  <c r="AG76" i="5"/>
  <c r="AF76" i="5"/>
  <c r="M76" i="5"/>
  <c r="U76" i="5" s="1"/>
  <c r="AQ75" i="5"/>
  <c r="AN75" i="5"/>
  <c r="AI75" i="5"/>
  <c r="AJ75" i="5" s="1"/>
  <c r="K75" i="5"/>
  <c r="L75" i="5" s="1"/>
  <c r="I75" i="5"/>
  <c r="F75" i="5"/>
  <c r="D75" i="5"/>
  <c r="AL74" i="5"/>
  <c r="AG74" i="5"/>
  <c r="AF74" i="5"/>
  <c r="M74" i="5"/>
  <c r="AL73" i="5"/>
  <c r="AG73" i="5"/>
  <c r="AF73" i="5"/>
  <c r="M73" i="5"/>
  <c r="U73" i="5" s="1"/>
  <c r="AL72" i="5"/>
  <c r="AG72" i="5"/>
  <c r="AF72" i="5"/>
  <c r="M72" i="5"/>
  <c r="AA72" i="5" s="1"/>
  <c r="AQ71" i="5"/>
  <c r="AN71" i="5"/>
  <c r="AI71" i="5"/>
  <c r="AJ71" i="5" s="1"/>
  <c r="K71" i="5"/>
  <c r="AC71" i="5" s="1"/>
  <c r="I71" i="5"/>
  <c r="F71" i="5"/>
  <c r="D71" i="5"/>
  <c r="AL70" i="5"/>
  <c r="AG70" i="5"/>
  <c r="AF70" i="5"/>
  <c r="M70" i="5"/>
  <c r="O70" i="5" s="1"/>
  <c r="AL69" i="5"/>
  <c r="AG69" i="5"/>
  <c r="AF69" i="5"/>
  <c r="M69" i="5"/>
  <c r="AA69" i="5" s="1"/>
  <c r="AL68" i="5"/>
  <c r="AG68" i="5"/>
  <c r="AF68" i="5"/>
  <c r="M68" i="5"/>
  <c r="AA68" i="5" s="1"/>
  <c r="AQ67" i="5"/>
  <c r="AN67" i="5"/>
  <c r="AI67" i="5"/>
  <c r="AJ67" i="5" s="1"/>
  <c r="K67" i="5"/>
  <c r="AE67" i="5" s="1"/>
  <c r="I67" i="5"/>
  <c r="F67" i="5"/>
  <c r="D67" i="5"/>
  <c r="AL66" i="5"/>
  <c r="AG66" i="5"/>
  <c r="AF66" i="5"/>
  <c r="M66" i="5"/>
  <c r="U66" i="5" s="1"/>
  <c r="AL65" i="5"/>
  <c r="AG65" i="5"/>
  <c r="AF65" i="5"/>
  <c r="M65" i="5"/>
  <c r="U65" i="5" s="1"/>
  <c r="AL64" i="5"/>
  <c r="AL67" i="5" s="1"/>
  <c r="AG64" i="5"/>
  <c r="AF64" i="5"/>
  <c r="M64" i="5"/>
  <c r="AQ63" i="5"/>
  <c r="AN63" i="5"/>
  <c r="AI63" i="5"/>
  <c r="AJ63" i="5" s="1"/>
  <c r="K63" i="5"/>
  <c r="AK63" i="5" s="1"/>
  <c r="I63" i="5"/>
  <c r="F63" i="5"/>
  <c r="D63" i="5"/>
  <c r="AL62" i="5"/>
  <c r="AG62" i="5"/>
  <c r="AF62" i="5"/>
  <c r="Q62" i="5"/>
  <c r="M62" i="5"/>
  <c r="AA62" i="5" s="1"/>
  <c r="AL61" i="5"/>
  <c r="AG61" i="5"/>
  <c r="AF61" i="5"/>
  <c r="M61" i="5"/>
  <c r="AL60" i="5"/>
  <c r="AF60" i="5"/>
  <c r="AA60" i="5"/>
  <c r="AQ59" i="5"/>
  <c r="AN59" i="5"/>
  <c r="AI59" i="5"/>
  <c r="AJ59" i="5" s="1"/>
  <c r="K59" i="5"/>
  <c r="AE59" i="5" s="1"/>
  <c r="I59" i="5"/>
  <c r="F59" i="5"/>
  <c r="D59" i="5"/>
  <c r="AL58" i="5"/>
  <c r="AG58" i="5"/>
  <c r="AF58" i="5"/>
  <c r="M58" i="5"/>
  <c r="S58" i="5" s="1"/>
  <c r="AL57" i="5"/>
  <c r="AG57" i="5"/>
  <c r="AF57" i="5"/>
  <c r="M57" i="5"/>
  <c r="AD57" i="5" s="1"/>
  <c r="AL56" i="5"/>
  <c r="AG56" i="5"/>
  <c r="AF56" i="5"/>
  <c r="M56" i="5"/>
  <c r="AD56" i="5" s="1"/>
  <c r="AQ55" i="5"/>
  <c r="AN55" i="5"/>
  <c r="AI55" i="5"/>
  <c r="AJ55" i="5" s="1"/>
  <c r="K55" i="5"/>
  <c r="AE55" i="5" s="1"/>
  <c r="I55" i="5"/>
  <c r="F55" i="5"/>
  <c r="D55" i="5"/>
  <c r="AL54" i="5"/>
  <c r="AG54" i="5"/>
  <c r="AF54" i="5"/>
  <c r="M54" i="5"/>
  <c r="AD54" i="5" s="1"/>
  <c r="AL53" i="5"/>
  <c r="AG53" i="5"/>
  <c r="AF53" i="5"/>
  <c r="M53" i="5"/>
  <c r="AL52" i="5"/>
  <c r="AG52" i="5"/>
  <c r="AF52" i="5"/>
  <c r="M52" i="5"/>
  <c r="U52" i="5" s="1"/>
  <c r="AQ51" i="5"/>
  <c r="AN51" i="5"/>
  <c r="AI51" i="5"/>
  <c r="AJ51" i="5" s="1"/>
  <c r="I51" i="5"/>
  <c r="F51" i="5"/>
  <c r="D51" i="5"/>
  <c r="AL50" i="5"/>
  <c r="AG50" i="5"/>
  <c r="AF50" i="5"/>
  <c r="M50" i="5"/>
  <c r="AL49" i="5"/>
  <c r="AG49" i="5"/>
  <c r="AF49" i="5"/>
  <c r="M49" i="5"/>
  <c r="W49" i="5" s="1"/>
  <c r="AL48" i="5"/>
  <c r="AG48" i="5"/>
  <c r="AF48" i="5"/>
  <c r="M48" i="5"/>
  <c r="AA48" i="5" s="1"/>
  <c r="AQ47" i="5"/>
  <c r="AN47" i="5"/>
  <c r="AI47" i="5"/>
  <c r="AJ47" i="5" s="1"/>
  <c r="K47" i="5"/>
  <c r="L47" i="5" s="1"/>
  <c r="I47" i="5"/>
  <c r="F47" i="5"/>
  <c r="D47" i="5"/>
  <c r="AL46" i="5"/>
  <c r="AG46" i="5"/>
  <c r="AF46" i="5"/>
  <c r="M46" i="5"/>
  <c r="W46" i="5" s="1"/>
  <c r="AL45" i="5"/>
  <c r="AG45" i="5"/>
  <c r="AF45" i="5"/>
  <c r="M45" i="5"/>
  <c r="S45" i="5" s="1"/>
  <c r="AL44" i="5"/>
  <c r="AG44" i="5"/>
  <c r="AF44" i="5"/>
  <c r="M44" i="5"/>
  <c r="AD44" i="5" s="1"/>
  <c r="AQ43" i="5"/>
  <c r="AI43" i="5"/>
  <c r="AJ43" i="5" s="1"/>
  <c r="L43" i="5"/>
  <c r="K43" i="5"/>
  <c r="AE43" i="5" s="1"/>
  <c r="I43" i="5"/>
  <c r="F43" i="5"/>
  <c r="D43" i="5"/>
  <c r="AL42" i="5"/>
  <c r="AG42" i="5"/>
  <c r="AF42" i="5"/>
  <c r="M42" i="5"/>
  <c r="S42" i="5" s="1"/>
  <c r="AL41" i="5"/>
  <c r="AG41" i="5"/>
  <c r="AF41" i="5"/>
  <c r="M41" i="5"/>
  <c r="AD41" i="5" s="1"/>
  <c r="AL40" i="5"/>
  <c r="AG40" i="5"/>
  <c r="AF40" i="5"/>
  <c r="M40" i="5"/>
  <c r="AQ39" i="5"/>
  <c r="AN39" i="5"/>
  <c r="AI39" i="5"/>
  <c r="AJ39" i="5" s="1"/>
  <c r="K39" i="5"/>
  <c r="L39" i="5" s="1"/>
  <c r="I39" i="5"/>
  <c r="F39" i="5"/>
  <c r="D39" i="5"/>
  <c r="AL38" i="5"/>
  <c r="AG38" i="5"/>
  <c r="AF38" i="5"/>
  <c r="S38" i="5"/>
  <c r="M38" i="5"/>
  <c r="U38" i="5" s="1"/>
  <c r="AL37" i="5"/>
  <c r="AG37" i="5"/>
  <c r="AF37" i="5"/>
  <c r="M37" i="5"/>
  <c r="AL36" i="5"/>
  <c r="AG36" i="5"/>
  <c r="AF36" i="5"/>
  <c r="M36" i="5"/>
  <c r="AQ35" i="5"/>
  <c r="AN35" i="5"/>
  <c r="AI35" i="5"/>
  <c r="AJ35" i="5" s="1"/>
  <c r="K35" i="5"/>
  <c r="L35" i="5" s="1"/>
  <c r="I35" i="5"/>
  <c r="F35" i="5"/>
  <c r="D35" i="5"/>
  <c r="AL34" i="5"/>
  <c r="AG34" i="5"/>
  <c r="AF34" i="5"/>
  <c r="M34" i="5"/>
  <c r="AL33" i="5"/>
  <c r="AG33" i="5"/>
  <c r="AF33" i="5"/>
  <c r="M33" i="5"/>
  <c r="Y33" i="5" s="1"/>
  <c r="AL32" i="5"/>
  <c r="AG32" i="5"/>
  <c r="AF32" i="5"/>
  <c r="M32" i="5"/>
  <c r="AA32" i="5" s="1"/>
  <c r="AQ31" i="5"/>
  <c r="AN31" i="5"/>
  <c r="AI31" i="5"/>
  <c r="AJ31" i="5" s="1"/>
  <c r="K31" i="5"/>
  <c r="L31" i="5" s="1"/>
  <c r="I31" i="5"/>
  <c r="F31" i="5"/>
  <c r="D31" i="5"/>
  <c r="AL30" i="5"/>
  <c r="AG30" i="5"/>
  <c r="AF30" i="5"/>
  <c r="Y30" i="5"/>
  <c r="M30" i="5"/>
  <c r="AD30" i="5" s="1"/>
  <c r="AL29" i="5"/>
  <c r="AG29" i="5"/>
  <c r="AF29" i="5"/>
  <c r="M29" i="5"/>
  <c r="AD29" i="5" s="1"/>
  <c r="AL28" i="5"/>
  <c r="AG28" i="5"/>
  <c r="AF28" i="5"/>
  <c r="M28" i="5"/>
  <c r="U28" i="5" s="1"/>
  <c r="AQ27" i="5"/>
  <c r="AN27" i="5"/>
  <c r="AI27" i="5"/>
  <c r="AJ27" i="5" s="1"/>
  <c r="K27" i="5"/>
  <c r="AE27" i="5" s="1"/>
  <c r="I27" i="5"/>
  <c r="F27" i="5"/>
  <c r="D27" i="5"/>
  <c r="AL26" i="5"/>
  <c r="AG26" i="5"/>
  <c r="AF26" i="5"/>
  <c r="AD26" i="5"/>
  <c r="M26" i="5"/>
  <c r="AL25" i="5"/>
  <c r="AG25" i="5"/>
  <c r="AF25" i="5"/>
  <c r="M25" i="5"/>
  <c r="AL24" i="5"/>
  <c r="AG24" i="5"/>
  <c r="AF24" i="5"/>
  <c r="M24" i="5"/>
  <c r="AQ23" i="5"/>
  <c r="AN23" i="5"/>
  <c r="AI23" i="5"/>
  <c r="AJ23" i="5" s="1"/>
  <c r="K23" i="5"/>
  <c r="AK23" i="5" s="1"/>
  <c r="I23" i="5"/>
  <c r="F23" i="5"/>
  <c r="D23" i="5"/>
  <c r="AL22" i="5"/>
  <c r="AG22" i="5"/>
  <c r="AF22" i="5"/>
  <c r="AA22" i="5"/>
  <c r="M22" i="5"/>
  <c r="U22" i="5" s="1"/>
  <c r="AL21" i="5"/>
  <c r="AG21" i="5"/>
  <c r="AF21" i="5"/>
  <c r="M21" i="5"/>
  <c r="Q21" i="5" s="1"/>
  <c r="AL20" i="5"/>
  <c r="AG20" i="5"/>
  <c r="AF20" i="5"/>
  <c r="M20" i="5"/>
  <c r="AD20" i="5" s="1"/>
  <c r="AQ19" i="5"/>
  <c r="AN19" i="5"/>
  <c r="AI19" i="5"/>
  <c r="AJ19" i="5" s="1"/>
  <c r="K19" i="5"/>
  <c r="AE19" i="5" s="1"/>
  <c r="I19" i="5"/>
  <c r="F19" i="5"/>
  <c r="D19" i="5"/>
  <c r="AL18" i="5"/>
  <c r="AG18" i="5"/>
  <c r="AF18" i="5"/>
  <c r="AA18" i="5"/>
  <c r="Q18" i="5"/>
  <c r="M18" i="5"/>
  <c r="AL17" i="5"/>
  <c r="AG17" i="5"/>
  <c r="AF17" i="5"/>
  <c r="M17" i="5"/>
  <c r="U17" i="5" s="1"/>
  <c r="AL16" i="5"/>
  <c r="AG16" i="5"/>
  <c r="AF16" i="5"/>
  <c r="M16" i="5"/>
  <c r="U16" i="5" s="1"/>
  <c r="AQ15" i="5"/>
  <c r="AN15" i="5"/>
  <c r="AI15" i="5"/>
  <c r="AJ15" i="5" s="1"/>
  <c r="K15" i="5"/>
  <c r="L15" i="5" s="1"/>
  <c r="I15" i="5"/>
  <c r="F15" i="5"/>
  <c r="D15" i="5"/>
  <c r="AL14" i="5"/>
  <c r="AG14" i="5"/>
  <c r="AF14" i="5"/>
  <c r="M14" i="5"/>
  <c r="AD14" i="5" s="1"/>
  <c r="AL13" i="5"/>
  <c r="AG13" i="5"/>
  <c r="AF13" i="5"/>
  <c r="M13" i="5"/>
  <c r="AD13" i="5" s="1"/>
  <c r="AL12" i="5"/>
  <c r="AG12" i="5"/>
  <c r="AF12" i="5"/>
  <c r="M12" i="5"/>
  <c r="U12" i="5" s="1"/>
  <c r="AQ11" i="5"/>
  <c r="AN11" i="5"/>
  <c r="AI11" i="5"/>
  <c r="AJ11" i="5" s="1"/>
  <c r="K11" i="5"/>
  <c r="AE11" i="5" s="1"/>
  <c r="I11" i="5"/>
  <c r="F11" i="5"/>
  <c r="D11" i="5"/>
  <c r="AL10" i="5"/>
  <c r="AG10" i="5"/>
  <c r="AF10" i="5"/>
  <c r="O10" i="5"/>
  <c r="M10" i="5"/>
  <c r="AA10" i="5" s="1"/>
  <c r="AL9" i="5"/>
  <c r="AG9" i="5"/>
  <c r="AF9" i="5"/>
  <c r="M9" i="5"/>
  <c r="AL8" i="5"/>
  <c r="AG8" i="5"/>
  <c r="AF8" i="5"/>
  <c r="M8" i="5"/>
  <c r="AQ7" i="5"/>
  <c r="AN7" i="5"/>
  <c r="AI7" i="5"/>
  <c r="AJ7" i="5" s="1"/>
  <c r="Y7" i="5"/>
  <c r="K7" i="5"/>
  <c r="AK7" i="5" s="1"/>
  <c r="I7" i="5"/>
  <c r="F7" i="5"/>
  <c r="D7" i="5"/>
  <c r="AL6" i="5"/>
  <c r="AG6" i="5"/>
  <c r="AF6" i="5"/>
  <c r="S6" i="5"/>
  <c r="M6" i="5"/>
  <c r="AD6" i="5" s="1"/>
  <c r="AL5" i="5"/>
  <c r="AG5" i="5"/>
  <c r="AF5" i="5"/>
  <c r="M5" i="5"/>
  <c r="U5" i="5" s="1"/>
  <c r="AL4" i="5"/>
  <c r="AG4" i="5"/>
  <c r="AF4" i="5"/>
  <c r="M4" i="5"/>
  <c r="AD4" i="5" s="1"/>
  <c r="AQ127" i="14"/>
  <c r="AN127" i="14"/>
  <c r="AK127" i="14"/>
  <c r="AI127" i="14"/>
  <c r="K127" i="14"/>
  <c r="I127" i="14"/>
  <c r="F127" i="14"/>
  <c r="D127" i="14"/>
  <c r="AL126" i="14"/>
  <c r="AG126" i="14"/>
  <c r="AF126" i="14"/>
  <c r="U126" i="14"/>
  <c r="Q126" i="14"/>
  <c r="M126" i="14"/>
  <c r="Y126" i="14" s="1"/>
  <c r="AL125" i="14"/>
  <c r="AL127" i="14" s="1"/>
  <c r="AG125" i="14"/>
  <c r="AF125" i="14"/>
  <c r="AD125" i="14"/>
  <c r="AA125" i="14"/>
  <c r="W125" i="14"/>
  <c r="S125" i="14"/>
  <c r="O125" i="14"/>
  <c r="M125" i="14"/>
  <c r="AB125" i="14" s="1"/>
  <c r="AH125" i="14" s="1"/>
  <c r="AL124" i="14"/>
  <c r="AG124" i="14"/>
  <c r="AF124" i="14"/>
  <c r="AF127" i="14" s="1"/>
  <c r="Q124" i="14"/>
  <c r="M124" i="14"/>
  <c r="AQ123" i="14"/>
  <c r="AN123" i="14"/>
  <c r="AI123" i="14"/>
  <c r="AJ123" i="14" s="1"/>
  <c r="K123" i="14"/>
  <c r="AE123" i="14" s="1"/>
  <c r="I123" i="14"/>
  <c r="F123" i="14"/>
  <c r="D123" i="14"/>
  <c r="AL122" i="14"/>
  <c r="AG122" i="14"/>
  <c r="AF122" i="14"/>
  <c r="M122" i="14"/>
  <c r="AD122" i="14" s="1"/>
  <c r="AL121" i="14"/>
  <c r="AG121" i="14"/>
  <c r="AF121" i="14"/>
  <c r="M121" i="14"/>
  <c r="U121" i="14" s="1"/>
  <c r="AL120" i="14"/>
  <c r="AG120" i="14"/>
  <c r="AF120" i="14"/>
  <c r="AF123" i="14" s="1"/>
  <c r="M120" i="14"/>
  <c r="AQ119" i="14"/>
  <c r="AN119" i="14"/>
  <c r="AI119" i="14"/>
  <c r="AJ119" i="14" s="1"/>
  <c r="K119" i="14"/>
  <c r="AK119" i="14" s="1"/>
  <c r="I119" i="14"/>
  <c r="F119" i="14"/>
  <c r="D119" i="14"/>
  <c r="AL118" i="14"/>
  <c r="AG118" i="14"/>
  <c r="AF118" i="14"/>
  <c r="AA118" i="14"/>
  <c r="Y118" i="14"/>
  <c r="AL117" i="14"/>
  <c r="AG117" i="14"/>
  <c r="AF117" i="14"/>
  <c r="M117" i="14"/>
  <c r="AL116" i="14"/>
  <c r="AG116" i="14"/>
  <c r="AF116" i="14"/>
  <c r="M116" i="14"/>
  <c r="AD116" i="14" s="1"/>
  <c r="AQ115" i="14"/>
  <c r="AN115" i="14"/>
  <c r="AI115" i="14"/>
  <c r="AJ115" i="14" s="1"/>
  <c r="K115" i="14"/>
  <c r="AE115" i="14" s="1"/>
  <c r="I115" i="14"/>
  <c r="F115" i="14"/>
  <c r="D115" i="14"/>
  <c r="AL114" i="14"/>
  <c r="AG114" i="14"/>
  <c r="AF114" i="14"/>
  <c r="Q114" i="14"/>
  <c r="M114" i="14"/>
  <c r="Y114" i="14" s="1"/>
  <c r="AL113" i="14"/>
  <c r="AG113" i="14"/>
  <c r="AF113" i="14"/>
  <c r="M113" i="14"/>
  <c r="AD113" i="14" s="1"/>
  <c r="AL112" i="14"/>
  <c r="AG112" i="14"/>
  <c r="AF112" i="14"/>
  <c r="M112" i="14"/>
  <c r="AD112" i="14" s="1"/>
  <c r="AQ111" i="14"/>
  <c r="AN111" i="14"/>
  <c r="AI111" i="14"/>
  <c r="AJ111" i="14" s="1"/>
  <c r="K111" i="14"/>
  <c r="AC111" i="14" s="1"/>
  <c r="I111" i="14"/>
  <c r="F111" i="14"/>
  <c r="D111" i="14"/>
  <c r="AL110" i="14"/>
  <c r="AG110" i="14"/>
  <c r="AF110" i="14"/>
  <c r="M110" i="14"/>
  <c r="Y110" i="14" s="1"/>
  <c r="AL109" i="14"/>
  <c r="AG109" i="14"/>
  <c r="AF109" i="14"/>
  <c r="O109" i="14"/>
  <c r="M109" i="14"/>
  <c r="AL108" i="14"/>
  <c r="AG108" i="14"/>
  <c r="AF108" i="14"/>
  <c r="M108" i="14"/>
  <c r="Q108" i="14" s="1"/>
  <c r="AQ107" i="14"/>
  <c r="AN107" i="14"/>
  <c r="AI107" i="14"/>
  <c r="AJ107" i="14" s="1"/>
  <c r="K107" i="14"/>
  <c r="AE107" i="14" s="1"/>
  <c r="I107" i="14"/>
  <c r="F107" i="14"/>
  <c r="D107" i="14"/>
  <c r="AL106" i="14"/>
  <c r="AG106" i="14"/>
  <c r="AF106" i="14"/>
  <c r="M106" i="14"/>
  <c r="AL105" i="14"/>
  <c r="AG105" i="14"/>
  <c r="AF105" i="14"/>
  <c r="M105" i="14"/>
  <c r="S105" i="14" s="1"/>
  <c r="AL104" i="14"/>
  <c r="AG104" i="14"/>
  <c r="AF104" i="14"/>
  <c r="M104" i="14"/>
  <c r="AQ103" i="14"/>
  <c r="AN103" i="14"/>
  <c r="AI103" i="14"/>
  <c r="AJ103" i="14" s="1"/>
  <c r="K103" i="14"/>
  <c r="AE103" i="14" s="1"/>
  <c r="I103" i="14"/>
  <c r="F103" i="14"/>
  <c r="D103" i="14"/>
  <c r="AL102" i="14"/>
  <c r="AG102" i="14"/>
  <c r="AF102" i="14"/>
  <c r="M102" i="14"/>
  <c r="AL101" i="14"/>
  <c r="AG101" i="14"/>
  <c r="AF101" i="14"/>
  <c r="M101" i="14"/>
  <c r="AD101" i="14" s="1"/>
  <c r="AL100" i="14"/>
  <c r="AG100" i="14"/>
  <c r="AF100" i="14"/>
  <c r="M100" i="14"/>
  <c r="AQ99" i="14"/>
  <c r="AN99" i="14"/>
  <c r="AI99" i="14"/>
  <c r="AJ99" i="14" s="1"/>
  <c r="K99" i="14"/>
  <c r="I99" i="14"/>
  <c r="F99" i="14"/>
  <c r="D99" i="14"/>
  <c r="AL98" i="14"/>
  <c r="AG98" i="14"/>
  <c r="AF98" i="14"/>
  <c r="M98" i="14"/>
  <c r="AD98" i="14" s="1"/>
  <c r="AL97" i="14"/>
  <c r="AG97" i="14"/>
  <c r="AF97" i="14"/>
  <c r="AD97" i="14"/>
  <c r="M97" i="14"/>
  <c r="AL96" i="14"/>
  <c r="AG96" i="14"/>
  <c r="AF96" i="14"/>
  <c r="M96" i="14"/>
  <c r="U96" i="14" s="1"/>
  <c r="AQ95" i="14"/>
  <c r="AN95" i="14"/>
  <c r="AI95" i="14"/>
  <c r="AJ95" i="14" s="1"/>
  <c r="K95" i="14"/>
  <c r="AE95" i="14" s="1"/>
  <c r="I95" i="14"/>
  <c r="F95" i="14"/>
  <c r="D95" i="14"/>
  <c r="AL94" i="14"/>
  <c r="AG94" i="14"/>
  <c r="AF94" i="14"/>
  <c r="M94" i="14"/>
  <c r="AL93" i="14"/>
  <c r="AG93" i="14"/>
  <c r="AF93" i="14"/>
  <c r="M93" i="14"/>
  <c r="AL92" i="14"/>
  <c r="AG92" i="14"/>
  <c r="AF92" i="14"/>
  <c r="M92" i="14"/>
  <c r="AQ91" i="14"/>
  <c r="AN91" i="14"/>
  <c r="AI91" i="14"/>
  <c r="AJ91" i="14" s="1"/>
  <c r="K91" i="14"/>
  <c r="L91" i="14" s="1"/>
  <c r="I91" i="14"/>
  <c r="F91" i="14"/>
  <c r="D91" i="14"/>
  <c r="AL90" i="14"/>
  <c r="AG90" i="14"/>
  <c r="AF90" i="14"/>
  <c r="M90" i="14"/>
  <c r="AL89" i="14"/>
  <c r="AG89" i="14"/>
  <c r="AF89" i="14"/>
  <c r="M89" i="14"/>
  <c r="AL88" i="14"/>
  <c r="AG88" i="14"/>
  <c r="AF88" i="14"/>
  <c r="M88" i="14"/>
  <c r="AD88" i="14" s="1"/>
  <c r="AQ87" i="14"/>
  <c r="AN87" i="14"/>
  <c r="AI87" i="14"/>
  <c r="AJ87" i="14" s="1"/>
  <c r="K87" i="14"/>
  <c r="AE87" i="14" s="1"/>
  <c r="I87" i="14"/>
  <c r="F87" i="14"/>
  <c r="D87" i="14"/>
  <c r="AL86" i="14"/>
  <c r="AG86" i="14"/>
  <c r="AF86" i="14"/>
  <c r="M86" i="14"/>
  <c r="AL85" i="14"/>
  <c r="AG85" i="14"/>
  <c r="AF85" i="14"/>
  <c r="M85" i="14"/>
  <c r="U85" i="14" s="1"/>
  <c r="AL84" i="14"/>
  <c r="AG84" i="14"/>
  <c r="AF84" i="14"/>
  <c r="M84" i="14"/>
  <c r="AD84" i="14" s="1"/>
  <c r="AQ83" i="14"/>
  <c r="AN83" i="14"/>
  <c r="AI83" i="14"/>
  <c r="AJ83" i="14" s="1"/>
  <c r="K83" i="14"/>
  <c r="AE83" i="14" s="1"/>
  <c r="I83" i="14"/>
  <c r="F83" i="14"/>
  <c r="D83" i="14"/>
  <c r="AL82" i="14"/>
  <c r="AG82" i="14"/>
  <c r="AF82" i="14"/>
  <c r="M82" i="14"/>
  <c r="AL81" i="14"/>
  <c r="AG81" i="14"/>
  <c r="AF81" i="14"/>
  <c r="O81" i="14"/>
  <c r="M81" i="14"/>
  <c r="AL80" i="14"/>
  <c r="AG80" i="14"/>
  <c r="AF80" i="14"/>
  <c r="M80" i="14"/>
  <c r="AQ79" i="14"/>
  <c r="AN79" i="14"/>
  <c r="AI79" i="14"/>
  <c r="AJ79" i="14" s="1"/>
  <c r="K79" i="14"/>
  <c r="I79" i="14"/>
  <c r="F79" i="14"/>
  <c r="D79" i="14"/>
  <c r="AL78" i="14"/>
  <c r="AG78" i="14"/>
  <c r="AF78" i="14"/>
  <c r="AD78" i="14"/>
  <c r="M78" i="14"/>
  <c r="AL77" i="14"/>
  <c r="AG77" i="14"/>
  <c r="AF77" i="14"/>
  <c r="M77" i="14"/>
  <c r="AL76" i="14"/>
  <c r="AG76" i="14"/>
  <c r="AF76" i="14"/>
  <c r="M76" i="14"/>
  <c r="W76" i="14" s="1"/>
  <c r="AQ75" i="14"/>
  <c r="AN75" i="14"/>
  <c r="AI75" i="14"/>
  <c r="AJ75" i="14" s="1"/>
  <c r="K75" i="14"/>
  <c r="AE75" i="14" s="1"/>
  <c r="I75" i="14"/>
  <c r="F75" i="14"/>
  <c r="D75" i="14"/>
  <c r="AL74" i="14"/>
  <c r="AG74" i="14"/>
  <c r="AF74" i="14"/>
  <c r="M74" i="14"/>
  <c r="AL73" i="14"/>
  <c r="AG73" i="14"/>
  <c r="AF73" i="14"/>
  <c r="M73" i="14"/>
  <c r="U73" i="14" s="1"/>
  <c r="AL72" i="14"/>
  <c r="AG72" i="14"/>
  <c r="AF72" i="14"/>
  <c r="M72" i="14"/>
  <c r="U72" i="14" s="1"/>
  <c r="AQ71" i="14"/>
  <c r="AN71" i="14"/>
  <c r="AI71" i="14"/>
  <c r="AJ71" i="14" s="1"/>
  <c r="K71" i="14"/>
  <c r="AE71" i="14" s="1"/>
  <c r="I71" i="14"/>
  <c r="F71" i="14"/>
  <c r="D71" i="14"/>
  <c r="AL70" i="14"/>
  <c r="AG70" i="14"/>
  <c r="AF70" i="14"/>
  <c r="M70" i="14"/>
  <c r="AL69" i="14"/>
  <c r="AG69" i="14"/>
  <c r="AF69" i="14"/>
  <c r="M69" i="14"/>
  <c r="AL68" i="14"/>
  <c r="AG68" i="14"/>
  <c r="AF68" i="14"/>
  <c r="M68" i="14"/>
  <c r="AQ67" i="14"/>
  <c r="AN67" i="14"/>
  <c r="AI67" i="14"/>
  <c r="AJ67" i="14" s="1"/>
  <c r="K67" i="14"/>
  <c r="AE67" i="14" s="1"/>
  <c r="I67" i="14"/>
  <c r="F67" i="14"/>
  <c r="D67" i="14"/>
  <c r="AL66" i="14"/>
  <c r="AG66" i="14"/>
  <c r="AF66" i="14"/>
  <c r="M66" i="14"/>
  <c r="AL65" i="14"/>
  <c r="AG65" i="14"/>
  <c r="AF65" i="14"/>
  <c r="M65" i="14"/>
  <c r="AD65" i="14" s="1"/>
  <c r="AL64" i="14"/>
  <c r="AL67" i="14" s="1"/>
  <c r="AG64" i="14"/>
  <c r="AF64" i="14"/>
  <c r="M64" i="14"/>
  <c r="W64" i="14" s="1"/>
  <c r="AQ63" i="14"/>
  <c r="AN63" i="14"/>
  <c r="AI63" i="14"/>
  <c r="AJ63" i="14" s="1"/>
  <c r="K63" i="14"/>
  <c r="AE63" i="14" s="1"/>
  <c r="I63" i="14"/>
  <c r="F63" i="14"/>
  <c r="D63" i="14"/>
  <c r="AL62" i="14"/>
  <c r="AG62" i="14"/>
  <c r="AF62" i="14"/>
  <c r="M62" i="14"/>
  <c r="AL61" i="14"/>
  <c r="AG61" i="14"/>
  <c r="AF61" i="14"/>
  <c r="M61" i="14"/>
  <c r="AD61" i="14" s="1"/>
  <c r="AL60" i="14"/>
  <c r="AL63" i="14" s="1"/>
  <c r="AG60" i="14"/>
  <c r="AF60" i="14"/>
  <c r="M60" i="14"/>
  <c r="U60" i="14" s="1"/>
  <c r="AQ59" i="14"/>
  <c r="AN59" i="14"/>
  <c r="AI59" i="14"/>
  <c r="AJ59" i="14" s="1"/>
  <c r="K59" i="14"/>
  <c r="AE59" i="14" s="1"/>
  <c r="I59" i="14"/>
  <c r="F59" i="14"/>
  <c r="D59" i="14"/>
  <c r="AL58" i="14"/>
  <c r="AG58" i="14"/>
  <c r="AF58" i="14"/>
  <c r="M58" i="14"/>
  <c r="AL57" i="14"/>
  <c r="AB57" i="14" s="1"/>
  <c r="AH57" i="14" s="1"/>
  <c r="AG57" i="14"/>
  <c r="AF57" i="14"/>
  <c r="M57" i="14"/>
  <c r="AD57" i="14" s="1"/>
  <c r="AL56" i="14"/>
  <c r="AG56" i="14"/>
  <c r="AF56" i="14"/>
  <c r="M56" i="14"/>
  <c r="AA56" i="14" s="1"/>
  <c r="AQ55" i="14"/>
  <c r="AN55" i="14"/>
  <c r="AI55" i="14"/>
  <c r="AJ55" i="14" s="1"/>
  <c r="K55" i="14"/>
  <c r="AE55" i="14" s="1"/>
  <c r="I55" i="14"/>
  <c r="F55" i="14"/>
  <c r="D55" i="14"/>
  <c r="AL54" i="14"/>
  <c r="AG54" i="14"/>
  <c r="AF54" i="14"/>
  <c r="W54" i="14"/>
  <c r="U54" i="14"/>
  <c r="AL53" i="14"/>
  <c r="AG53" i="14"/>
  <c r="AF53" i="14"/>
  <c r="M53" i="14"/>
  <c r="AA53" i="14" s="1"/>
  <c r="AL52" i="14"/>
  <c r="AG52" i="14"/>
  <c r="AF52" i="14"/>
  <c r="AF55" i="14" s="1"/>
  <c r="M52" i="14"/>
  <c r="AQ51" i="14"/>
  <c r="AN51" i="14"/>
  <c r="AI51" i="14"/>
  <c r="AJ51" i="14" s="1"/>
  <c r="K51" i="14"/>
  <c r="AE51" i="14" s="1"/>
  <c r="I51" i="14"/>
  <c r="F51" i="14"/>
  <c r="D51" i="14"/>
  <c r="AL50" i="14"/>
  <c r="AG50" i="14"/>
  <c r="AF50" i="14"/>
  <c r="M50" i="14"/>
  <c r="S50" i="14" s="1"/>
  <c r="AL49" i="14"/>
  <c r="AG49" i="14"/>
  <c r="AF49" i="14"/>
  <c r="M49" i="14"/>
  <c r="AL48" i="14"/>
  <c r="AG48" i="14"/>
  <c r="AF48" i="14"/>
  <c r="AF51" i="14" s="1"/>
  <c r="M48" i="14"/>
  <c r="AA48" i="14" s="1"/>
  <c r="AQ47" i="14"/>
  <c r="AN47" i="14"/>
  <c r="AI47" i="14"/>
  <c r="AJ47" i="14" s="1"/>
  <c r="K47" i="14"/>
  <c r="L47" i="14" s="1"/>
  <c r="I47" i="14"/>
  <c r="F47" i="14"/>
  <c r="D47" i="14"/>
  <c r="AL46" i="14"/>
  <c r="AG46" i="14"/>
  <c r="AF46" i="14"/>
  <c r="M46" i="14"/>
  <c r="AL45" i="14"/>
  <c r="AG45" i="14"/>
  <c r="AF45" i="14"/>
  <c r="S45" i="14"/>
  <c r="M45" i="14"/>
  <c r="U45" i="14" s="1"/>
  <c r="AL44" i="14"/>
  <c r="AG44" i="14"/>
  <c r="AF44" i="14"/>
  <c r="M44" i="14"/>
  <c r="AD44" i="14" s="1"/>
  <c r="AQ43" i="14"/>
  <c r="AN43" i="14"/>
  <c r="AJ43" i="14"/>
  <c r="AI43" i="14"/>
  <c r="K43" i="14"/>
  <c r="AE43" i="14" s="1"/>
  <c r="I43" i="14"/>
  <c r="F43" i="14"/>
  <c r="D43" i="14"/>
  <c r="AL42" i="14"/>
  <c r="AG42" i="14"/>
  <c r="AF42" i="14"/>
  <c r="M42" i="14"/>
  <c r="AA42" i="14" s="1"/>
  <c r="AL41" i="14"/>
  <c r="AG41" i="14"/>
  <c r="AF41" i="14"/>
  <c r="M41" i="14"/>
  <c r="AD41" i="14" s="1"/>
  <c r="AL40" i="14"/>
  <c r="AG40" i="14"/>
  <c r="AF40" i="14"/>
  <c r="M40" i="14"/>
  <c r="AQ39" i="14"/>
  <c r="AN39" i="14"/>
  <c r="AI39" i="14"/>
  <c r="AJ39" i="14" s="1"/>
  <c r="K39" i="14"/>
  <c r="L39" i="14" s="1"/>
  <c r="I39" i="14"/>
  <c r="F39" i="14"/>
  <c r="D39" i="14"/>
  <c r="AL38" i="14"/>
  <c r="AG38" i="14"/>
  <c r="AF38" i="14"/>
  <c r="M38" i="14"/>
  <c r="AD38" i="14" s="1"/>
  <c r="AL37" i="14"/>
  <c r="AG37" i="14"/>
  <c r="AF37" i="14"/>
  <c r="AD37" i="14"/>
  <c r="M37" i="14"/>
  <c r="AL36" i="14"/>
  <c r="AG36" i="14"/>
  <c r="AF36" i="14"/>
  <c r="M36" i="14"/>
  <c r="W36" i="14" s="1"/>
  <c r="AQ35" i="14"/>
  <c r="AN35" i="14"/>
  <c r="AI35" i="14"/>
  <c r="AJ35" i="14" s="1"/>
  <c r="K35" i="14"/>
  <c r="AE35" i="14" s="1"/>
  <c r="I35" i="14"/>
  <c r="F35" i="14"/>
  <c r="D35" i="14"/>
  <c r="AL34" i="14"/>
  <c r="AG34" i="14"/>
  <c r="AF34" i="14"/>
  <c r="M34" i="14"/>
  <c r="Y34" i="14" s="1"/>
  <c r="AL33" i="14"/>
  <c r="AG33" i="14"/>
  <c r="AF33" i="14"/>
  <c r="M33" i="14"/>
  <c r="Q33" i="14" s="1"/>
  <c r="AL32" i="14"/>
  <c r="AG32" i="14"/>
  <c r="AF32" i="14"/>
  <c r="M32" i="14"/>
  <c r="AD32" i="14" s="1"/>
  <c r="AQ31" i="14"/>
  <c r="AN31" i="14"/>
  <c r="AI31" i="14"/>
  <c r="AJ31" i="14" s="1"/>
  <c r="K31" i="14"/>
  <c r="L31" i="14" s="1"/>
  <c r="I31" i="14"/>
  <c r="F31" i="14"/>
  <c r="D31" i="14"/>
  <c r="AL30" i="14"/>
  <c r="AG30" i="14"/>
  <c r="AF30" i="14"/>
  <c r="M30" i="14"/>
  <c r="AD30" i="14" s="1"/>
  <c r="AL29" i="14"/>
  <c r="AG29" i="14"/>
  <c r="AF29" i="14"/>
  <c r="M29" i="14"/>
  <c r="U29" i="14" s="1"/>
  <c r="AL28" i="14"/>
  <c r="AG28" i="14"/>
  <c r="AF28" i="14"/>
  <c r="AF31" i="14" s="1"/>
  <c r="M28" i="14"/>
  <c r="M31" i="14" s="1"/>
  <c r="AQ27" i="14"/>
  <c r="AN27" i="14"/>
  <c r="AI27" i="14"/>
  <c r="AJ27" i="14" s="1"/>
  <c r="K27" i="14"/>
  <c r="AE27" i="14" s="1"/>
  <c r="I27" i="14"/>
  <c r="F27" i="14"/>
  <c r="D27" i="14"/>
  <c r="AL26" i="14"/>
  <c r="AG26" i="14"/>
  <c r="AF26" i="14"/>
  <c r="M26" i="14"/>
  <c r="AD26" i="14" s="1"/>
  <c r="AL25" i="14"/>
  <c r="AG25" i="14"/>
  <c r="AF25" i="14"/>
  <c r="M25" i="14"/>
  <c r="AL24" i="14"/>
  <c r="AL27" i="14" s="1"/>
  <c r="AG24" i="14"/>
  <c r="AF24" i="14"/>
  <c r="M24" i="14"/>
  <c r="AA24" i="14" s="1"/>
  <c r="AQ23" i="14"/>
  <c r="AN23" i="14"/>
  <c r="AI23" i="14"/>
  <c r="AJ23" i="14" s="1"/>
  <c r="K23" i="14"/>
  <c r="AE23" i="14" s="1"/>
  <c r="I23" i="14"/>
  <c r="F23" i="14"/>
  <c r="D23" i="14"/>
  <c r="AL22" i="14"/>
  <c r="AG22" i="14"/>
  <c r="AF22" i="14"/>
  <c r="M22" i="14"/>
  <c r="Y22" i="14" s="1"/>
  <c r="AL21" i="14"/>
  <c r="AG21" i="14"/>
  <c r="AF21" i="14"/>
  <c r="M21" i="14"/>
  <c r="AD21" i="14" s="1"/>
  <c r="AL20" i="14"/>
  <c r="AL23" i="14" s="1"/>
  <c r="AG20" i="14"/>
  <c r="AF20" i="14"/>
  <c r="M20" i="14"/>
  <c r="AQ19" i="14"/>
  <c r="AN19" i="14"/>
  <c r="AI19" i="14"/>
  <c r="AJ19" i="14" s="1"/>
  <c r="K19" i="14"/>
  <c r="AK19" i="14" s="1"/>
  <c r="I19" i="14"/>
  <c r="F19" i="14"/>
  <c r="D19" i="14"/>
  <c r="AL18" i="14"/>
  <c r="AG18" i="14"/>
  <c r="AF18" i="14"/>
  <c r="Y18" i="14"/>
  <c r="M18" i="14"/>
  <c r="AD18" i="14" s="1"/>
  <c r="AL17" i="14"/>
  <c r="AG17" i="14"/>
  <c r="AF17" i="14"/>
  <c r="Q17" i="14"/>
  <c r="M17" i="14"/>
  <c r="AA17" i="14" s="1"/>
  <c r="AL16" i="14"/>
  <c r="AG16" i="14"/>
  <c r="AF16" i="14"/>
  <c r="M16" i="14"/>
  <c r="AA16" i="14" s="1"/>
  <c r="AQ15" i="14"/>
  <c r="AN15" i="14"/>
  <c r="AI15" i="14"/>
  <c r="AJ15" i="14" s="1"/>
  <c r="K15" i="14"/>
  <c r="AK15" i="14" s="1"/>
  <c r="I15" i="14"/>
  <c r="F15" i="14"/>
  <c r="D15" i="14"/>
  <c r="AL14" i="14"/>
  <c r="AG14" i="14"/>
  <c r="AF14" i="14"/>
  <c r="M14" i="14"/>
  <c r="AL13" i="14"/>
  <c r="AG13" i="14"/>
  <c r="AF13" i="14"/>
  <c r="M13" i="14"/>
  <c r="AA13" i="14" s="1"/>
  <c r="AL12" i="14"/>
  <c r="AG12" i="14"/>
  <c r="AF12" i="14"/>
  <c r="M12" i="14"/>
  <c r="M15" i="14" s="1"/>
  <c r="AQ11" i="14"/>
  <c r="AN11" i="14"/>
  <c r="AI11" i="14"/>
  <c r="AJ11" i="14" s="1"/>
  <c r="K11" i="14"/>
  <c r="L11" i="14" s="1"/>
  <c r="I11" i="14"/>
  <c r="F11" i="14"/>
  <c r="D11" i="14"/>
  <c r="AL10" i="14"/>
  <c r="AG10" i="14"/>
  <c r="AF10" i="14"/>
  <c r="M10" i="14"/>
  <c r="AA10" i="14" s="1"/>
  <c r="AL9" i="14"/>
  <c r="AG9" i="14"/>
  <c r="AF9" i="14"/>
  <c r="M9" i="14"/>
  <c r="Y9" i="14" s="1"/>
  <c r="AL8" i="14"/>
  <c r="AG8" i="14"/>
  <c r="AF8" i="14"/>
  <c r="Y8" i="14"/>
  <c r="M8" i="14"/>
  <c r="AD8" i="14" s="1"/>
  <c r="AQ7" i="14"/>
  <c r="AN7" i="14"/>
  <c r="AI7" i="14"/>
  <c r="AJ7" i="14" s="1"/>
  <c r="Y7" i="14"/>
  <c r="K7" i="14"/>
  <c r="AE7" i="14" s="1"/>
  <c r="I7" i="14"/>
  <c r="F7" i="14"/>
  <c r="D7" i="14"/>
  <c r="AL6" i="14"/>
  <c r="AG6" i="14"/>
  <c r="AF6" i="14"/>
  <c r="M6" i="14"/>
  <c r="W6" i="14" s="1"/>
  <c r="AL5" i="14"/>
  <c r="AG5" i="14"/>
  <c r="AF5" i="14"/>
  <c r="M5" i="14"/>
  <c r="AL4" i="14"/>
  <c r="AL7" i="14" s="1"/>
  <c r="AG4" i="14"/>
  <c r="AF4" i="14"/>
  <c r="M4" i="14"/>
  <c r="W4" i="14" s="1"/>
  <c r="AQ127" i="3"/>
  <c r="AN127" i="3"/>
  <c r="AI127" i="3"/>
  <c r="K127" i="3"/>
  <c r="AK127" i="3" s="1"/>
  <c r="I127" i="3"/>
  <c r="F127" i="3"/>
  <c r="D127" i="3"/>
  <c r="AL126" i="3"/>
  <c r="AG126" i="3"/>
  <c r="AF126" i="3"/>
  <c r="Y126" i="3"/>
  <c r="W126" i="3"/>
  <c r="O126" i="3"/>
  <c r="AL125" i="3"/>
  <c r="AG125" i="3"/>
  <c r="AF125" i="3"/>
  <c r="M125" i="3"/>
  <c r="AL124" i="3"/>
  <c r="AG124" i="3"/>
  <c r="AF124" i="3"/>
  <c r="M124" i="3"/>
  <c r="AQ123" i="3"/>
  <c r="AN123" i="3"/>
  <c r="AI123" i="3"/>
  <c r="AJ123" i="3" s="1"/>
  <c r="K123" i="3"/>
  <c r="AE123" i="3" s="1"/>
  <c r="I123" i="3"/>
  <c r="F123" i="3"/>
  <c r="D123" i="3"/>
  <c r="AL122" i="3"/>
  <c r="AG122" i="3"/>
  <c r="AF122" i="3"/>
  <c r="AA122" i="3"/>
  <c r="S122" i="3"/>
  <c r="O122" i="3"/>
  <c r="AD122" i="3"/>
  <c r="AB122" i="3" s="1"/>
  <c r="AH122" i="3" s="1"/>
  <c r="AL121" i="3"/>
  <c r="AG121" i="3"/>
  <c r="AF121" i="3"/>
  <c r="M121" i="3"/>
  <c r="U121" i="3" s="1"/>
  <c r="AL120" i="3"/>
  <c r="AG120" i="3"/>
  <c r="AF120" i="3"/>
  <c r="M120" i="3"/>
  <c r="AQ119" i="3"/>
  <c r="AN119" i="3"/>
  <c r="AI119" i="3"/>
  <c r="AJ119" i="3" s="1"/>
  <c r="K119" i="3"/>
  <c r="AK119" i="3" s="1"/>
  <c r="I119" i="3"/>
  <c r="F119" i="3"/>
  <c r="D119" i="3"/>
  <c r="AL118" i="3"/>
  <c r="AG118" i="3"/>
  <c r="AF118" i="3"/>
  <c r="M118" i="3"/>
  <c r="AA118" i="3" s="1"/>
  <c r="AL117" i="3"/>
  <c r="AG117" i="3"/>
  <c r="AF117" i="3"/>
  <c r="M117" i="3"/>
  <c r="AD117" i="3" s="1"/>
  <c r="AL116" i="3"/>
  <c r="AG116" i="3"/>
  <c r="AF116" i="3"/>
  <c r="O116" i="3"/>
  <c r="M116" i="3"/>
  <c r="AD116" i="3" s="1"/>
  <c r="AQ115" i="3"/>
  <c r="AN115" i="3"/>
  <c r="AI115" i="3"/>
  <c r="AJ115" i="3" s="1"/>
  <c r="K115" i="3"/>
  <c r="AE115" i="3" s="1"/>
  <c r="I115" i="3"/>
  <c r="F115" i="3"/>
  <c r="D115" i="3"/>
  <c r="AL114" i="3"/>
  <c r="AG114" i="3"/>
  <c r="AF114" i="3"/>
  <c r="M114" i="3"/>
  <c r="AD114" i="3" s="1"/>
  <c r="AL113" i="3"/>
  <c r="AG113" i="3"/>
  <c r="AF113" i="3"/>
  <c r="Q113" i="3"/>
  <c r="M113" i="3"/>
  <c r="AD113" i="3" s="1"/>
  <c r="AL112" i="3"/>
  <c r="AG112" i="3"/>
  <c r="AF112" i="3"/>
  <c r="M112" i="3"/>
  <c r="AD112" i="3" s="1"/>
  <c r="AQ111" i="3"/>
  <c r="AN111" i="3"/>
  <c r="AI111" i="3"/>
  <c r="AJ111" i="3" s="1"/>
  <c r="K111" i="3"/>
  <c r="AC111" i="3" s="1"/>
  <c r="I111" i="3"/>
  <c r="F111" i="3"/>
  <c r="D111" i="3"/>
  <c r="AL110" i="3"/>
  <c r="AG110" i="3"/>
  <c r="AF110" i="3"/>
  <c r="M110" i="3"/>
  <c r="Y110" i="3" s="1"/>
  <c r="AL109" i="3"/>
  <c r="AG109" i="3"/>
  <c r="AF109" i="3"/>
  <c r="M109" i="3"/>
  <c r="AL108" i="3"/>
  <c r="AL111" i="3" s="1"/>
  <c r="AG108" i="3"/>
  <c r="AF108" i="3"/>
  <c r="M108" i="3"/>
  <c r="AQ107" i="3"/>
  <c r="AN107" i="3"/>
  <c r="AI107" i="3"/>
  <c r="AJ107" i="3" s="1"/>
  <c r="K107" i="3"/>
  <c r="AE107" i="3" s="1"/>
  <c r="I107" i="3"/>
  <c r="F107" i="3"/>
  <c r="D107" i="3"/>
  <c r="AL106" i="3"/>
  <c r="AG106" i="3"/>
  <c r="AF106" i="3"/>
  <c r="M106" i="3"/>
  <c r="AD106" i="3" s="1"/>
  <c r="AL105" i="3"/>
  <c r="AG105" i="3"/>
  <c r="AF105" i="3"/>
  <c r="M105" i="3"/>
  <c r="AA105" i="3" s="1"/>
  <c r="AL104" i="3"/>
  <c r="AG104" i="3"/>
  <c r="AF104" i="3"/>
  <c r="M104" i="3"/>
  <c r="AQ103" i="3"/>
  <c r="AN103" i="3"/>
  <c r="AI103" i="3"/>
  <c r="AJ103" i="3" s="1"/>
  <c r="K103" i="3"/>
  <c r="AE103" i="3" s="1"/>
  <c r="I103" i="3"/>
  <c r="F103" i="3"/>
  <c r="D103" i="3"/>
  <c r="AL102" i="3"/>
  <c r="AG102" i="3"/>
  <c r="AF102" i="3"/>
  <c r="M102" i="3"/>
  <c r="AL101" i="3"/>
  <c r="AG101" i="3"/>
  <c r="AF101" i="3"/>
  <c r="M101" i="3"/>
  <c r="AL100" i="3"/>
  <c r="AG100" i="3"/>
  <c r="AF100" i="3"/>
  <c r="M100" i="3"/>
  <c r="AQ99" i="3"/>
  <c r="AN99" i="3"/>
  <c r="AI99" i="3"/>
  <c r="AJ99" i="3" s="1"/>
  <c r="K99" i="3"/>
  <c r="I99" i="3"/>
  <c r="F99" i="3"/>
  <c r="D99" i="3"/>
  <c r="AL98" i="3"/>
  <c r="AG98" i="3"/>
  <c r="AF98" i="3"/>
  <c r="M98" i="3"/>
  <c r="AD98" i="3" s="1"/>
  <c r="AL97" i="3"/>
  <c r="AG97" i="3"/>
  <c r="AF97" i="3"/>
  <c r="M97" i="3"/>
  <c r="U97" i="3" s="1"/>
  <c r="AL96" i="3"/>
  <c r="AG96" i="3"/>
  <c r="AF96" i="3"/>
  <c r="M96" i="3"/>
  <c r="AA96" i="3" s="1"/>
  <c r="AQ95" i="3"/>
  <c r="AN95" i="3"/>
  <c r="AI95" i="3"/>
  <c r="AJ95" i="3" s="1"/>
  <c r="K95" i="3"/>
  <c r="I95" i="3"/>
  <c r="F95" i="3"/>
  <c r="D95" i="3"/>
  <c r="AL94" i="3"/>
  <c r="AG94" i="3"/>
  <c r="AF94" i="3"/>
  <c r="M94" i="3"/>
  <c r="W94" i="3" s="1"/>
  <c r="AL93" i="3"/>
  <c r="AG93" i="3"/>
  <c r="AF93" i="3"/>
  <c r="M93" i="3"/>
  <c r="AL92" i="3"/>
  <c r="AG92" i="3"/>
  <c r="AF92" i="3"/>
  <c r="M92" i="3"/>
  <c r="AQ91" i="3"/>
  <c r="AN91" i="3"/>
  <c r="AI91" i="3"/>
  <c r="AJ91" i="3" s="1"/>
  <c r="K91" i="3"/>
  <c r="AE91" i="3" s="1"/>
  <c r="I91" i="3"/>
  <c r="F91" i="3"/>
  <c r="D91" i="3"/>
  <c r="AL90" i="3"/>
  <c r="AG90" i="3"/>
  <c r="AF90" i="3"/>
  <c r="M90" i="3"/>
  <c r="AL89" i="3"/>
  <c r="AG89" i="3"/>
  <c r="AF89" i="3"/>
  <c r="M89" i="3"/>
  <c r="U89" i="3" s="1"/>
  <c r="AL88" i="3"/>
  <c r="AL91" i="3" s="1"/>
  <c r="AG88" i="3"/>
  <c r="AF88" i="3"/>
  <c r="AF91" i="3" s="1"/>
  <c r="M88" i="3"/>
  <c r="AQ87" i="3"/>
  <c r="AN87" i="3"/>
  <c r="AI87" i="3"/>
  <c r="AJ87" i="3" s="1"/>
  <c r="K87" i="3"/>
  <c r="AK87" i="3" s="1"/>
  <c r="I87" i="3"/>
  <c r="F87" i="3"/>
  <c r="D87" i="3"/>
  <c r="AL86" i="3"/>
  <c r="AG86" i="3"/>
  <c r="AF86" i="3"/>
  <c r="AD86" i="3"/>
  <c r="M86" i="3"/>
  <c r="AL85" i="3"/>
  <c r="AG85" i="3"/>
  <c r="AF85" i="3"/>
  <c r="M85" i="3"/>
  <c r="AL84" i="3"/>
  <c r="AG84" i="3"/>
  <c r="AF84" i="3"/>
  <c r="AF87" i="3" s="1"/>
  <c r="O84" i="3"/>
  <c r="M84" i="3"/>
  <c r="AQ83" i="3"/>
  <c r="AN83" i="3"/>
  <c r="AI83" i="3"/>
  <c r="AJ83" i="3" s="1"/>
  <c r="K83" i="3"/>
  <c r="I83" i="3"/>
  <c r="F83" i="3"/>
  <c r="D83" i="3"/>
  <c r="AL82" i="3"/>
  <c r="AG82" i="3"/>
  <c r="AF82" i="3"/>
  <c r="M82" i="3"/>
  <c r="AL81" i="3"/>
  <c r="AG81" i="3"/>
  <c r="AF81" i="3"/>
  <c r="M81" i="3"/>
  <c r="Y81" i="3" s="1"/>
  <c r="AL80" i="3"/>
  <c r="AG80" i="3"/>
  <c r="AF80" i="3"/>
  <c r="M80" i="3"/>
  <c r="Y80" i="3" s="1"/>
  <c r="AQ79" i="3"/>
  <c r="AN79" i="3"/>
  <c r="AI79" i="3"/>
  <c r="AJ79" i="3" s="1"/>
  <c r="K79" i="3"/>
  <c r="AE79" i="3" s="1"/>
  <c r="I79" i="3"/>
  <c r="F79" i="3"/>
  <c r="D79" i="3"/>
  <c r="AL78" i="3"/>
  <c r="AG78" i="3"/>
  <c r="AF78" i="3"/>
  <c r="M78" i="3"/>
  <c r="Y78" i="3" s="1"/>
  <c r="AL77" i="3"/>
  <c r="AG77" i="3"/>
  <c r="AF77" i="3"/>
  <c r="M77" i="3"/>
  <c r="Y77" i="3" s="1"/>
  <c r="AL76" i="3"/>
  <c r="AG76" i="3"/>
  <c r="AF76" i="3"/>
  <c r="AF79" i="3" s="1"/>
  <c r="M76" i="3"/>
  <c r="AA76" i="3" s="1"/>
  <c r="AQ75" i="3"/>
  <c r="AN75" i="3"/>
  <c r="AI75" i="3"/>
  <c r="AJ75" i="3" s="1"/>
  <c r="K75" i="3"/>
  <c r="AK75" i="3" s="1"/>
  <c r="I75" i="3"/>
  <c r="F75" i="3"/>
  <c r="D75" i="3"/>
  <c r="AL74" i="3"/>
  <c r="AG74" i="3"/>
  <c r="AF74" i="3"/>
  <c r="M74" i="3"/>
  <c r="AL73" i="3"/>
  <c r="AG73" i="3"/>
  <c r="AF73" i="3"/>
  <c r="M73" i="3"/>
  <c r="AL72" i="3"/>
  <c r="AG72" i="3"/>
  <c r="AF72" i="3"/>
  <c r="AF75" i="3" s="1"/>
  <c r="M72" i="3"/>
  <c r="Y72" i="3" s="1"/>
  <c r="AQ71" i="3"/>
  <c r="AN71" i="3"/>
  <c r="AI71" i="3"/>
  <c r="AJ71" i="3" s="1"/>
  <c r="K71" i="3"/>
  <c r="AE71" i="3" s="1"/>
  <c r="I71" i="3"/>
  <c r="F71" i="3"/>
  <c r="D71" i="3"/>
  <c r="AL70" i="3"/>
  <c r="AG70" i="3"/>
  <c r="AF70" i="3"/>
  <c r="M70" i="3"/>
  <c r="AL69" i="3"/>
  <c r="AG69" i="3"/>
  <c r="AF69" i="3"/>
  <c r="M69" i="3"/>
  <c r="AD69" i="3" s="1"/>
  <c r="AL68" i="3"/>
  <c r="AG68" i="3"/>
  <c r="AF68" i="3"/>
  <c r="S68" i="3"/>
  <c r="M68" i="3"/>
  <c r="AD68" i="3" s="1"/>
  <c r="AQ67" i="3"/>
  <c r="AN67" i="3"/>
  <c r="AI67" i="3"/>
  <c r="AJ67" i="3" s="1"/>
  <c r="K67" i="3"/>
  <c r="AC67" i="3" s="1"/>
  <c r="I67" i="3"/>
  <c r="F67" i="3"/>
  <c r="D67" i="3"/>
  <c r="AL66" i="3"/>
  <c r="AG66" i="3"/>
  <c r="AF66" i="3"/>
  <c r="M66" i="3"/>
  <c r="Y66" i="3" s="1"/>
  <c r="AL65" i="3"/>
  <c r="AG65" i="3"/>
  <c r="AF65" i="3"/>
  <c r="O65" i="3"/>
  <c r="M65" i="3"/>
  <c r="AA65" i="3" s="1"/>
  <c r="AL64" i="3"/>
  <c r="AG64" i="3"/>
  <c r="AF64" i="3"/>
  <c r="M64" i="3"/>
  <c r="AQ63" i="3"/>
  <c r="AN63" i="3"/>
  <c r="AI63" i="3"/>
  <c r="AJ63" i="3" s="1"/>
  <c r="K63" i="3"/>
  <c r="AE63" i="3" s="1"/>
  <c r="I63" i="3"/>
  <c r="F63" i="3"/>
  <c r="D63" i="3"/>
  <c r="AL62" i="3"/>
  <c r="AG62" i="3"/>
  <c r="AF62" i="3"/>
  <c r="M62" i="3"/>
  <c r="AA62" i="3" s="1"/>
  <c r="AL61" i="3"/>
  <c r="AG61" i="3"/>
  <c r="AF61" i="3"/>
  <c r="AF63" i="3" s="1"/>
  <c r="M61" i="3"/>
  <c r="S61" i="3" s="1"/>
  <c r="AL60" i="3"/>
  <c r="AG60" i="3"/>
  <c r="AF60" i="3"/>
  <c r="M60" i="3"/>
  <c r="AQ59" i="3"/>
  <c r="AN59" i="3"/>
  <c r="AI59" i="3"/>
  <c r="AJ59" i="3" s="1"/>
  <c r="K59" i="3"/>
  <c r="AK59" i="3" s="1"/>
  <c r="I59" i="3"/>
  <c r="F59" i="3"/>
  <c r="D59" i="3"/>
  <c r="AL58" i="3"/>
  <c r="AG58" i="3"/>
  <c r="AF58" i="3"/>
  <c r="M58" i="3"/>
  <c r="AA58" i="3" s="1"/>
  <c r="AL57" i="3"/>
  <c r="AG57" i="3"/>
  <c r="AF57" i="3"/>
  <c r="M57" i="3"/>
  <c r="AL56" i="3"/>
  <c r="AG56" i="3"/>
  <c r="AF56" i="3"/>
  <c r="M56" i="3"/>
  <c r="U56" i="3" s="1"/>
  <c r="AQ55" i="3"/>
  <c r="AN55" i="3"/>
  <c r="AI55" i="3"/>
  <c r="AJ55" i="3" s="1"/>
  <c r="K55" i="3"/>
  <c r="L55" i="3" s="1"/>
  <c r="I55" i="3"/>
  <c r="F55" i="3"/>
  <c r="D55" i="3"/>
  <c r="AL54" i="3"/>
  <c r="AG54" i="3"/>
  <c r="AF54" i="3"/>
  <c r="M54" i="3"/>
  <c r="AD54" i="3" s="1"/>
  <c r="AL53" i="3"/>
  <c r="AG53" i="3"/>
  <c r="AF53" i="3"/>
  <c r="M53" i="3"/>
  <c r="Y53" i="3" s="1"/>
  <c r="AL52" i="3"/>
  <c r="AG52" i="3"/>
  <c r="AF52" i="3"/>
  <c r="M52" i="3"/>
  <c r="W52" i="3" s="1"/>
  <c r="AQ51" i="3"/>
  <c r="AN51" i="3"/>
  <c r="AI51" i="3"/>
  <c r="AJ51" i="3" s="1"/>
  <c r="K51" i="3"/>
  <c r="AE51" i="3" s="1"/>
  <c r="I51" i="3"/>
  <c r="F51" i="3"/>
  <c r="D51" i="3"/>
  <c r="AL50" i="3"/>
  <c r="AG50" i="3"/>
  <c r="AF50" i="3"/>
  <c r="M50" i="3"/>
  <c r="AL49" i="3"/>
  <c r="AG49" i="3"/>
  <c r="AF49" i="3"/>
  <c r="M49" i="3"/>
  <c r="U49" i="3" s="1"/>
  <c r="AL48" i="3"/>
  <c r="AG48" i="3"/>
  <c r="AF48" i="3"/>
  <c r="M48" i="3"/>
  <c r="AD48" i="3" s="1"/>
  <c r="AQ47" i="3"/>
  <c r="AN47" i="3"/>
  <c r="AI47" i="3"/>
  <c r="AJ47" i="3" s="1"/>
  <c r="K47" i="3"/>
  <c r="L47" i="3" s="1"/>
  <c r="I47" i="3"/>
  <c r="F47" i="3"/>
  <c r="D47" i="3"/>
  <c r="AL46" i="3"/>
  <c r="AG46" i="3"/>
  <c r="AF46" i="3"/>
  <c r="M46" i="3"/>
  <c r="AD46" i="3" s="1"/>
  <c r="AL45" i="3"/>
  <c r="AG45" i="3"/>
  <c r="AF45" i="3"/>
  <c r="AA45" i="3"/>
  <c r="M45" i="3"/>
  <c r="AD45" i="3" s="1"/>
  <c r="AL44" i="3"/>
  <c r="AG44" i="3"/>
  <c r="AF44" i="3"/>
  <c r="M44" i="3"/>
  <c r="U44" i="3" s="1"/>
  <c r="AQ43" i="3"/>
  <c r="AN43" i="3"/>
  <c r="AI43" i="3"/>
  <c r="AJ43" i="3" s="1"/>
  <c r="K43" i="3"/>
  <c r="AE43" i="3" s="1"/>
  <c r="I43" i="3"/>
  <c r="F43" i="3"/>
  <c r="D43" i="3"/>
  <c r="AL42" i="3"/>
  <c r="AG42" i="3"/>
  <c r="AF42" i="3"/>
  <c r="M42" i="3"/>
  <c r="AA42" i="3" s="1"/>
  <c r="AL41" i="3"/>
  <c r="AG41" i="3"/>
  <c r="AF41" i="3"/>
  <c r="M41" i="3"/>
  <c r="U41" i="3" s="1"/>
  <c r="AL40" i="3"/>
  <c r="AG40" i="3"/>
  <c r="AF40" i="3"/>
  <c r="M40" i="3"/>
  <c r="S40" i="3" s="1"/>
  <c r="AQ39" i="3"/>
  <c r="AN39" i="3"/>
  <c r="AI39" i="3"/>
  <c r="AJ39" i="3" s="1"/>
  <c r="K39" i="3"/>
  <c r="AK39" i="3" s="1"/>
  <c r="I39" i="3"/>
  <c r="F39" i="3"/>
  <c r="D39" i="3"/>
  <c r="AL38" i="3"/>
  <c r="AG38" i="3"/>
  <c r="AF38" i="3"/>
  <c r="M38" i="3"/>
  <c r="U38" i="3" s="1"/>
  <c r="AL37" i="3"/>
  <c r="AG37" i="3"/>
  <c r="AF37" i="3"/>
  <c r="M37" i="3"/>
  <c r="AL36" i="3"/>
  <c r="AG36" i="3"/>
  <c r="AF36" i="3"/>
  <c r="M36" i="3"/>
  <c r="AD36" i="3" s="1"/>
  <c r="AQ35" i="3"/>
  <c r="AN35" i="3"/>
  <c r="AI35" i="3"/>
  <c r="AJ35" i="3" s="1"/>
  <c r="K35" i="3"/>
  <c r="AE35" i="3" s="1"/>
  <c r="I35" i="3"/>
  <c r="F35" i="3"/>
  <c r="D35" i="3"/>
  <c r="AL34" i="3"/>
  <c r="AG34" i="3"/>
  <c r="AF34" i="3"/>
  <c r="Y34" i="3"/>
  <c r="M34" i="3"/>
  <c r="AL33" i="3"/>
  <c r="AG33" i="3"/>
  <c r="AF33" i="3"/>
  <c r="M33" i="3"/>
  <c r="AD33" i="3" s="1"/>
  <c r="AL32" i="3"/>
  <c r="AG32" i="3"/>
  <c r="AF32" i="3"/>
  <c r="M32" i="3"/>
  <c r="U32" i="3" s="1"/>
  <c r="AQ31" i="3"/>
  <c r="AN31" i="3"/>
  <c r="AI31" i="3"/>
  <c r="AJ31" i="3" s="1"/>
  <c r="K31" i="3"/>
  <c r="L31" i="3" s="1"/>
  <c r="I31" i="3"/>
  <c r="F31" i="3"/>
  <c r="D31" i="3"/>
  <c r="AL30" i="3"/>
  <c r="AG30" i="3"/>
  <c r="AF30" i="3"/>
  <c r="M30" i="3"/>
  <c r="AD30" i="3" s="1"/>
  <c r="AL29" i="3"/>
  <c r="AG29" i="3"/>
  <c r="AF29" i="3"/>
  <c r="M29" i="3"/>
  <c r="AD29" i="3" s="1"/>
  <c r="AL28" i="3"/>
  <c r="AG28" i="3"/>
  <c r="AF28" i="3"/>
  <c r="M28" i="3"/>
  <c r="U28" i="3" s="1"/>
  <c r="AQ27" i="3"/>
  <c r="AN27" i="3"/>
  <c r="AI27" i="3"/>
  <c r="AJ27" i="3" s="1"/>
  <c r="K27" i="3"/>
  <c r="AE27" i="3" s="1"/>
  <c r="I27" i="3"/>
  <c r="F27" i="3"/>
  <c r="D27" i="3"/>
  <c r="AL26" i="3"/>
  <c r="AG26" i="3"/>
  <c r="AF26" i="3"/>
  <c r="M26" i="3"/>
  <c r="AA26" i="3" s="1"/>
  <c r="AL25" i="3"/>
  <c r="AG25" i="3"/>
  <c r="AF25" i="3"/>
  <c r="M25" i="3"/>
  <c r="AA25" i="3" s="1"/>
  <c r="AL24" i="3"/>
  <c r="AG24" i="3"/>
  <c r="AF24" i="3"/>
  <c r="M24" i="3"/>
  <c r="AQ23" i="3"/>
  <c r="AN23" i="3"/>
  <c r="AI23" i="3"/>
  <c r="AJ23" i="3" s="1"/>
  <c r="AE23" i="3"/>
  <c r="K23" i="3"/>
  <c r="AK23" i="3" s="1"/>
  <c r="I23" i="3"/>
  <c r="F23" i="3"/>
  <c r="D23" i="3"/>
  <c r="AL22" i="3"/>
  <c r="AG22" i="3"/>
  <c r="AF22" i="3"/>
  <c r="M22" i="3"/>
  <c r="U22" i="3" s="1"/>
  <c r="AL21" i="3"/>
  <c r="AG21" i="3"/>
  <c r="AF21" i="3"/>
  <c r="M21" i="3"/>
  <c r="AA21" i="3" s="1"/>
  <c r="AL20" i="3"/>
  <c r="AG20" i="3"/>
  <c r="AF20" i="3"/>
  <c r="AF23" i="3" s="1"/>
  <c r="M20" i="3"/>
  <c r="AD20" i="3" s="1"/>
  <c r="AQ19" i="3"/>
  <c r="AN19" i="3"/>
  <c r="AI19" i="3"/>
  <c r="AJ19" i="3" s="1"/>
  <c r="K19" i="3"/>
  <c r="AE19" i="3" s="1"/>
  <c r="I19" i="3"/>
  <c r="F19" i="3"/>
  <c r="D19" i="3"/>
  <c r="AL18" i="3"/>
  <c r="AG18" i="3"/>
  <c r="AF18" i="3"/>
  <c r="M18" i="3"/>
  <c r="AD18" i="3" s="1"/>
  <c r="AL17" i="3"/>
  <c r="AG17" i="3"/>
  <c r="AF17" i="3"/>
  <c r="M17" i="3"/>
  <c r="AD17" i="3" s="1"/>
  <c r="AL16" i="3"/>
  <c r="AG16" i="3"/>
  <c r="AF16" i="3"/>
  <c r="M16" i="3"/>
  <c r="U16" i="3" s="1"/>
  <c r="AQ15" i="3"/>
  <c r="AN15" i="3"/>
  <c r="AI15" i="3"/>
  <c r="AJ15" i="3" s="1"/>
  <c r="K15" i="3"/>
  <c r="L15" i="3" s="1"/>
  <c r="I15" i="3"/>
  <c r="F15" i="3"/>
  <c r="D15" i="3"/>
  <c r="AL14" i="3"/>
  <c r="AG14" i="3"/>
  <c r="AF14" i="3"/>
  <c r="Y14" i="3"/>
  <c r="O14" i="3"/>
  <c r="M14" i="3"/>
  <c r="AD14" i="3" s="1"/>
  <c r="AL13" i="3"/>
  <c r="AG13" i="3"/>
  <c r="AF13" i="3"/>
  <c r="M13" i="3"/>
  <c r="AD13" i="3" s="1"/>
  <c r="AL12" i="3"/>
  <c r="AG12" i="3"/>
  <c r="AF12" i="3"/>
  <c r="M12" i="3"/>
  <c r="U12" i="3" s="1"/>
  <c r="AQ11" i="3"/>
  <c r="AN11" i="3"/>
  <c r="AJ11" i="3"/>
  <c r="K11" i="3"/>
  <c r="AE11" i="3" s="1"/>
  <c r="I11" i="3"/>
  <c r="F11" i="3"/>
  <c r="D11" i="3"/>
  <c r="AL10" i="3"/>
  <c r="AG10" i="3"/>
  <c r="AF10" i="3"/>
  <c r="AD10" i="3"/>
  <c r="M10" i="3"/>
  <c r="AL9" i="3"/>
  <c r="AG9" i="3"/>
  <c r="AF9" i="3"/>
  <c r="M9" i="3"/>
  <c r="S9" i="3" s="1"/>
  <c r="AL8" i="3"/>
  <c r="AG8" i="3"/>
  <c r="AF8" i="3"/>
  <c r="M8" i="3"/>
  <c r="AQ7" i="3"/>
  <c r="AN7" i="3"/>
  <c r="AI7" i="3"/>
  <c r="AJ7" i="3" s="1"/>
  <c r="Y7" i="3"/>
  <c r="K7" i="3"/>
  <c r="AK7" i="3" s="1"/>
  <c r="I7" i="3"/>
  <c r="F7" i="3"/>
  <c r="D7" i="3"/>
  <c r="AL6" i="3"/>
  <c r="AG6" i="3"/>
  <c r="AF6" i="3"/>
  <c r="M6" i="3"/>
  <c r="AD6" i="3" s="1"/>
  <c r="AL5" i="3"/>
  <c r="AG5" i="3"/>
  <c r="AF5" i="3"/>
  <c r="M5" i="3"/>
  <c r="U5" i="3" s="1"/>
  <c r="AL4" i="3"/>
  <c r="AG4" i="3"/>
  <c r="AF4" i="3"/>
  <c r="M4" i="3"/>
  <c r="AD4" i="3" s="1"/>
  <c r="AQ127" i="13"/>
  <c r="AN127" i="13"/>
  <c r="AL127" i="13"/>
  <c r="AI127" i="13"/>
  <c r="K127" i="13"/>
  <c r="I127" i="13"/>
  <c r="F127" i="13"/>
  <c r="D127" i="13"/>
  <c r="AL126" i="13"/>
  <c r="AG126" i="13"/>
  <c r="AF126" i="13"/>
  <c r="AD126" i="13"/>
  <c r="Y126" i="13"/>
  <c r="W126" i="13"/>
  <c r="Q126" i="13"/>
  <c r="O126" i="13"/>
  <c r="M126" i="13"/>
  <c r="AB126" i="13" s="1"/>
  <c r="AH126" i="13" s="1"/>
  <c r="AL125" i="13"/>
  <c r="AG125" i="13"/>
  <c r="AF125" i="13"/>
  <c r="AB125" i="13"/>
  <c r="AH125" i="13" s="1"/>
  <c r="M125" i="13"/>
  <c r="AL124" i="13"/>
  <c r="AG124" i="13"/>
  <c r="AF124" i="13"/>
  <c r="AF127" i="13" s="1"/>
  <c r="M124" i="13"/>
  <c r="AQ123" i="13"/>
  <c r="AN123" i="13"/>
  <c r="AL123" i="13"/>
  <c r="AK123" i="13"/>
  <c r="AI123" i="13"/>
  <c r="AJ123" i="13" s="1"/>
  <c r="AC123" i="13"/>
  <c r="K123" i="13"/>
  <c r="L123" i="13" s="1"/>
  <c r="I123" i="13"/>
  <c r="F123" i="13"/>
  <c r="D123" i="13"/>
  <c r="AL122" i="13"/>
  <c r="AG122" i="13"/>
  <c r="AF122" i="13"/>
  <c r="M122" i="13"/>
  <c r="AL121" i="13"/>
  <c r="AG121" i="13"/>
  <c r="AF121" i="13"/>
  <c r="AB121" i="13"/>
  <c r="AH121" i="13" s="1"/>
  <c r="S121" i="13"/>
  <c r="M121" i="13"/>
  <c r="AL120" i="13"/>
  <c r="AG120" i="13"/>
  <c r="AF120" i="13"/>
  <c r="AF123" i="13" s="1"/>
  <c r="AA120" i="13"/>
  <c r="Y120" i="13"/>
  <c r="S120" i="13"/>
  <c r="Q120" i="13"/>
  <c r="M120" i="13"/>
  <c r="AD120" i="13" s="1"/>
  <c r="AQ119" i="13"/>
  <c r="AN119" i="13"/>
  <c r="AK119" i="13"/>
  <c r="AJ119" i="13"/>
  <c r="AI119" i="13"/>
  <c r="AC119" i="13"/>
  <c r="L119" i="13"/>
  <c r="K119" i="13"/>
  <c r="AE119" i="13" s="1"/>
  <c r="I119" i="13"/>
  <c r="F119" i="13"/>
  <c r="D119" i="13"/>
  <c r="AL118" i="13"/>
  <c r="AG118" i="13"/>
  <c r="AF118" i="13"/>
  <c r="M118" i="13"/>
  <c r="AL117" i="13"/>
  <c r="AG117" i="13"/>
  <c r="AF117" i="13"/>
  <c r="AA117" i="13"/>
  <c r="Y117" i="13"/>
  <c r="S117" i="13"/>
  <c r="Q117" i="13"/>
  <c r="M117" i="13"/>
  <c r="AD117" i="13" s="1"/>
  <c r="AL116" i="13"/>
  <c r="AL119" i="13" s="1"/>
  <c r="AG116" i="13"/>
  <c r="AF116" i="13"/>
  <c r="AF119" i="13" s="1"/>
  <c r="AD116" i="13"/>
  <c r="Y116" i="13"/>
  <c r="W116" i="13"/>
  <c r="S116" i="13"/>
  <c r="Q116" i="13"/>
  <c r="O116" i="13"/>
  <c r="M116" i="13"/>
  <c r="AB116" i="13" s="1"/>
  <c r="AH116" i="13" s="1"/>
  <c r="AQ115" i="13"/>
  <c r="AN115" i="13"/>
  <c r="AI115" i="13"/>
  <c r="AJ115" i="13" s="1"/>
  <c r="AE115" i="13"/>
  <c r="K115" i="13"/>
  <c r="L115" i="13" s="1"/>
  <c r="I115" i="13"/>
  <c r="F115" i="13"/>
  <c r="D115" i="13"/>
  <c r="AL114" i="13"/>
  <c r="AG114" i="13"/>
  <c r="AF114" i="13"/>
  <c r="M114" i="13"/>
  <c r="AD114" i="13" s="1"/>
  <c r="AL113" i="13"/>
  <c r="AG113" i="13"/>
  <c r="AF113" i="13"/>
  <c r="AD113" i="13"/>
  <c r="S113" i="13"/>
  <c r="M113" i="13"/>
  <c r="AL112" i="13"/>
  <c r="AG112" i="13"/>
  <c r="AF112" i="13"/>
  <c r="M112" i="13"/>
  <c r="AQ111" i="13"/>
  <c r="AN111" i="13"/>
  <c r="AI111" i="13"/>
  <c r="AJ111" i="13" s="1"/>
  <c r="K111" i="13"/>
  <c r="I111" i="13"/>
  <c r="F111" i="13"/>
  <c r="D111" i="13"/>
  <c r="AL110" i="13"/>
  <c r="AG110" i="13"/>
  <c r="AF110" i="13"/>
  <c r="M110" i="13"/>
  <c r="AL109" i="13"/>
  <c r="AG109" i="13"/>
  <c r="AF109" i="13"/>
  <c r="M109" i="13"/>
  <c r="AD109" i="13" s="1"/>
  <c r="AL108" i="13"/>
  <c r="AG108" i="13"/>
  <c r="AF108" i="13"/>
  <c r="M108" i="13"/>
  <c r="AA108" i="13" s="1"/>
  <c r="AQ107" i="13"/>
  <c r="AN107" i="13"/>
  <c r="AI107" i="13"/>
  <c r="AJ107" i="13" s="1"/>
  <c r="K107" i="13"/>
  <c r="AE107" i="13" s="1"/>
  <c r="I107" i="13"/>
  <c r="F107" i="13"/>
  <c r="D107" i="13"/>
  <c r="AL106" i="13"/>
  <c r="AG106" i="13"/>
  <c r="AF106" i="13"/>
  <c r="M106" i="13"/>
  <c r="AL105" i="13"/>
  <c r="AG105" i="13"/>
  <c r="AF105" i="13"/>
  <c r="M105" i="13"/>
  <c r="AD105" i="13" s="1"/>
  <c r="AL104" i="13"/>
  <c r="AL107" i="13" s="1"/>
  <c r="AG104" i="13"/>
  <c r="AF104" i="13"/>
  <c r="AF107" i="13" s="1"/>
  <c r="M104" i="13"/>
  <c r="AD104" i="13" s="1"/>
  <c r="AQ103" i="13"/>
  <c r="AN103" i="13"/>
  <c r="AI103" i="13"/>
  <c r="AJ103" i="13" s="1"/>
  <c r="K103" i="13"/>
  <c r="L103" i="13" s="1"/>
  <c r="I103" i="13"/>
  <c r="F103" i="13"/>
  <c r="D103" i="13"/>
  <c r="AL102" i="13"/>
  <c r="AG102" i="13"/>
  <c r="AF102" i="13"/>
  <c r="M102" i="13"/>
  <c r="AD102" i="13" s="1"/>
  <c r="AL101" i="13"/>
  <c r="AG101" i="13"/>
  <c r="AF101" i="13"/>
  <c r="M101" i="13"/>
  <c r="AL100" i="13"/>
  <c r="AG100" i="13"/>
  <c r="AF100" i="13"/>
  <c r="M100" i="13"/>
  <c r="W100" i="13" s="1"/>
  <c r="AQ99" i="13"/>
  <c r="AN99" i="13"/>
  <c r="AI99" i="13"/>
  <c r="AJ99" i="13" s="1"/>
  <c r="K99" i="13"/>
  <c r="AE99" i="13" s="1"/>
  <c r="I99" i="13"/>
  <c r="F99" i="13"/>
  <c r="D99" i="13"/>
  <c r="AL98" i="13"/>
  <c r="AG98" i="13"/>
  <c r="AF98" i="13"/>
  <c r="M98" i="13"/>
  <c r="AL97" i="13"/>
  <c r="AG97" i="13"/>
  <c r="AF97" i="13"/>
  <c r="W97" i="13"/>
  <c r="M97" i="13"/>
  <c r="U97" i="13" s="1"/>
  <c r="AL96" i="13"/>
  <c r="AG96" i="13"/>
  <c r="AF96" i="13"/>
  <c r="M96" i="13"/>
  <c r="AQ95" i="13"/>
  <c r="AN95" i="13"/>
  <c r="AI95" i="13"/>
  <c r="AJ95" i="13" s="1"/>
  <c r="K95" i="13"/>
  <c r="AE95" i="13" s="1"/>
  <c r="I95" i="13"/>
  <c r="F95" i="13"/>
  <c r="D95" i="13"/>
  <c r="AL94" i="13"/>
  <c r="AG94" i="13"/>
  <c r="AF94" i="13"/>
  <c r="M94" i="13"/>
  <c r="AD94" i="13" s="1"/>
  <c r="AL93" i="13"/>
  <c r="AG93" i="13"/>
  <c r="AF93" i="13"/>
  <c r="M93" i="13"/>
  <c r="AL92" i="13"/>
  <c r="AG92" i="13"/>
  <c r="AF92" i="13"/>
  <c r="M92" i="13"/>
  <c r="AQ91" i="13"/>
  <c r="AN91" i="13"/>
  <c r="AI91" i="13"/>
  <c r="AJ91" i="13" s="1"/>
  <c r="I91" i="13"/>
  <c r="F91" i="13"/>
  <c r="D91" i="13"/>
  <c r="AL90" i="13"/>
  <c r="AG90" i="13"/>
  <c r="AF90" i="13"/>
  <c r="AA90" i="13"/>
  <c r="O90" i="13"/>
  <c r="M90" i="13"/>
  <c r="S90" i="13" s="1"/>
  <c r="AL89" i="13"/>
  <c r="AG89" i="13"/>
  <c r="AF89" i="13"/>
  <c r="O89" i="13"/>
  <c r="M89" i="13"/>
  <c r="AD89" i="13" s="1"/>
  <c r="AB89" i="13" s="1"/>
  <c r="AH89" i="13" s="1"/>
  <c r="AL88" i="13"/>
  <c r="AG88" i="13"/>
  <c r="AF88" i="13"/>
  <c r="M88" i="13"/>
  <c r="AA88" i="13" s="1"/>
  <c r="AQ87" i="13"/>
  <c r="AN87" i="13"/>
  <c r="AI87" i="13"/>
  <c r="AJ87" i="13" s="1"/>
  <c r="K87" i="13"/>
  <c r="L87" i="13" s="1"/>
  <c r="I87" i="13"/>
  <c r="F87" i="13"/>
  <c r="D87" i="13"/>
  <c r="AL86" i="13"/>
  <c r="AG86" i="13"/>
  <c r="AF86" i="13"/>
  <c r="M86" i="13"/>
  <c r="AL85" i="13"/>
  <c r="AG85" i="13"/>
  <c r="AF85" i="13"/>
  <c r="M85" i="13"/>
  <c r="S85" i="13" s="1"/>
  <c r="AL84" i="13"/>
  <c r="AG84" i="13"/>
  <c r="AF84" i="13"/>
  <c r="M84" i="13"/>
  <c r="AD84" i="13" s="1"/>
  <c r="AQ83" i="13"/>
  <c r="AN83" i="13"/>
  <c r="AI83" i="13"/>
  <c r="AJ83" i="13" s="1"/>
  <c r="K83" i="13"/>
  <c r="AE83" i="13" s="1"/>
  <c r="I83" i="13"/>
  <c r="F83" i="13"/>
  <c r="D83" i="13"/>
  <c r="AL82" i="13"/>
  <c r="AG82" i="13"/>
  <c r="AF82" i="13"/>
  <c r="M82" i="13"/>
  <c r="U82" i="13" s="1"/>
  <c r="AL81" i="13"/>
  <c r="AG81" i="13"/>
  <c r="AF81" i="13"/>
  <c r="M81" i="13"/>
  <c r="AD81" i="13" s="1"/>
  <c r="AL80" i="13"/>
  <c r="AG80" i="13"/>
  <c r="AF80" i="13"/>
  <c r="AF83" i="13" s="1"/>
  <c r="M80" i="13"/>
  <c r="Y80" i="13" s="1"/>
  <c r="AQ79" i="13"/>
  <c r="AN79" i="13"/>
  <c r="AI79" i="13"/>
  <c r="AJ79" i="13" s="1"/>
  <c r="K79" i="13"/>
  <c r="I79" i="13"/>
  <c r="F79" i="13"/>
  <c r="D79" i="13"/>
  <c r="AL78" i="13"/>
  <c r="AG78" i="13"/>
  <c r="AF78" i="13"/>
  <c r="M78" i="13"/>
  <c r="AD78" i="13" s="1"/>
  <c r="AL77" i="13"/>
  <c r="AG77" i="13"/>
  <c r="AF77" i="13"/>
  <c r="AD77" i="13"/>
  <c r="M77" i="13"/>
  <c r="AL76" i="13"/>
  <c r="AG76" i="13"/>
  <c r="AF76" i="13"/>
  <c r="W76" i="13"/>
  <c r="M76" i="13"/>
  <c r="U76" i="13" s="1"/>
  <c r="AQ75" i="13"/>
  <c r="AN75" i="13"/>
  <c r="AI75" i="13"/>
  <c r="AJ75" i="13" s="1"/>
  <c r="K75" i="13"/>
  <c r="AE75" i="13" s="1"/>
  <c r="I75" i="13"/>
  <c r="F75" i="13"/>
  <c r="D75" i="13"/>
  <c r="AL74" i="13"/>
  <c r="AG74" i="13"/>
  <c r="AF74" i="13"/>
  <c r="M74" i="13"/>
  <c r="AL73" i="13"/>
  <c r="AG73" i="13"/>
  <c r="AF73" i="13"/>
  <c r="M73" i="13"/>
  <c r="W73" i="13" s="1"/>
  <c r="AL72" i="13"/>
  <c r="AG72" i="13"/>
  <c r="AF72" i="13"/>
  <c r="M72" i="13"/>
  <c r="AA72" i="13" s="1"/>
  <c r="AQ71" i="13"/>
  <c r="AN71" i="13"/>
  <c r="AI71" i="13"/>
  <c r="AJ71" i="13" s="1"/>
  <c r="K71" i="13"/>
  <c r="L71" i="13" s="1"/>
  <c r="I71" i="13"/>
  <c r="F71" i="13"/>
  <c r="D71" i="13"/>
  <c r="AL70" i="13"/>
  <c r="AG70" i="13"/>
  <c r="AF70" i="13"/>
  <c r="M70" i="13"/>
  <c r="U70" i="13" s="1"/>
  <c r="AL69" i="13"/>
  <c r="AG69" i="13"/>
  <c r="AF69" i="13"/>
  <c r="M69" i="13"/>
  <c r="U69" i="13" s="1"/>
  <c r="AL68" i="13"/>
  <c r="AG68" i="13"/>
  <c r="AF68" i="13"/>
  <c r="M68" i="13"/>
  <c r="AD68" i="13" s="1"/>
  <c r="AQ67" i="13"/>
  <c r="AN67" i="13"/>
  <c r="AI67" i="13"/>
  <c r="AJ67" i="13" s="1"/>
  <c r="K67" i="13"/>
  <c r="AE67" i="13" s="1"/>
  <c r="I67" i="13"/>
  <c r="F67" i="13"/>
  <c r="D67" i="13"/>
  <c r="AL66" i="13"/>
  <c r="AG66" i="13"/>
  <c r="AF66" i="13"/>
  <c r="AA66" i="13"/>
  <c r="M66" i="13"/>
  <c r="U66" i="13" s="1"/>
  <c r="AL65" i="13"/>
  <c r="AG65" i="13"/>
  <c r="AF65" i="13"/>
  <c r="M65" i="13"/>
  <c r="AD65" i="13" s="1"/>
  <c r="AL64" i="13"/>
  <c r="AG64" i="13"/>
  <c r="AF64" i="13"/>
  <c r="AF67" i="13" s="1"/>
  <c r="M64" i="13"/>
  <c r="AQ63" i="13"/>
  <c r="AN63" i="13"/>
  <c r="AI63" i="13"/>
  <c r="AJ63" i="13" s="1"/>
  <c r="K63" i="13"/>
  <c r="L63" i="13" s="1"/>
  <c r="I63" i="13"/>
  <c r="F63" i="13"/>
  <c r="D63" i="13"/>
  <c r="AL62" i="13"/>
  <c r="AG62" i="13"/>
  <c r="AF62" i="13"/>
  <c r="M62" i="13"/>
  <c r="AD62" i="13" s="1"/>
  <c r="AL61" i="13"/>
  <c r="AG61" i="13"/>
  <c r="AF61" i="13"/>
  <c r="M61" i="13"/>
  <c r="AL60" i="13"/>
  <c r="AG60" i="13"/>
  <c r="AF60" i="13"/>
  <c r="M60" i="13"/>
  <c r="AD60" i="13" s="1"/>
  <c r="AQ59" i="13"/>
  <c r="AN59" i="13"/>
  <c r="AI59" i="13"/>
  <c r="AJ59" i="13" s="1"/>
  <c r="K59" i="13"/>
  <c r="I59" i="13"/>
  <c r="F59" i="13"/>
  <c r="D59" i="13"/>
  <c r="AL58" i="13"/>
  <c r="AG58" i="13"/>
  <c r="AF58" i="13"/>
  <c r="AD58" i="13"/>
  <c r="M58" i="13"/>
  <c r="AL57" i="13"/>
  <c r="AG57" i="13"/>
  <c r="AF57" i="13"/>
  <c r="M57" i="13"/>
  <c r="W57" i="13" s="1"/>
  <c r="AL56" i="13"/>
  <c r="AG56" i="13"/>
  <c r="AF56" i="13"/>
  <c r="M56" i="13"/>
  <c r="U56" i="13" s="1"/>
  <c r="AQ55" i="13"/>
  <c r="AN55" i="13"/>
  <c r="AI55" i="13"/>
  <c r="AJ55" i="13" s="1"/>
  <c r="K55" i="13"/>
  <c r="L55" i="13" s="1"/>
  <c r="I55" i="13"/>
  <c r="F55" i="13"/>
  <c r="D55" i="13"/>
  <c r="AL54" i="13"/>
  <c r="AG54" i="13"/>
  <c r="AF54" i="13"/>
  <c r="M54" i="13"/>
  <c r="W54" i="13" s="1"/>
  <c r="AL53" i="13"/>
  <c r="AG53" i="13"/>
  <c r="AF53" i="13"/>
  <c r="M53" i="13"/>
  <c r="U53" i="13" s="1"/>
  <c r="AL52" i="13"/>
  <c r="AG52" i="13"/>
  <c r="AF52" i="13"/>
  <c r="M52" i="13"/>
  <c r="AD52" i="13" s="1"/>
  <c r="AQ51" i="13"/>
  <c r="AN51" i="13"/>
  <c r="AI51" i="13"/>
  <c r="AJ51" i="13" s="1"/>
  <c r="K51" i="13"/>
  <c r="AE51" i="13" s="1"/>
  <c r="I51" i="13"/>
  <c r="F51" i="13"/>
  <c r="D51" i="13"/>
  <c r="AL50" i="13"/>
  <c r="AG50" i="13"/>
  <c r="AF50" i="13"/>
  <c r="M50" i="13"/>
  <c r="AL49" i="13"/>
  <c r="AG49" i="13"/>
  <c r="AF49" i="13"/>
  <c r="M49" i="13"/>
  <c r="AD49" i="13" s="1"/>
  <c r="AL48" i="13"/>
  <c r="AL51" i="13" s="1"/>
  <c r="AG48" i="13"/>
  <c r="AF48" i="13"/>
  <c r="Q48" i="13"/>
  <c r="M48" i="13"/>
  <c r="AD48" i="13" s="1"/>
  <c r="AQ47" i="13"/>
  <c r="AN47" i="13"/>
  <c r="AI47" i="13"/>
  <c r="AJ47" i="13" s="1"/>
  <c r="K47" i="13"/>
  <c r="L47" i="13" s="1"/>
  <c r="I47" i="13"/>
  <c r="F47" i="13"/>
  <c r="D47" i="13"/>
  <c r="AL46" i="13"/>
  <c r="AG46" i="13"/>
  <c r="AF46" i="13"/>
  <c r="M46" i="13"/>
  <c r="AD46" i="13" s="1"/>
  <c r="AL45" i="13"/>
  <c r="AG45" i="13"/>
  <c r="AF45" i="13"/>
  <c r="M45" i="13"/>
  <c r="AL44" i="13"/>
  <c r="AG44" i="13"/>
  <c r="AF44" i="13"/>
  <c r="M44" i="13"/>
  <c r="W44" i="13" s="1"/>
  <c r="AQ43" i="13"/>
  <c r="AN43" i="13"/>
  <c r="AI43" i="13"/>
  <c r="AJ43" i="13" s="1"/>
  <c r="K43" i="13"/>
  <c r="AE43" i="13" s="1"/>
  <c r="I43" i="13"/>
  <c r="F43" i="13"/>
  <c r="D43" i="13"/>
  <c r="AL42" i="13"/>
  <c r="AG42" i="13"/>
  <c r="AF42" i="13"/>
  <c r="M42" i="13"/>
  <c r="AD42" i="13" s="1"/>
  <c r="AL41" i="13"/>
  <c r="AG41" i="13"/>
  <c r="AF41" i="13"/>
  <c r="M41" i="13"/>
  <c r="W41" i="13" s="1"/>
  <c r="AL40" i="13"/>
  <c r="AG40" i="13"/>
  <c r="AF40" i="13"/>
  <c r="M40" i="13"/>
  <c r="U40" i="13" s="1"/>
  <c r="AQ39" i="13"/>
  <c r="AN39" i="13"/>
  <c r="AI39" i="13"/>
  <c r="AJ39" i="13" s="1"/>
  <c r="K39" i="13"/>
  <c r="L39" i="13" s="1"/>
  <c r="I39" i="13"/>
  <c r="F39" i="13"/>
  <c r="D39" i="13"/>
  <c r="AL38" i="13"/>
  <c r="AG38" i="13"/>
  <c r="AF38" i="13"/>
  <c r="M38" i="13"/>
  <c r="W38" i="13" s="1"/>
  <c r="AL37" i="13"/>
  <c r="AG37" i="13"/>
  <c r="AF37" i="13"/>
  <c r="M37" i="13"/>
  <c r="AA37" i="13" s="1"/>
  <c r="AL36" i="13"/>
  <c r="AG36" i="13"/>
  <c r="AF36" i="13"/>
  <c r="M36" i="13"/>
  <c r="AD36" i="13" s="1"/>
  <c r="AQ35" i="13"/>
  <c r="AN35" i="13"/>
  <c r="AI35" i="13"/>
  <c r="AJ35" i="13" s="1"/>
  <c r="K35" i="13"/>
  <c r="AE35" i="13" s="1"/>
  <c r="I35" i="13"/>
  <c r="F35" i="13"/>
  <c r="D35" i="13"/>
  <c r="AL34" i="13"/>
  <c r="AG34" i="13"/>
  <c r="AF34" i="13"/>
  <c r="M34" i="13"/>
  <c r="AA34" i="13" s="1"/>
  <c r="AL33" i="13"/>
  <c r="AG33" i="13"/>
  <c r="AF33" i="13"/>
  <c r="M33" i="13"/>
  <c r="AD33" i="13" s="1"/>
  <c r="AL32" i="13"/>
  <c r="AG32" i="13"/>
  <c r="AF32" i="13"/>
  <c r="M32" i="13"/>
  <c r="AQ31" i="13"/>
  <c r="AN31" i="13"/>
  <c r="AI31" i="13"/>
  <c r="AJ31" i="13" s="1"/>
  <c r="K31" i="13"/>
  <c r="AE31" i="13" s="1"/>
  <c r="I31" i="13"/>
  <c r="F31" i="13"/>
  <c r="D31" i="13"/>
  <c r="AL30" i="13"/>
  <c r="AG30" i="13"/>
  <c r="AF30" i="13"/>
  <c r="M30" i="13"/>
  <c r="U30" i="13" s="1"/>
  <c r="AL29" i="13"/>
  <c r="AG29" i="13"/>
  <c r="AF29" i="13"/>
  <c r="Y29" i="13"/>
  <c r="Q29" i="13"/>
  <c r="O29" i="13"/>
  <c r="M29" i="13"/>
  <c r="AL28" i="13"/>
  <c r="AG28" i="13"/>
  <c r="AF28" i="13"/>
  <c r="M28" i="13"/>
  <c r="AA28" i="13" s="1"/>
  <c r="AQ27" i="13"/>
  <c r="AN27" i="13"/>
  <c r="AI27" i="13"/>
  <c r="AJ27" i="13" s="1"/>
  <c r="K27" i="13"/>
  <c r="AE27" i="13" s="1"/>
  <c r="I27" i="13"/>
  <c r="F27" i="13"/>
  <c r="D27" i="13"/>
  <c r="AL26" i="13"/>
  <c r="AG26" i="13"/>
  <c r="AF26" i="13"/>
  <c r="M26" i="13"/>
  <c r="AA26" i="13" s="1"/>
  <c r="AL25" i="13"/>
  <c r="AG25" i="13"/>
  <c r="AF25" i="13"/>
  <c r="M25" i="13"/>
  <c r="AL24" i="13"/>
  <c r="AG24" i="13"/>
  <c r="AF24" i="13"/>
  <c r="M24" i="13"/>
  <c r="AA24" i="13" s="1"/>
  <c r="AQ23" i="13"/>
  <c r="AN23" i="13"/>
  <c r="AI23" i="13"/>
  <c r="AJ23" i="13" s="1"/>
  <c r="K23" i="13"/>
  <c r="AK23" i="13" s="1"/>
  <c r="I23" i="13"/>
  <c r="F23" i="13"/>
  <c r="D23" i="13"/>
  <c r="AL22" i="13"/>
  <c r="AG22" i="13"/>
  <c r="AF22" i="13"/>
  <c r="M22" i="13"/>
  <c r="AL21" i="13"/>
  <c r="AG21" i="13"/>
  <c r="AF21" i="13"/>
  <c r="M21" i="13"/>
  <c r="AA21" i="13" s="1"/>
  <c r="AL20" i="13"/>
  <c r="AG20" i="13"/>
  <c r="AF20" i="13"/>
  <c r="AF23" i="13" s="1"/>
  <c r="M20" i="13"/>
  <c r="M23" i="13" s="1"/>
  <c r="AQ19" i="13"/>
  <c r="AN19" i="13"/>
  <c r="AI19" i="13"/>
  <c r="AJ19" i="13" s="1"/>
  <c r="K19" i="13"/>
  <c r="AE19" i="13" s="1"/>
  <c r="I19" i="13"/>
  <c r="F19" i="13"/>
  <c r="D19" i="13"/>
  <c r="AL18" i="13"/>
  <c r="AG18" i="13"/>
  <c r="AF18" i="13"/>
  <c r="M18" i="13"/>
  <c r="AA18" i="13" s="1"/>
  <c r="AL17" i="13"/>
  <c r="AG17" i="13"/>
  <c r="AF17" i="13"/>
  <c r="S17" i="13"/>
  <c r="M17" i="13"/>
  <c r="Y17" i="13" s="1"/>
  <c r="AL16" i="13"/>
  <c r="AG16" i="13"/>
  <c r="AF16" i="13"/>
  <c r="M16" i="13"/>
  <c r="AQ15" i="13"/>
  <c r="AN15" i="13"/>
  <c r="AI15" i="13"/>
  <c r="AJ15" i="13" s="1"/>
  <c r="K15" i="13"/>
  <c r="AE15" i="13" s="1"/>
  <c r="I15" i="13"/>
  <c r="F15" i="13"/>
  <c r="D15" i="13"/>
  <c r="AL14" i="13"/>
  <c r="AG14" i="13"/>
  <c r="AF14" i="13"/>
  <c r="M14" i="13"/>
  <c r="Y14" i="13" s="1"/>
  <c r="AL13" i="13"/>
  <c r="AG13" i="13"/>
  <c r="AF13" i="13"/>
  <c r="Y13" i="13"/>
  <c r="Q13" i="13"/>
  <c r="M13" i="13"/>
  <c r="AL12" i="13"/>
  <c r="AG12" i="13"/>
  <c r="AF12" i="13"/>
  <c r="M12" i="13"/>
  <c r="AQ11" i="13"/>
  <c r="AN11" i="13"/>
  <c r="AI11" i="13"/>
  <c r="AJ11" i="13" s="1"/>
  <c r="K11" i="13"/>
  <c r="AE11" i="13" s="1"/>
  <c r="I11" i="13"/>
  <c r="F11" i="13"/>
  <c r="D11" i="13"/>
  <c r="AL10" i="13"/>
  <c r="AG10" i="13"/>
  <c r="AF10" i="13"/>
  <c r="M10" i="13"/>
  <c r="AL9" i="13"/>
  <c r="AG9" i="13"/>
  <c r="AF9" i="13"/>
  <c r="M9" i="13"/>
  <c r="AL8" i="13"/>
  <c r="AG8" i="13"/>
  <c r="AF8" i="13"/>
  <c r="M8" i="13"/>
  <c r="AA8" i="13" s="1"/>
  <c r="AQ7" i="13"/>
  <c r="AN7" i="13"/>
  <c r="AI7" i="13"/>
  <c r="AJ7" i="13" s="1"/>
  <c r="Y7" i="13"/>
  <c r="K7" i="13"/>
  <c r="AK7" i="13" s="1"/>
  <c r="I7" i="13"/>
  <c r="F7" i="13"/>
  <c r="D7" i="13"/>
  <c r="AL6" i="13"/>
  <c r="AG6" i="13"/>
  <c r="AF6" i="13"/>
  <c r="M6" i="13"/>
  <c r="AL5" i="13"/>
  <c r="AG5" i="13"/>
  <c r="AF5" i="13"/>
  <c r="M5" i="13"/>
  <c r="AD5" i="13" s="1"/>
  <c r="AL4" i="13"/>
  <c r="AL7" i="13" s="1"/>
  <c r="AG4" i="13"/>
  <c r="AF4" i="13"/>
  <c r="M4" i="13"/>
  <c r="AQ127" i="1"/>
  <c r="AN127" i="1"/>
  <c r="AI127" i="1"/>
  <c r="K127" i="1"/>
  <c r="I127" i="1"/>
  <c r="F127" i="1"/>
  <c r="D127" i="1"/>
  <c r="AL126" i="1"/>
  <c r="AG126" i="1"/>
  <c r="AF126" i="1"/>
  <c r="M126" i="1"/>
  <c r="AD126" i="1" s="1"/>
  <c r="AL125" i="1"/>
  <c r="AG125" i="1"/>
  <c r="AF125" i="1"/>
  <c r="M125" i="1"/>
  <c r="AL124" i="1"/>
  <c r="AG124" i="1"/>
  <c r="AF124" i="1"/>
  <c r="AD124" i="1"/>
  <c r="M124" i="1"/>
  <c r="AQ123" i="1"/>
  <c r="AN123" i="1"/>
  <c r="AI123" i="1"/>
  <c r="AJ123" i="1" s="1"/>
  <c r="K123" i="1"/>
  <c r="AE123" i="1" s="1"/>
  <c r="I123" i="1"/>
  <c r="F123" i="1"/>
  <c r="D123" i="1"/>
  <c r="AL122" i="1"/>
  <c r="AG122" i="1"/>
  <c r="AF122" i="1"/>
  <c r="M122" i="1"/>
  <c r="AL121" i="1"/>
  <c r="AG121" i="1"/>
  <c r="AF121" i="1"/>
  <c r="AD121" i="1"/>
  <c r="M121" i="1"/>
  <c r="AL120" i="1"/>
  <c r="AG120" i="1"/>
  <c r="AF120" i="1"/>
  <c r="M120" i="1"/>
  <c r="AQ119" i="1"/>
  <c r="AN119" i="1"/>
  <c r="AI119" i="1"/>
  <c r="AJ119" i="1" s="1"/>
  <c r="K119" i="1"/>
  <c r="AE119" i="1" s="1"/>
  <c r="I119" i="1"/>
  <c r="F119" i="1"/>
  <c r="D119" i="1"/>
  <c r="AL118" i="1"/>
  <c r="AG118" i="1"/>
  <c r="AF118" i="1"/>
  <c r="M118" i="1"/>
  <c r="AA118" i="1" s="1"/>
  <c r="AL117" i="1"/>
  <c r="AG117" i="1"/>
  <c r="AF117" i="1"/>
  <c r="M117" i="1"/>
  <c r="AA117" i="1" s="1"/>
  <c r="AL116" i="1"/>
  <c r="AG116" i="1"/>
  <c r="AF116" i="1"/>
  <c r="M116" i="1"/>
  <c r="AQ115" i="1"/>
  <c r="AN115" i="1"/>
  <c r="AI115" i="1"/>
  <c r="AJ115" i="1" s="1"/>
  <c r="K115" i="1"/>
  <c r="I115" i="1"/>
  <c r="F115" i="1"/>
  <c r="D115" i="1"/>
  <c r="AL114" i="1"/>
  <c r="AG114" i="1"/>
  <c r="AF114" i="1"/>
  <c r="AA114" i="1"/>
  <c r="Q114" i="1"/>
  <c r="M114" i="1"/>
  <c r="AL113" i="1"/>
  <c r="AG113" i="1"/>
  <c r="AF113" i="1"/>
  <c r="M113" i="1"/>
  <c r="AL112" i="1"/>
  <c r="AG112" i="1"/>
  <c r="AF112" i="1"/>
  <c r="M112" i="1"/>
  <c r="W112" i="1" s="1"/>
  <c r="AQ111" i="1"/>
  <c r="AN111" i="1"/>
  <c r="AI111" i="1"/>
  <c r="AJ111" i="1" s="1"/>
  <c r="K111" i="1"/>
  <c r="L111" i="1" s="1"/>
  <c r="I111" i="1"/>
  <c r="F111" i="1"/>
  <c r="D111" i="1"/>
  <c r="AL110" i="1"/>
  <c r="AG110" i="1"/>
  <c r="AF110" i="1"/>
  <c r="M110" i="1"/>
  <c r="W110" i="1" s="1"/>
  <c r="AL109" i="1"/>
  <c r="AG109" i="1"/>
  <c r="AF109" i="1"/>
  <c r="M109" i="1"/>
  <c r="AL108" i="1"/>
  <c r="AG108" i="1"/>
  <c r="AF108" i="1"/>
  <c r="M108" i="1"/>
  <c r="Q108" i="1" s="1"/>
  <c r="AQ107" i="1"/>
  <c r="AN107" i="1"/>
  <c r="AI107" i="1"/>
  <c r="AJ107" i="1" s="1"/>
  <c r="K107" i="1"/>
  <c r="AE107" i="1" s="1"/>
  <c r="I107" i="1"/>
  <c r="F107" i="1"/>
  <c r="D107" i="1"/>
  <c r="AL106" i="1"/>
  <c r="AG106" i="1"/>
  <c r="AF106" i="1"/>
  <c r="M106" i="1"/>
  <c r="AL105" i="1"/>
  <c r="AG105" i="1"/>
  <c r="AF105" i="1"/>
  <c r="M105" i="1"/>
  <c r="Q105" i="1" s="1"/>
  <c r="AL104" i="1"/>
  <c r="AL107" i="1" s="1"/>
  <c r="AG104" i="1"/>
  <c r="AF104" i="1"/>
  <c r="M104" i="1"/>
  <c r="AQ103" i="1"/>
  <c r="AN103" i="1"/>
  <c r="AI103" i="1"/>
  <c r="AJ103" i="1" s="1"/>
  <c r="K103" i="1"/>
  <c r="AC103" i="1" s="1"/>
  <c r="I103" i="1"/>
  <c r="F103" i="1"/>
  <c r="D103" i="1"/>
  <c r="AL102" i="1"/>
  <c r="AG102" i="1"/>
  <c r="AF102" i="1"/>
  <c r="M102" i="1"/>
  <c r="AL101" i="1"/>
  <c r="AG101" i="1"/>
  <c r="AF101" i="1"/>
  <c r="M101" i="1"/>
  <c r="AA101" i="1" s="1"/>
  <c r="AL100" i="1"/>
  <c r="AG100" i="1"/>
  <c r="AF100" i="1"/>
  <c r="M100" i="1"/>
  <c r="AA100" i="1" s="1"/>
  <c r="AQ99" i="1"/>
  <c r="AN99" i="1"/>
  <c r="AI99" i="1"/>
  <c r="AJ99" i="1" s="1"/>
  <c r="K99" i="1"/>
  <c r="AE99" i="1" s="1"/>
  <c r="I99" i="1"/>
  <c r="F99" i="1"/>
  <c r="D99" i="1"/>
  <c r="AL98" i="1"/>
  <c r="AG98" i="1"/>
  <c r="AF98" i="1"/>
  <c r="M98" i="1"/>
  <c r="AA98" i="1" s="1"/>
  <c r="AL97" i="1"/>
  <c r="AG97" i="1"/>
  <c r="AF97" i="1"/>
  <c r="M97" i="1"/>
  <c r="AL96" i="1"/>
  <c r="AG96" i="1"/>
  <c r="AF96" i="1"/>
  <c r="M96" i="1"/>
  <c r="Y96" i="1" s="1"/>
  <c r="AQ95" i="1"/>
  <c r="AN95" i="1"/>
  <c r="AI95" i="1"/>
  <c r="AJ95" i="1" s="1"/>
  <c r="K95" i="1"/>
  <c r="I95" i="1"/>
  <c r="F95" i="1"/>
  <c r="D95" i="1"/>
  <c r="AL94" i="1"/>
  <c r="AG94" i="1"/>
  <c r="AF94" i="1"/>
  <c r="S94" i="1"/>
  <c r="M94" i="1"/>
  <c r="AD94" i="1" s="1"/>
  <c r="AL93" i="1"/>
  <c r="AG93" i="1"/>
  <c r="AF93" i="1"/>
  <c r="AA93" i="1"/>
  <c r="M93" i="1"/>
  <c r="Q93" i="1" s="1"/>
  <c r="AL92" i="1"/>
  <c r="AG92" i="1"/>
  <c r="AF92" i="1"/>
  <c r="M92" i="1"/>
  <c r="U92" i="1" s="1"/>
  <c r="AQ91" i="1"/>
  <c r="AN91" i="1"/>
  <c r="AI91" i="1"/>
  <c r="AJ91" i="1" s="1"/>
  <c r="K91" i="1"/>
  <c r="AE91" i="1" s="1"/>
  <c r="I91" i="1"/>
  <c r="F91" i="1"/>
  <c r="D91" i="1"/>
  <c r="AL90" i="1"/>
  <c r="AG90" i="1"/>
  <c r="AF90" i="1"/>
  <c r="M90" i="1"/>
  <c r="AL89" i="1"/>
  <c r="AG89" i="1"/>
  <c r="AF89" i="1"/>
  <c r="M89" i="1"/>
  <c r="AD89" i="1" s="1"/>
  <c r="AL88" i="1"/>
  <c r="AL91" i="1" s="1"/>
  <c r="AG88" i="1"/>
  <c r="AF88" i="1"/>
  <c r="M88" i="1"/>
  <c r="AA88" i="1" s="1"/>
  <c r="AQ87" i="1"/>
  <c r="AN87" i="1"/>
  <c r="AI87" i="1"/>
  <c r="AJ87" i="1" s="1"/>
  <c r="K87" i="1"/>
  <c r="L87" i="1" s="1"/>
  <c r="I87" i="1"/>
  <c r="F87" i="1"/>
  <c r="D87" i="1"/>
  <c r="AL86" i="1"/>
  <c r="AG86" i="1"/>
  <c r="AF86" i="1"/>
  <c r="M86" i="1"/>
  <c r="U86" i="1" s="1"/>
  <c r="AL85" i="1"/>
  <c r="AG85" i="1"/>
  <c r="AF85" i="1"/>
  <c r="M85" i="1"/>
  <c r="AD85" i="1" s="1"/>
  <c r="AL84" i="1"/>
  <c r="AG84" i="1"/>
  <c r="AF84" i="1"/>
  <c r="M84" i="1"/>
  <c r="S84" i="1" s="1"/>
  <c r="AQ83" i="1"/>
  <c r="AN83" i="1"/>
  <c r="AI83" i="1"/>
  <c r="AJ83" i="1" s="1"/>
  <c r="K83" i="1"/>
  <c r="AE83" i="1" s="1"/>
  <c r="I83" i="1"/>
  <c r="F83" i="1"/>
  <c r="D83" i="1"/>
  <c r="AL82" i="1"/>
  <c r="AG82" i="1"/>
  <c r="AF82" i="1"/>
  <c r="M82" i="1"/>
  <c r="AD82" i="1" s="1"/>
  <c r="AL81" i="1"/>
  <c r="AG81" i="1"/>
  <c r="AF81" i="1"/>
  <c r="U81" i="1"/>
  <c r="M81" i="1"/>
  <c r="AL80" i="1"/>
  <c r="AG80" i="1"/>
  <c r="AF80" i="1"/>
  <c r="M80" i="1"/>
  <c r="AQ79" i="1"/>
  <c r="AN79" i="1"/>
  <c r="AI79" i="1"/>
  <c r="AJ79" i="1" s="1"/>
  <c r="K79" i="1"/>
  <c r="AC79" i="1" s="1"/>
  <c r="I79" i="1"/>
  <c r="F79" i="1"/>
  <c r="D79" i="1"/>
  <c r="AL78" i="1"/>
  <c r="AG78" i="1"/>
  <c r="AF78" i="1"/>
  <c r="M78" i="1"/>
  <c r="S78" i="1" s="1"/>
  <c r="AL77" i="1"/>
  <c r="AG77" i="1"/>
  <c r="AF77" i="1"/>
  <c r="M77" i="1"/>
  <c r="Y77" i="1" s="1"/>
  <c r="AL76" i="1"/>
  <c r="AG76" i="1"/>
  <c r="AF76" i="1"/>
  <c r="AD76" i="1"/>
  <c r="M76" i="1"/>
  <c r="U76" i="1" s="1"/>
  <c r="AQ75" i="1"/>
  <c r="AN75" i="1"/>
  <c r="AI75" i="1"/>
  <c r="AJ75" i="1" s="1"/>
  <c r="K75" i="1"/>
  <c r="AE75" i="1" s="1"/>
  <c r="I75" i="1"/>
  <c r="F75" i="1"/>
  <c r="D75" i="1"/>
  <c r="AL74" i="1"/>
  <c r="AG74" i="1"/>
  <c r="AF74" i="1"/>
  <c r="AD74" i="1"/>
  <c r="M74" i="1"/>
  <c r="AL73" i="1"/>
  <c r="AG73" i="1"/>
  <c r="AF73" i="1"/>
  <c r="M73" i="1"/>
  <c r="AL72" i="1"/>
  <c r="AG72" i="1"/>
  <c r="AF72" i="1"/>
  <c r="M72" i="1"/>
  <c r="AQ71" i="1"/>
  <c r="AN71" i="1"/>
  <c r="AI71" i="1"/>
  <c r="AJ71" i="1" s="1"/>
  <c r="K71" i="1"/>
  <c r="AK71" i="1" s="1"/>
  <c r="I71" i="1"/>
  <c r="F71" i="1"/>
  <c r="D71" i="1"/>
  <c r="AL70" i="1"/>
  <c r="AG70" i="1"/>
  <c r="AF70" i="1"/>
  <c r="AD70" i="1"/>
  <c r="M70" i="1"/>
  <c r="AL69" i="1"/>
  <c r="AG69" i="1"/>
  <c r="AF69" i="1"/>
  <c r="M69" i="1"/>
  <c r="AL68" i="1"/>
  <c r="AG68" i="1"/>
  <c r="AF68" i="1"/>
  <c r="M68" i="1"/>
  <c r="AQ67" i="1"/>
  <c r="AN67" i="1"/>
  <c r="AI67" i="1"/>
  <c r="AJ67" i="1" s="1"/>
  <c r="K67" i="1"/>
  <c r="L67" i="1" s="1"/>
  <c r="I67" i="1"/>
  <c r="F67" i="1"/>
  <c r="D67" i="1"/>
  <c r="AL66" i="1"/>
  <c r="AG66" i="1"/>
  <c r="AF66" i="1"/>
  <c r="M66" i="1"/>
  <c r="AL65" i="1"/>
  <c r="AG65" i="1"/>
  <c r="AF65" i="1"/>
  <c r="AA65" i="1"/>
  <c r="M65" i="1"/>
  <c r="Y65" i="1" s="1"/>
  <c r="AL64" i="1"/>
  <c r="AG64" i="1"/>
  <c r="AF64" i="1"/>
  <c r="M64" i="1"/>
  <c r="AD64" i="1" s="1"/>
  <c r="AQ63" i="1"/>
  <c r="AN63" i="1"/>
  <c r="AJ63" i="1"/>
  <c r="AI63" i="1"/>
  <c r="K63" i="1"/>
  <c r="AE63" i="1" s="1"/>
  <c r="I63" i="1"/>
  <c r="F63" i="1"/>
  <c r="D63" i="1"/>
  <c r="AL62" i="1"/>
  <c r="AG62" i="1"/>
  <c r="AF62" i="1"/>
  <c r="M62" i="1"/>
  <c r="Y62" i="1" s="1"/>
  <c r="AL61" i="1"/>
  <c r="AG61" i="1"/>
  <c r="AF61" i="1"/>
  <c r="M61" i="1"/>
  <c r="AD61" i="1" s="1"/>
  <c r="AL60" i="1"/>
  <c r="AG60" i="1"/>
  <c r="AF60" i="1"/>
  <c r="M60" i="1"/>
  <c r="AQ59" i="1"/>
  <c r="AN59" i="1"/>
  <c r="AI59" i="1"/>
  <c r="AJ59" i="1" s="1"/>
  <c r="K59" i="1"/>
  <c r="I59" i="1"/>
  <c r="F59" i="1"/>
  <c r="D59" i="1"/>
  <c r="AL58" i="1"/>
  <c r="AG58" i="1"/>
  <c r="AF58" i="1"/>
  <c r="M58" i="1"/>
  <c r="AD58" i="1" s="1"/>
  <c r="AL57" i="1"/>
  <c r="AG57" i="1"/>
  <c r="AF57" i="1"/>
  <c r="M57" i="1"/>
  <c r="AA57" i="1" s="1"/>
  <c r="AL56" i="1"/>
  <c r="AG56" i="1"/>
  <c r="AF56" i="1"/>
  <c r="M56" i="1"/>
  <c r="AQ55" i="1"/>
  <c r="AN55" i="1"/>
  <c r="AI55" i="1"/>
  <c r="AJ55" i="1" s="1"/>
  <c r="K55" i="1"/>
  <c r="AK55" i="1" s="1"/>
  <c r="I55" i="1"/>
  <c r="F55" i="1"/>
  <c r="D55" i="1"/>
  <c r="AL54" i="1"/>
  <c r="AG54" i="1"/>
  <c r="AF54" i="1"/>
  <c r="M54" i="1"/>
  <c r="AL53" i="1"/>
  <c r="AG53" i="1"/>
  <c r="AF53" i="1"/>
  <c r="M53" i="1"/>
  <c r="AL52" i="1"/>
  <c r="AG52" i="1"/>
  <c r="AF52" i="1"/>
  <c r="AF55" i="1" s="1"/>
  <c r="M52" i="1"/>
  <c r="AQ51" i="1"/>
  <c r="AN51" i="1"/>
  <c r="AI51" i="1"/>
  <c r="AJ51" i="1" s="1"/>
  <c r="K51" i="1"/>
  <c r="L51" i="1" s="1"/>
  <c r="I51" i="1"/>
  <c r="F51" i="1"/>
  <c r="D51" i="1"/>
  <c r="AL50" i="1"/>
  <c r="AG50" i="1"/>
  <c r="AF50" i="1"/>
  <c r="M50" i="1"/>
  <c r="U50" i="1" s="1"/>
  <c r="AL49" i="1"/>
  <c r="AG49" i="1"/>
  <c r="AF49" i="1"/>
  <c r="AA49" i="1"/>
  <c r="M49" i="1"/>
  <c r="Y49" i="1" s="1"/>
  <c r="AL48" i="1"/>
  <c r="AG48" i="1"/>
  <c r="AF48" i="1"/>
  <c r="M48" i="1"/>
  <c r="AD48" i="1" s="1"/>
  <c r="AQ47" i="1"/>
  <c r="AN47" i="1"/>
  <c r="AI47" i="1"/>
  <c r="AJ47" i="1" s="1"/>
  <c r="K47" i="1"/>
  <c r="AE47" i="1" s="1"/>
  <c r="I47" i="1"/>
  <c r="F47" i="1"/>
  <c r="D47" i="1"/>
  <c r="AL46" i="1"/>
  <c r="AG46" i="1"/>
  <c r="AF46" i="1"/>
  <c r="M46" i="1"/>
  <c r="Y46" i="1" s="1"/>
  <c r="AL45" i="1"/>
  <c r="AG45" i="1"/>
  <c r="AF45" i="1"/>
  <c r="M45" i="1"/>
  <c r="AD45" i="1" s="1"/>
  <c r="AL44" i="1"/>
  <c r="AL47" i="1" s="1"/>
  <c r="AG44" i="1"/>
  <c r="AF44" i="1"/>
  <c r="M44" i="1"/>
  <c r="W44" i="1" s="1"/>
  <c r="AQ43" i="1"/>
  <c r="AN43" i="1"/>
  <c r="AI43" i="1"/>
  <c r="AJ43" i="1" s="1"/>
  <c r="K43" i="1"/>
  <c r="AE43" i="1" s="1"/>
  <c r="I43" i="1"/>
  <c r="F43" i="1"/>
  <c r="D43" i="1"/>
  <c r="AL42" i="1"/>
  <c r="AG42" i="1"/>
  <c r="AF42" i="1"/>
  <c r="M42" i="1"/>
  <c r="AL41" i="1"/>
  <c r="AG41" i="1"/>
  <c r="AF41" i="1"/>
  <c r="M41" i="1"/>
  <c r="AD41" i="1" s="1"/>
  <c r="AL40" i="1"/>
  <c r="AG40" i="1"/>
  <c r="AF40" i="1"/>
  <c r="AF43" i="1" s="1"/>
  <c r="AD40" i="1"/>
  <c r="M40" i="1"/>
  <c r="AQ39" i="1"/>
  <c r="AN39" i="1"/>
  <c r="AI39" i="1"/>
  <c r="AJ39" i="1" s="1"/>
  <c r="K39" i="1"/>
  <c r="AE39" i="1" s="1"/>
  <c r="I39" i="1"/>
  <c r="F39" i="1"/>
  <c r="D39" i="1"/>
  <c r="AL38" i="1"/>
  <c r="AG38" i="1"/>
  <c r="AF38" i="1"/>
  <c r="M38" i="1"/>
  <c r="AD38" i="1" s="1"/>
  <c r="AL37" i="1"/>
  <c r="AG37" i="1"/>
  <c r="AF37" i="1"/>
  <c r="M37" i="1"/>
  <c r="Q37" i="1" s="1"/>
  <c r="AL36" i="1"/>
  <c r="AG36" i="1"/>
  <c r="AF36" i="1"/>
  <c r="M36" i="1"/>
  <c r="AQ35" i="1"/>
  <c r="AN35" i="1"/>
  <c r="AI35" i="1"/>
  <c r="AJ35" i="1" s="1"/>
  <c r="K35" i="1"/>
  <c r="I35" i="1"/>
  <c r="F35" i="1"/>
  <c r="D35" i="1"/>
  <c r="AL34" i="1"/>
  <c r="AG34" i="1"/>
  <c r="AF34" i="1"/>
  <c r="M34" i="1"/>
  <c r="AL33" i="1"/>
  <c r="AG33" i="1"/>
  <c r="AF33" i="1"/>
  <c r="O33" i="1"/>
  <c r="M33" i="1"/>
  <c r="AD33" i="1" s="1"/>
  <c r="AL32" i="1"/>
  <c r="AG32" i="1"/>
  <c r="AF32" i="1"/>
  <c r="M32" i="1"/>
  <c r="AA32" i="1" s="1"/>
  <c r="AQ31" i="1"/>
  <c r="AN31" i="1"/>
  <c r="AJ31" i="1"/>
  <c r="K31" i="1"/>
  <c r="L31" i="1" s="1"/>
  <c r="I31" i="1"/>
  <c r="F31" i="1"/>
  <c r="D31" i="1"/>
  <c r="AL30" i="1"/>
  <c r="AG30" i="1"/>
  <c r="AF30" i="1"/>
  <c r="M30" i="1"/>
  <c r="U30" i="1" s="1"/>
  <c r="AL29" i="1"/>
  <c r="AG29" i="1"/>
  <c r="AF29" i="1"/>
  <c r="AA29" i="1"/>
  <c r="U29" i="1"/>
  <c r="M29" i="1"/>
  <c r="AL28" i="1"/>
  <c r="AG28" i="1"/>
  <c r="AF28" i="1"/>
  <c r="AF31" i="1" s="1"/>
  <c r="Y28" i="1"/>
  <c r="M28" i="1"/>
  <c r="AD28" i="1" s="1"/>
  <c r="AQ27" i="1"/>
  <c r="AN27" i="1"/>
  <c r="AI27" i="1"/>
  <c r="AJ27" i="1" s="1"/>
  <c r="K27" i="1"/>
  <c r="AE27" i="1" s="1"/>
  <c r="I27" i="1"/>
  <c r="F27" i="1"/>
  <c r="D27" i="1"/>
  <c r="AL26" i="1"/>
  <c r="AG26" i="1"/>
  <c r="AF26" i="1"/>
  <c r="M26" i="1"/>
  <c r="AA26" i="1" s="1"/>
  <c r="AL25" i="1"/>
  <c r="AG25" i="1"/>
  <c r="AF25" i="1"/>
  <c r="M25" i="1"/>
  <c r="AD25" i="1" s="1"/>
  <c r="AL24" i="1"/>
  <c r="AG24" i="1"/>
  <c r="AF24" i="1"/>
  <c r="AA24" i="1"/>
  <c r="M24" i="1"/>
  <c r="AQ23" i="1"/>
  <c r="AN23" i="1"/>
  <c r="AI23" i="1"/>
  <c r="AJ23" i="1" s="1"/>
  <c r="K23" i="1"/>
  <c r="I23" i="1"/>
  <c r="F23" i="1"/>
  <c r="D23" i="1"/>
  <c r="AL22" i="1"/>
  <c r="AG22" i="1"/>
  <c r="AF22" i="1"/>
  <c r="M22" i="1"/>
  <c r="AD22" i="1" s="1"/>
  <c r="AL21" i="1"/>
  <c r="AG21" i="1"/>
  <c r="AF21" i="1"/>
  <c r="M21" i="1"/>
  <c r="O21" i="1" s="1"/>
  <c r="AL20" i="1"/>
  <c r="AG20" i="1"/>
  <c r="AF20" i="1"/>
  <c r="M20" i="1"/>
  <c r="W20" i="1" s="1"/>
  <c r="AQ19" i="1"/>
  <c r="AN19" i="1"/>
  <c r="AI19" i="1"/>
  <c r="AJ19" i="1" s="1"/>
  <c r="K19" i="1"/>
  <c r="AE19" i="1" s="1"/>
  <c r="I19" i="1"/>
  <c r="F19" i="1"/>
  <c r="D19" i="1"/>
  <c r="AL18" i="1"/>
  <c r="AG18" i="1"/>
  <c r="AF18" i="1"/>
  <c r="M18" i="1"/>
  <c r="AL17" i="1"/>
  <c r="AG17" i="1"/>
  <c r="AF17" i="1"/>
  <c r="M17" i="1"/>
  <c r="U17" i="1" s="1"/>
  <c r="AL16" i="1"/>
  <c r="AG16" i="1"/>
  <c r="AF16" i="1"/>
  <c r="M16" i="1"/>
  <c r="U16" i="1" s="1"/>
  <c r="AQ15" i="1"/>
  <c r="AN15" i="1"/>
  <c r="AI15" i="1"/>
  <c r="AJ15" i="1" s="1"/>
  <c r="K15" i="1"/>
  <c r="L15" i="1" s="1"/>
  <c r="I15" i="1"/>
  <c r="F15" i="1"/>
  <c r="D15" i="1"/>
  <c r="AL14" i="1"/>
  <c r="AG14" i="1"/>
  <c r="AF14" i="1"/>
  <c r="M14" i="1"/>
  <c r="AD14" i="1" s="1"/>
  <c r="AL13" i="1"/>
  <c r="AG13" i="1"/>
  <c r="AF13" i="1"/>
  <c r="M13" i="1"/>
  <c r="AA13" i="1" s="1"/>
  <c r="AL12" i="1"/>
  <c r="AG12" i="1"/>
  <c r="AF12" i="1"/>
  <c r="M12" i="1"/>
  <c r="AD12" i="1" s="1"/>
  <c r="AQ11" i="1"/>
  <c r="AN11" i="1"/>
  <c r="AI11" i="1"/>
  <c r="AJ11" i="1" s="1"/>
  <c r="K11" i="1"/>
  <c r="AE11" i="1" s="1"/>
  <c r="I11" i="1"/>
  <c r="F11" i="1"/>
  <c r="D11" i="1"/>
  <c r="AL10" i="1"/>
  <c r="AG10" i="1"/>
  <c r="AF10" i="1"/>
  <c r="M10" i="1"/>
  <c r="AA10" i="1" s="1"/>
  <c r="AL9" i="1"/>
  <c r="AG9" i="1"/>
  <c r="AF9" i="1"/>
  <c r="M9" i="1"/>
  <c r="AD9" i="1" s="1"/>
  <c r="AL8" i="1"/>
  <c r="AG8" i="1"/>
  <c r="AF8" i="1"/>
  <c r="M8" i="1"/>
  <c r="AQ7" i="1"/>
  <c r="AN7" i="1"/>
  <c r="AI7" i="1"/>
  <c r="AJ7" i="1" s="1"/>
  <c r="Y7" i="1"/>
  <c r="K7" i="1"/>
  <c r="L7" i="1" s="1"/>
  <c r="I7" i="1"/>
  <c r="F7" i="1"/>
  <c r="D7" i="1"/>
  <c r="AL6" i="1"/>
  <c r="AG6" i="1"/>
  <c r="AF6" i="1"/>
  <c r="AA6" i="1"/>
  <c r="M6" i="1"/>
  <c r="W6" i="1" s="1"/>
  <c r="AL5" i="1"/>
  <c r="AG5" i="1"/>
  <c r="AF5" i="1"/>
  <c r="M5" i="1"/>
  <c r="AL4" i="1"/>
  <c r="AG4" i="1"/>
  <c r="AF4" i="1"/>
  <c r="M4" i="1"/>
  <c r="W4" i="1" s="1"/>
  <c r="AO4" i="1"/>
  <c r="AO5" i="1" s="1"/>
  <c r="AO6" i="1" s="1"/>
  <c r="AB126" i="12" l="1"/>
  <c r="AH126" i="12" s="1"/>
  <c r="S126" i="12"/>
  <c r="AD126" i="12"/>
  <c r="W126" i="12"/>
  <c r="O126" i="12"/>
  <c r="Y126" i="12"/>
  <c r="Y125" i="12"/>
  <c r="O125" i="12"/>
  <c r="AD125" i="12"/>
  <c r="AB125" i="12" s="1"/>
  <c r="AH125" i="12" s="1"/>
  <c r="Q125" i="12"/>
  <c r="W124" i="12"/>
  <c r="AF127" i="12"/>
  <c r="W122" i="12"/>
  <c r="Y122" i="12"/>
  <c r="O122" i="12"/>
  <c r="AD122" i="12"/>
  <c r="AB122" i="12" s="1"/>
  <c r="AH122" i="12" s="1"/>
  <c r="Q122" i="12"/>
  <c r="AF123" i="12"/>
  <c r="W121" i="12"/>
  <c r="AD121" i="12"/>
  <c r="AB121" i="12" s="1"/>
  <c r="AH121" i="12" s="1"/>
  <c r="O121" i="12"/>
  <c r="S117" i="12"/>
  <c r="U117" i="12"/>
  <c r="AL119" i="12"/>
  <c r="L119" i="12"/>
  <c r="AK119" i="12"/>
  <c r="AC119" i="12"/>
  <c r="AL115" i="12"/>
  <c r="S116" i="12"/>
  <c r="AD116" i="12"/>
  <c r="AB116" i="12" s="1"/>
  <c r="AH116" i="12" s="1"/>
  <c r="W116" i="12"/>
  <c r="O116" i="12"/>
  <c r="Y116" i="12"/>
  <c r="Q116" i="12"/>
  <c r="AA116" i="12"/>
  <c r="Q112" i="12"/>
  <c r="AC115" i="12"/>
  <c r="O113" i="12"/>
  <c r="AK115" i="12"/>
  <c r="L115" i="12"/>
  <c r="Q113" i="12"/>
  <c r="AA113" i="12"/>
  <c r="S113" i="12"/>
  <c r="AD113" i="12"/>
  <c r="AB113" i="12" s="1"/>
  <c r="AH113" i="12" s="1"/>
  <c r="W113" i="12"/>
  <c r="Y112" i="12"/>
  <c r="O112" i="12"/>
  <c r="AD112" i="12"/>
  <c r="AB112" i="12" s="1"/>
  <c r="AH112" i="12" s="1"/>
  <c r="O104" i="12"/>
  <c r="AA110" i="12"/>
  <c r="O110" i="12"/>
  <c r="S110" i="12"/>
  <c r="AD110" i="12"/>
  <c r="AB110" i="12" s="1"/>
  <c r="AH110" i="12" s="1"/>
  <c r="W110" i="12"/>
  <c r="AF111" i="12"/>
  <c r="W109" i="12"/>
  <c r="O109" i="12"/>
  <c r="Y109" i="12"/>
  <c r="Q109" i="12"/>
  <c r="AA109" i="12"/>
  <c r="S109" i="12"/>
  <c r="AD109" i="12"/>
  <c r="AB108" i="12"/>
  <c r="AH108" i="12" s="1"/>
  <c r="O108" i="12"/>
  <c r="U106" i="12"/>
  <c r="AF107" i="12"/>
  <c r="AA106" i="12"/>
  <c r="AL107" i="12"/>
  <c r="L107" i="12"/>
  <c r="AD105" i="12"/>
  <c r="AB105" i="12" s="1"/>
  <c r="AH105" i="12" s="1"/>
  <c r="W105" i="12"/>
  <c r="O105" i="12"/>
  <c r="Y105" i="12"/>
  <c r="AB104" i="12"/>
  <c r="AH104" i="12" s="1"/>
  <c r="W104" i="12"/>
  <c r="Y104" i="12"/>
  <c r="M107" i="12"/>
  <c r="AL103" i="12"/>
  <c r="S102" i="12"/>
  <c r="AD102" i="12"/>
  <c r="AB102" i="12" s="1"/>
  <c r="AH102" i="12" s="1"/>
  <c r="W102" i="12"/>
  <c r="Y102" i="12"/>
  <c r="Q102" i="12"/>
  <c r="AA102" i="12"/>
  <c r="AB101" i="12"/>
  <c r="AH101" i="12" s="1"/>
  <c r="O101" i="12"/>
  <c r="O103" i="12" s="1"/>
  <c r="Q101" i="12"/>
  <c r="AD103" i="12"/>
  <c r="W101" i="12"/>
  <c r="Y101" i="12"/>
  <c r="AB100" i="12"/>
  <c r="AH100" i="12" s="1"/>
  <c r="L103" i="12"/>
  <c r="Q98" i="12"/>
  <c r="W98" i="12"/>
  <c r="Y98" i="12"/>
  <c r="O98" i="12"/>
  <c r="AD98" i="12"/>
  <c r="AB98" i="12" s="1"/>
  <c r="AH98" i="12" s="1"/>
  <c r="S96" i="12"/>
  <c r="O94" i="12"/>
  <c r="AD94" i="12"/>
  <c r="U94" i="12"/>
  <c r="AK95" i="12"/>
  <c r="L95" i="12"/>
  <c r="AC95" i="12"/>
  <c r="S93" i="12"/>
  <c r="U93" i="12"/>
  <c r="AL95" i="12"/>
  <c r="AD92" i="12"/>
  <c r="AB92" i="12" s="1"/>
  <c r="AH92" i="12" s="1"/>
  <c r="Q92" i="12"/>
  <c r="W92" i="12"/>
  <c r="O92" i="12"/>
  <c r="Y92" i="12"/>
  <c r="S90" i="12"/>
  <c r="L91" i="12"/>
  <c r="AL91" i="12"/>
  <c r="U90" i="12"/>
  <c r="AF91" i="12"/>
  <c r="AD89" i="12"/>
  <c r="AB89" i="12" s="1"/>
  <c r="AH89" i="12" s="1"/>
  <c r="Q89" i="12"/>
  <c r="AK91" i="12"/>
  <c r="O89" i="12"/>
  <c r="Y89" i="12"/>
  <c r="W89" i="12"/>
  <c r="AB88" i="12"/>
  <c r="AH88" i="12" s="1"/>
  <c r="AD88" i="12"/>
  <c r="U88" i="12"/>
  <c r="Y88" i="12"/>
  <c r="M91" i="12"/>
  <c r="O88" i="12"/>
  <c r="AF87" i="12"/>
  <c r="O86" i="12"/>
  <c r="Y86" i="12"/>
  <c r="W86" i="12"/>
  <c r="Q86" i="12"/>
  <c r="AA86" i="12"/>
  <c r="S86" i="12"/>
  <c r="AD86" i="12"/>
  <c r="AB86" i="12" s="1"/>
  <c r="AH86" i="12" s="1"/>
  <c r="L87" i="12"/>
  <c r="O85" i="12"/>
  <c r="U85" i="12"/>
  <c r="AD85" i="12"/>
  <c r="S84" i="12"/>
  <c r="U84" i="12"/>
  <c r="L83" i="12"/>
  <c r="AL83" i="12"/>
  <c r="AA80" i="12"/>
  <c r="M83" i="12"/>
  <c r="AK83" i="12"/>
  <c r="O80" i="12"/>
  <c r="AD80" i="12"/>
  <c r="AB80" i="12" s="1"/>
  <c r="AC83" i="12"/>
  <c r="Q80" i="12"/>
  <c r="W80" i="12"/>
  <c r="Y80" i="12"/>
  <c r="AF79" i="12"/>
  <c r="L79" i="12"/>
  <c r="AK79" i="12"/>
  <c r="AL79" i="12"/>
  <c r="AA77" i="12"/>
  <c r="S77" i="12"/>
  <c r="AD77" i="12"/>
  <c r="AB77" i="12" s="1"/>
  <c r="AH77" i="12" s="1"/>
  <c r="W77" i="12"/>
  <c r="O76" i="12"/>
  <c r="AC79" i="12"/>
  <c r="AB76" i="12"/>
  <c r="AH76" i="12" s="1"/>
  <c r="Q76" i="12"/>
  <c r="W76" i="12"/>
  <c r="Y76" i="12"/>
  <c r="O74" i="12"/>
  <c r="Y74" i="12"/>
  <c r="W74" i="12"/>
  <c r="W75" i="12" s="1"/>
  <c r="Q74" i="12"/>
  <c r="AA74" i="12"/>
  <c r="S74" i="12"/>
  <c r="AD74" i="12"/>
  <c r="AB74" i="12" s="1"/>
  <c r="AH74" i="12" s="1"/>
  <c r="AD73" i="12"/>
  <c r="AB73" i="12" s="1"/>
  <c r="AH73" i="12" s="1"/>
  <c r="O73" i="12"/>
  <c r="Q73" i="12"/>
  <c r="AF75" i="12"/>
  <c r="W73" i="12"/>
  <c r="Y73" i="12"/>
  <c r="L75" i="12"/>
  <c r="U72" i="12"/>
  <c r="AD72" i="12"/>
  <c r="O72" i="12"/>
  <c r="Y70" i="12"/>
  <c r="AB70" i="12"/>
  <c r="AH70" i="12" s="1"/>
  <c r="O70" i="12"/>
  <c r="Q70" i="12"/>
  <c r="AL71" i="12"/>
  <c r="AA69" i="12"/>
  <c r="AA71" i="12" s="1"/>
  <c r="AG71" i="12" s="1"/>
  <c r="AB69" i="12"/>
  <c r="AH69" i="12" s="1"/>
  <c r="O69" i="12"/>
  <c r="S69" i="12"/>
  <c r="AA68" i="12"/>
  <c r="Q68" i="12"/>
  <c r="M71" i="12"/>
  <c r="S68" i="12"/>
  <c r="O66" i="12"/>
  <c r="S66" i="12"/>
  <c r="AD66" i="12"/>
  <c r="AB66" i="12" s="1"/>
  <c r="AH66" i="12" s="1"/>
  <c r="U66" i="12"/>
  <c r="AK67" i="12"/>
  <c r="L67" i="12"/>
  <c r="AC67" i="12"/>
  <c r="AF67" i="12"/>
  <c r="S65" i="12"/>
  <c r="M67" i="12"/>
  <c r="U65" i="12"/>
  <c r="AD64" i="12"/>
  <c r="AB64" i="12"/>
  <c r="AH64" i="12" s="1"/>
  <c r="W64" i="12"/>
  <c r="O64" i="12"/>
  <c r="Y64" i="12"/>
  <c r="Q64" i="12"/>
  <c r="AA64" i="12"/>
  <c r="AA67" i="12" s="1"/>
  <c r="AG67" i="12" s="1"/>
  <c r="AC63" i="12"/>
  <c r="Q62" i="12"/>
  <c r="S62" i="12"/>
  <c r="AA62" i="12"/>
  <c r="AB61" i="12"/>
  <c r="AH61" i="12" s="1"/>
  <c r="Y61" i="12"/>
  <c r="AE63" i="12"/>
  <c r="O61" i="12"/>
  <c r="AA61" i="12"/>
  <c r="AF63" i="12"/>
  <c r="W61" i="12"/>
  <c r="L63" i="12"/>
  <c r="O60" i="12"/>
  <c r="AB60" i="12"/>
  <c r="AH60" i="12" s="1"/>
  <c r="Q60" i="12"/>
  <c r="Q63" i="12" s="1"/>
  <c r="AD60" i="12"/>
  <c r="U60" i="12"/>
  <c r="M63" i="12"/>
  <c r="W58" i="12"/>
  <c r="O58" i="12"/>
  <c r="Y58" i="12"/>
  <c r="Q58" i="12"/>
  <c r="AA58" i="12"/>
  <c r="S58" i="12"/>
  <c r="AD58" i="12"/>
  <c r="AB58" i="12" s="1"/>
  <c r="AH58" i="12" s="1"/>
  <c r="AB57" i="12"/>
  <c r="AH57" i="12" s="1"/>
  <c r="Q57" i="12"/>
  <c r="U57" i="12"/>
  <c r="Y57" i="12"/>
  <c r="O57" i="12"/>
  <c r="L59" i="12"/>
  <c r="AF59" i="12"/>
  <c r="AA56" i="12"/>
  <c r="O56" i="12"/>
  <c r="S56" i="12"/>
  <c r="AD56" i="12"/>
  <c r="AL55" i="12"/>
  <c r="AC55" i="12"/>
  <c r="AF55" i="12"/>
  <c r="S53" i="12"/>
  <c r="U53" i="12"/>
  <c r="AB52" i="12"/>
  <c r="AH52" i="12" s="1"/>
  <c r="S52" i="12"/>
  <c r="L55" i="12"/>
  <c r="W52" i="12"/>
  <c r="O52" i="12"/>
  <c r="Y52" i="12"/>
  <c r="Q52" i="12"/>
  <c r="AA52" i="12"/>
  <c r="AF51" i="12"/>
  <c r="AL51" i="12"/>
  <c r="AD49" i="12"/>
  <c r="AB49" i="12" s="1"/>
  <c r="AH49" i="12" s="1"/>
  <c r="Q49" i="12"/>
  <c r="S49" i="12"/>
  <c r="W49" i="12"/>
  <c r="O49" i="12"/>
  <c r="Y49" i="12"/>
  <c r="L51" i="12"/>
  <c r="AK51" i="12"/>
  <c r="AC51" i="12"/>
  <c r="W48" i="12"/>
  <c r="Y48" i="12"/>
  <c r="O48" i="12"/>
  <c r="AD48" i="12"/>
  <c r="AB48" i="12" s="1"/>
  <c r="AH48" i="12" s="1"/>
  <c r="Q48" i="12"/>
  <c r="O46" i="12"/>
  <c r="Q46" i="12"/>
  <c r="AA46" i="12"/>
  <c r="S46" i="12"/>
  <c r="AD46" i="12"/>
  <c r="AD47" i="12" s="1"/>
  <c r="W46" i="12"/>
  <c r="O45" i="12"/>
  <c r="AD45" i="12"/>
  <c r="AB45" i="12" s="1"/>
  <c r="AH45" i="12" s="1"/>
  <c r="Q45" i="12"/>
  <c r="W45" i="12"/>
  <c r="Y45" i="12"/>
  <c r="AF47" i="12"/>
  <c r="W44" i="12"/>
  <c r="AD44" i="12"/>
  <c r="O44" i="12"/>
  <c r="O47" i="12" s="1"/>
  <c r="W42" i="12"/>
  <c r="Y42" i="12"/>
  <c r="O42" i="12"/>
  <c r="AD42" i="12"/>
  <c r="AB42" i="12" s="1"/>
  <c r="AH42" i="12" s="1"/>
  <c r="Q42" i="12"/>
  <c r="U41" i="12"/>
  <c r="AF43" i="12"/>
  <c r="AD41" i="12"/>
  <c r="AB41" i="12" s="1"/>
  <c r="AH41" i="12" s="1"/>
  <c r="O41" i="12"/>
  <c r="AL43" i="12"/>
  <c r="U40" i="12"/>
  <c r="AA40" i="12"/>
  <c r="AF39" i="12"/>
  <c r="AC39" i="12"/>
  <c r="AL39" i="12"/>
  <c r="AB36" i="12"/>
  <c r="AH36" i="12" s="1"/>
  <c r="L39" i="12"/>
  <c r="AK39" i="12"/>
  <c r="W36" i="12"/>
  <c r="O36" i="12"/>
  <c r="Y36" i="12"/>
  <c r="Q36" i="12"/>
  <c r="AA36" i="12"/>
  <c r="M39" i="12"/>
  <c r="S36" i="12"/>
  <c r="AD36" i="12"/>
  <c r="AF35" i="12"/>
  <c r="Q33" i="12"/>
  <c r="AA33" i="12"/>
  <c r="W33" i="12"/>
  <c r="O33" i="12"/>
  <c r="Y33" i="12"/>
  <c r="S33" i="12"/>
  <c r="AD33" i="12"/>
  <c r="AB33" i="12" s="1"/>
  <c r="AH33" i="12" s="1"/>
  <c r="L35" i="12"/>
  <c r="AK35" i="12"/>
  <c r="AC35" i="12"/>
  <c r="AB32" i="12"/>
  <c r="AH32" i="12" s="1"/>
  <c r="Q32" i="12"/>
  <c r="W32" i="12"/>
  <c r="Y32" i="12"/>
  <c r="W30" i="12"/>
  <c r="O30" i="12"/>
  <c r="Y30" i="12"/>
  <c r="Q30" i="12"/>
  <c r="AA30" i="12"/>
  <c r="S30" i="12"/>
  <c r="AD30" i="12"/>
  <c r="AB30" i="12" s="1"/>
  <c r="AH30" i="12" s="1"/>
  <c r="AL31" i="12"/>
  <c r="AB29" i="12"/>
  <c r="AH29" i="12" s="1"/>
  <c r="O29" i="12"/>
  <c r="Q29" i="12"/>
  <c r="W29" i="12"/>
  <c r="Y29" i="12"/>
  <c r="AF31" i="12"/>
  <c r="L31" i="12"/>
  <c r="O28" i="12"/>
  <c r="U28" i="12"/>
  <c r="AD28" i="12"/>
  <c r="AD31" i="12" s="1"/>
  <c r="O26" i="12"/>
  <c r="AD26" i="12"/>
  <c r="AB26" i="12" s="1"/>
  <c r="AH26" i="12" s="1"/>
  <c r="Y26" i="12"/>
  <c r="Q26" i="12"/>
  <c r="W26" i="12"/>
  <c r="S24" i="12"/>
  <c r="AD22" i="12"/>
  <c r="O22" i="12"/>
  <c r="U22" i="12"/>
  <c r="AL23" i="12"/>
  <c r="AK23" i="12"/>
  <c r="L23" i="12"/>
  <c r="AC23" i="12"/>
  <c r="W20" i="12"/>
  <c r="O20" i="12"/>
  <c r="Y20" i="12"/>
  <c r="Q20" i="12"/>
  <c r="AA20" i="12"/>
  <c r="S20" i="12"/>
  <c r="AD20" i="12"/>
  <c r="AB20" i="12" s="1"/>
  <c r="AH20" i="12" s="1"/>
  <c r="AL19" i="12"/>
  <c r="AB17" i="12"/>
  <c r="AH17" i="12" s="1"/>
  <c r="Q17" i="12"/>
  <c r="S17" i="12"/>
  <c r="W17" i="12"/>
  <c r="O17" i="12"/>
  <c r="Y17" i="12"/>
  <c r="AA17" i="12"/>
  <c r="L19" i="12"/>
  <c r="AK19" i="12"/>
  <c r="Y16" i="12"/>
  <c r="AC19" i="12"/>
  <c r="AF19" i="12"/>
  <c r="AB16" i="12"/>
  <c r="AH16" i="12" s="1"/>
  <c r="O16" i="12"/>
  <c r="Q16" i="12"/>
  <c r="AB14" i="12"/>
  <c r="AH14" i="12" s="1"/>
  <c r="O14" i="12"/>
  <c r="Q14" i="12"/>
  <c r="AA14" i="12"/>
  <c r="S14" i="12"/>
  <c r="AD14" i="12"/>
  <c r="AD15" i="12" s="1"/>
  <c r="W14" i="12"/>
  <c r="O13" i="12"/>
  <c r="Q13" i="12"/>
  <c r="Y13" i="12"/>
  <c r="AB13" i="12"/>
  <c r="AH13" i="12" s="1"/>
  <c r="AL15" i="12"/>
  <c r="L15" i="12"/>
  <c r="AF15" i="12"/>
  <c r="AB12" i="12"/>
  <c r="AH12" i="12" s="1"/>
  <c r="O12" i="12"/>
  <c r="O15" i="12" s="1"/>
  <c r="S12" i="12"/>
  <c r="AA12" i="12"/>
  <c r="O10" i="12"/>
  <c r="AL11" i="12"/>
  <c r="W10" i="12"/>
  <c r="L7" i="12"/>
  <c r="AL7" i="12"/>
  <c r="AK7" i="12"/>
  <c r="Y7" i="12"/>
  <c r="W5" i="12"/>
  <c r="U5" i="12"/>
  <c r="S4" i="12"/>
  <c r="AC7" i="12"/>
  <c r="AF7" i="12"/>
  <c r="U4" i="12"/>
  <c r="Q4" i="12"/>
  <c r="AD4" i="12"/>
  <c r="AB4" i="12" s="1"/>
  <c r="AH4" i="12" s="1"/>
  <c r="U122" i="11"/>
  <c r="U121" i="11"/>
  <c r="L123" i="11"/>
  <c r="AK123" i="11"/>
  <c r="AC123" i="11"/>
  <c r="S118" i="11"/>
  <c r="O117" i="11"/>
  <c r="AD117" i="11"/>
  <c r="AB117" i="11" s="1"/>
  <c r="AH117" i="11" s="1"/>
  <c r="Q117" i="11"/>
  <c r="S117" i="11"/>
  <c r="Y117" i="11"/>
  <c r="AF119" i="11"/>
  <c r="AL119" i="11"/>
  <c r="AB114" i="11"/>
  <c r="AH114" i="11" s="1"/>
  <c r="O114" i="11"/>
  <c r="Q114" i="11"/>
  <c r="S114" i="11"/>
  <c r="Y114" i="11"/>
  <c r="AF115" i="11"/>
  <c r="Q110" i="11"/>
  <c r="AD110" i="11"/>
  <c r="AB110" i="11" s="1"/>
  <c r="AH110" i="11" s="1"/>
  <c r="Q108" i="11"/>
  <c r="M111" i="11"/>
  <c r="U108" i="11"/>
  <c r="O106" i="11"/>
  <c r="Y106" i="11"/>
  <c r="W104" i="11"/>
  <c r="Q102" i="11"/>
  <c r="M103" i="11"/>
  <c r="U102" i="11"/>
  <c r="AB102" i="11"/>
  <c r="AH102" i="11" s="1"/>
  <c r="O102" i="11"/>
  <c r="O101" i="11"/>
  <c r="U101" i="11"/>
  <c r="AL103" i="11"/>
  <c r="S100" i="11"/>
  <c r="U100" i="11"/>
  <c r="AC103" i="11"/>
  <c r="AB100" i="11"/>
  <c r="AH100" i="11" s="1"/>
  <c r="Q100" i="11"/>
  <c r="AF99" i="11"/>
  <c r="AB94" i="11"/>
  <c r="AH94" i="11" s="1"/>
  <c r="O94" i="11"/>
  <c r="S94" i="11"/>
  <c r="Q93" i="11"/>
  <c r="AL95" i="11"/>
  <c r="L95" i="11"/>
  <c r="O92" i="11"/>
  <c r="S92" i="11"/>
  <c r="AA92" i="11"/>
  <c r="AA86" i="11"/>
  <c r="AL87" i="11"/>
  <c r="S86" i="11"/>
  <c r="O86" i="11"/>
  <c r="Q85" i="11"/>
  <c r="AF87" i="11"/>
  <c r="S85" i="11"/>
  <c r="AA85" i="11"/>
  <c r="AA87" i="11" s="1"/>
  <c r="AG87" i="11" s="1"/>
  <c r="Q84" i="11"/>
  <c r="AA84" i="11"/>
  <c r="Y82" i="11"/>
  <c r="L83" i="11"/>
  <c r="AL83" i="11"/>
  <c r="O81" i="11"/>
  <c r="S81" i="11"/>
  <c r="Y81" i="11"/>
  <c r="Y83" i="11" s="1"/>
  <c r="AD81" i="11"/>
  <c r="AB81" i="11" s="1"/>
  <c r="AH81" i="11" s="1"/>
  <c r="O80" i="11"/>
  <c r="Y80" i="11"/>
  <c r="AL79" i="11"/>
  <c r="Q78" i="11"/>
  <c r="AA78" i="11"/>
  <c r="Y77" i="11"/>
  <c r="O77" i="11"/>
  <c r="Q77" i="11"/>
  <c r="AA76" i="11"/>
  <c r="AL75" i="11"/>
  <c r="Q68" i="11"/>
  <c r="S68" i="11"/>
  <c r="AA68" i="11"/>
  <c r="AD68" i="11"/>
  <c r="AB68" i="11" s="1"/>
  <c r="AH68" i="11" s="1"/>
  <c r="Q65" i="11"/>
  <c r="U65" i="11"/>
  <c r="AD65" i="11"/>
  <c r="AB65" i="11" s="1"/>
  <c r="AH65" i="11" s="1"/>
  <c r="AL67" i="11"/>
  <c r="AC67" i="11"/>
  <c r="AF67" i="11"/>
  <c r="Q62" i="11"/>
  <c r="Y62" i="11"/>
  <c r="AL63" i="11"/>
  <c r="AA61" i="11"/>
  <c r="AB58" i="11"/>
  <c r="AH58" i="11" s="1"/>
  <c r="S58" i="11"/>
  <c r="U58" i="11"/>
  <c r="U57" i="11"/>
  <c r="L59" i="11"/>
  <c r="AK59" i="11"/>
  <c r="AC59" i="11"/>
  <c r="AD56" i="11"/>
  <c r="AB56" i="11" s="1"/>
  <c r="Q56" i="11"/>
  <c r="S56" i="11"/>
  <c r="AA56" i="11"/>
  <c r="AD52" i="11"/>
  <c r="AF55" i="11"/>
  <c r="O53" i="11"/>
  <c r="S53" i="11"/>
  <c r="AD53" i="11"/>
  <c r="AB53" i="11" s="1"/>
  <c r="AH53" i="11" s="1"/>
  <c r="O52" i="11"/>
  <c r="Q52" i="11"/>
  <c r="U52" i="11"/>
  <c r="AB52" i="11"/>
  <c r="AH52" i="11" s="1"/>
  <c r="Q50" i="11"/>
  <c r="S48" i="11"/>
  <c r="AB48" i="11"/>
  <c r="AH48" i="11" s="1"/>
  <c r="O46" i="11"/>
  <c r="AL47" i="11"/>
  <c r="Q44" i="11"/>
  <c r="U42" i="11"/>
  <c r="AC43" i="11"/>
  <c r="L43" i="11"/>
  <c r="AK43" i="11"/>
  <c r="S40" i="11"/>
  <c r="AD40" i="11"/>
  <c r="AB40" i="11" s="1"/>
  <c r="AH40" i="11" s="1"/>
  <c r="S37" i="11"/>
  <c r="AF39" i="11"/>
  <c r="AD37" i="11"/>
  <c r="AB37" i="11" s="1"/>
  <c r="AH37" i="11" s="1"/>
  <c r="O36" i="11"/>
  <c r="Q36" i="11"/>
  <c r="AD36" i="11"/>
  <c r="AB36" i="11" s="1"/>
  <c r="AB34" i="11"/>
  <c r="AH34" i="11" s="1"/>
  <c r="AL35" i="11"/>
  <c r="O34" i="11"/>
  <c r="U33" i="11"/>
  <c r="Q33" i="11"/>
  <c r="W32" i="11"/>
  <c r="U32" i="11"/>
  <c r="AF31" i="11"/>
  <c r="O30" i="11"/>
  <c r="AD30" i="11"/>
  <c r="AB30" i="11" s="1"/>
  <c r="AH30" i="11" s="1"/>
  <c r="W26" i="11"/>
  <c r="AL27" i="11"/>
  <c r="L27" i="11"/>
  <c r="AA24" i="11"/>
  <c r="O24" i="11"/>
  <c r="Q24" i="11"/>
  <c r="Y24" i="11"/>
  <c r="U22" i="11"/>
  <c r="AF23" i="11"/>
  <c r="O20" i="11"/>
  <c r="AD20" i="11"/>
  <c r="AB20" i="11" s="1"/>
  <c r="Q18" i="11"/>
  <c r="Y18" i="11"/>
  <c r="AA18" i="11"/>
  <c r="O18" i="11"/>
  <c r="Q17" i="11"/>
  <c r="W17" i="11"/>
  <c r="AD17" i="11"/>
  <c r="AB17" i="11" s="1"/>
  <c r="AH17" i="11" s="1"/>
  <c r="O17" i="11"/>
  <c r="AF19" i="11"/>
  <c r="AA9" i="11"/>
  <c r="L11" i="11"/>
  <c r="O8" i="11"/>
  <c r="Y8" i="11"/>
  <c r="AL7" i="11"/>
  <c r="AD6" i="11"/>
  <c r="Y6" i="11"/>
  <c r="O5" i="11"/>
  <c r="AB5" i="11"/>
  <c r="AH5" i="11" s="1"/>
  <c r="Y5" i="11"/>
  <c r="AD4" i="11"/>
  <c r="Y4" i="11"/>
  <c r="AC39" i="11"/>
  <c r="AA41" i="11"/>
  <c r="U49" i="11"/>
  <c r="AD49" i="11"/>
  <c r="AB49" i="11" s="1"/>
  <c r="AH49" i="11" s="1"/>
  <c r="Q49" i="11"/>
  <c r="O49" i="11"/>
  <c r="AD96" i="11"/>
  <c r="AB96" i="11" s="1"/>
  <c r="AH96" i="11" s="1"/>
  <c r="Y96" i="11"/>
  <c r="Q96" i="11"/>
  <c r="O96" i="11"/>
  <c r="O4" i="11"/>
  <c r="AA4" i="11"/>
  <c r="S5" i="11"/>
  <c r="O6" i="11"/>
  <c r="AA6" i="11"/>
  <c r="Q8" i="11"/>
  <c r="AA8" i="11"/>
  <c r="O10" i="11"/>
  <c r="AC11" i="11"/>
  <c r="O14" i="11"/>
  <c r="AD14" i="11"/>
  <c r="AB14" i="11" s="1"/>
  <c r="AH14" i="11" s="1"/>
  <c r="Y17" i="11"/>
  <c r="S18" i="11"/>
  <c r="AD18" i="11"/>
  <c r="AB18" i="11" s="1"/>
  <c r="AH18" i="11" s="1"/>
  <c r="L19" i="11"/>
  <c r="Q20" i="11"/>
  <c r="O21" i="11"/>
  <c r="Y21" i="11"/>
  <c r="L23" i="11"/>
  <c r="S24" i="11"/>
  <c r="AD24" i="11"/>
  <c r="AB24" i="11" s="1"/>
  <c r="M27" i="11"/>
  <c r="AC27" i="11"/>
  <c r="S28" i="11"/>
  <c r="Q30" i="11"/>
  <c r="AD32" i="11"/>
  <c r="Y33" i="11"/>
  <c r="Q34" i="11"/>
  <c r="AA34" i="11"/>
  <c r="W37" i="11"/>
  <c r="Q38" i="11"/>
  <c r="L39" i="11"/>
  <c r="AE39" i="11"/>
  <c r="W40" i="11"/>
  <c r="Q41" i="11"/>
  <c r="AA42" i="11"/>
  <c r="S44" i="11"/>
  <c r="S45" i="11"/>
  <c r="Y49" i="11"/>
  <c r="AD97" i="11"/>
  <c r="AB97" i="11" s="1"/>
  <c r="AH97" i="11" s="1"/>
  <c r="S97" i="11"/>
  <c r="AA97" i="11"/>
  <c r="Q97" i="11"/>
  <c r="Y97" i="11"/>
  <c r="O97" i="11"/>
  <c r="AD105" i="11"/>
  <c r="W105" i="11"/>
  <c r="U105" i="11"/>
  <c r="W112" i="11"/>
  <c r="U112" i="11"/>
  <c r="S112" i="11"/>
  <c r="AD120" i="11"/>
  <c r="AB120" i="11" s="1"/>
  <c r="AH120" i="11" s="1"/>
  <c r="S120" i="11"/>
  <c r="AA120" i="11"/>
  <c r="Q120" i="11"/>
  <c r="Y120" i="11"/>
  <c r="O120" i="11"/>
  <c r="U124" i="11"/>
  <c r="U127" i="11" s="1"/>
  <c r="S124" i="11"/>
  <c r="AB124" i="11"/>
  <c r="AH124" i="11" s="1"/>
  <c r="Q124" i="11"/>
  <c r="W6" i="11"/>
  <c r="AD10" i="11"/>
  <c r="Y14" i="11"/>
  <c r="AB38" i="11"/>
  <c r="AH38" i="11" s="1"/>
  <c r="M43" i="11"/>
  <c r="Q4" i="11"/>
  <c r="AB4" i="11"/>
  <c r="AH4" i="11" s="1"/>
  <c r="U5" i="11"/>
  <c r="Q6" i="11"/>
  <c r="AB6" i="11"/>
  <c r="AH6" i="11" s="1"/>
  <c r="AC7" i="11"/>
  <c r="S8" i="11"/>
  <c r="AD8" i="11"/>
  <c r="AB8" i="11" s="1"/>
  <c r="AH8" i="11" s="1"/>
  <c r="U10" i="11"/>
  <c r="Q14" i="11"/>
  <c r="W18" i="11"/>
  <c r="W20" i="11"/>
  <c r="Q21" i="11"/>
  <c r="AA21" i="11"/>
  <c r="M23" i="11"/>
  <c r="W24" i="11"/>
  <c r="AA25" i="11"/>
  <c r="U28" i="11"/>
  <c r="W30" i="11"/>
  <c r="AF35" i="11"/>
  <c r="O33" i="11"/>
  <c r="AB33" i="11"/>
  <c r="AH33" i="11" s="1"/>
  <c r="S34" i="11"/>
  <c r="AD34" i="11"/>
  <c r="L35" i="11"/>
  <c r="U36" i="11"/>
  <c r="O37" i="11"/>
  <c r="Y37" i="11"/>
  <c r="S38" i="11"/>
  <c r="M39" i="11"/>
  <c r="O40" i="11"/>
  <c r="Y40" i="11"/>
  <c r="S41" i="11"/>
  <c r="AF43" i="11"/>
  <c r="O42" i="11"/>
  <c r="AB42" i="11"/>
  <c r="AH42" i="11" s="1"/>
  <c r="AA45" i="11"/>
  <c r="AE51" i="11"/>
  <c r="L51" i="11"/>
  <c r="U54" i="11"/>
  <c r="AA54" i="11"/>
  <c r="S54" i="11"/>
  <c r="Q54" i="11"/>
  <c r="AK55" i="11"/>
  <c r="AE55" i="11"/>
  <c r="L55" i="11"/>
  <c r="AE87" i="11"/>
  <c r="AC87" i="11"/>
  <c r="AK87" i="11"/>
  <c r="L87" i="11"/>
  <c r="W97" i="11"/>
  <c r="U109" i="11"/>
  <c r="AD109" i="11"/>
  <c r="AB109" i="11" s="1"/>
  <c r="AH109" i="11" s="1"/>
  <c r="S109" i="11"/>
  <c r="O109" i="11"/>
  <c r="AD112" i="11"/>
  <c r="AD113" i="11"/>
  <c r="AB113" i="11" s="1"/>
  <c r="AH113" i="11" s="1"/>
  <c r="Q113" i="11"/>
  <c r="W120" i="11"/>
  <c r="AA124" i="11"/>
  <c r="M127" i="11"/>
  <c r="W4" i="11"/>
  <c r="W21" i="11"/>
  <c r="S4" i="11"/>
  <c r="S6" i="11"/>
  <c r="M7" i="11"/>
  <c r="AE7" i="11"/>
  <c r="W8" i="11"/>
  <c r="W14" i="11"/>
  <c r="Y20" i="11"/>
  <c r="AL23" i="11"/>
  <c r="S21" i="11"/>
  <c r="AD21" i="11"/>
  <c r="AB21" i="11" s="1"/>
  <c r="AH21" i="11" s="1"/>
  <c r="AC23" i="11"/>
  <c r="AK23" i="11"/>
  <c r="Y30" i="11"/>
  <c r="W34" i="11"/>
  <c r="Q37" i="11"/>
  <c r="AA37" i="11"/>
  <c r="AA38" i="11"/>
  <c r="Q40" i="11"/>
  <c r="AA40" i="11"/>
  <c r="AL43" i="11"/>
  <c r="S42" i="11"/>
  <c r="S43" i="11" s="1"/>
  <c r="U44" i="11"/>
  <c r="M47" i="11"/>
  <c r="AB45" i="11"/>
  <c r="AH45" i="11" s="1"/>
  <c r="AD46" i="11"/>
  <c r="AB46" i="11" s="1"/>
  <c r="AH46" i="11" s="1"/>
  <c r="Q46" i="11"/>
  <c r="U60" i="11"/>
  <c r="AA60" i="11"/>
  <c r="M63" i="11"/>
  <c r="S60" i="11"/>
  <c r="Q60" i="11"/>
  <c r="U64" i="11"/>
  <c r="AD64" i="11"/>
  <c r="S64" i="11"/>
  <c r="AB64" i="11"/>
  <c r="AH64" i="11" s="1"/>
  <c r="O64" i="11"/>
  <c r="AD66" i="11"/>
  <c r="AB66" i="11" s="1"/>
  <c r="AH66" i="11" s="1"/>
  <c r="S66" i="11"/>
  <c r="AA66" i="11"/>
  <c r="Q66" i="11"/>
  <c r="Y66" i="11"/>
  <c r="O66" i="11"/>
  <c r="AL71" i="11"/>
  <c r="AE79" i="11"/>
  <c r="L79" i="11"/>
  <c r="AA109" i="11"/>
  <c r="AC47" i="11"/>
  <c r="U48" i="11"/>
  <c r="S50" i="11"/>
  <c r="AD50" i="11"/>
  <c r="AB50" i="11" s="1"/>
  <c r="AH50" i="11" s="1"/>
  <c r="W53" i="11"/>
  <c r="AA57" i="11"/>
  <c r="AA59" i="11" s="1"/>
  <c r="AG59" i="11" s="1"/>
  <c r="M59" i="11"/>
  <c r="AB61" i="11"/>
  <c r="AH61" i="11" s="1"/>
  <c r="AB76" i="11"/>
  <c r="AH76" i="11" s="1"/>
  <c r="AB77" i="11"/>
  <c r="AH77" i="11" s="1"/>
  <c r="S78" i="11"/>
  <c r="AD78" i="11"/>
  <c r="AD79" i="11" s="1"/>
  <c r="Q80" i="11"/>
  <c r="Q81" i="11"/>
  <c r="AA81" i="11"/>
  <c r="M83" i="11"/>
  <c r="S84" i="11"/>
  <c r="S87" i="11" s="1"/>
  <c r="AD84" i="11"/>
  <c r="AB84" i="11" s="1"/>
  <c r="AB85" i="11"/>
  <c r="AH85" i="11" s="1"/>
  <c r="AB86" i="11"/>
  <c r="AH86" i="11" s="1"/>
  <c r="AB92" i="11"/>
  <c r="AH92" i="11" s="1"/>
  <c r="Y93" i="11"/>
  <c r="Q94" i="11"/>
  <c r="AA94" i="11"/>
  <c r="AA100" i="11"/>
  <c r="S101" i="11"/>
  <c r="AD101" i="11"/>
  <c r="AB101" i="11" s="1"/>
  <c r="AH101" i="11" s="1"/>
  <c r="Y102" i="11"/>
  <c r="AE103" i="11"/>
  <c r="Q106" i="11"/>
  <c r="AA106" i="11"/>
  <c r="S108" i="11"/>
  <c r="U110" i="11"/>
  <c r="AK111" i="11"/>
  <c r="AA114" i="11"/>
  <c r="AA117" i="11"/>
  <c r="U118" i="11"/>
  <c r="AA125" i="11"/>
  <c r="AL127" i="11"/>
  <c r="AC127" i="11"/>
  <c r="AA48" i="11"/>
  <c r="W50" i="11"/>
  <c r="Y53" i="11"/>
  <c r="M55" i="11"/>
  <c r="W56" i="11"/>
  <c r="Q57" i="11"/>
  <c r="AA58" i="11"/>
  <c r="O61" i="11"/>
  <c r="AB62" i="11"/>
  <c r="AH62" i="11" s="1"/>
  <c r="Y65" i="11"/>
  <c r="W68" i="11"/>
  <c r="Q69" i="11"/>
  <c r="L71" i="11"/>
  <c r="AK71" i="11"/>
  <c r="O76" i="11"/>
  <c r="AF79" i="11"/>
  <c r="W78" i="11"/>
  <c r="AC83" i="11"/>
  <c r="W84" i="11"/>
  <c r="M87" i="11"/>
  <c r="AB93" i="11"/>
  <c r="AH93" i="11" s="1"/>
  <c r="AD94" i="11"/>
  <c r="AD95" i="11" s="1"/>
  <c r="AK99" i="11"/>
  <c r="S106" i="11"/>
  <c r="AD106" i="11"/>
  <c r="AB106" i="11" s="1"/>
  <c r="AH106" i="11" s="1"/>
  <c r="Y110" i="11"/>
  <c r="AC111" i="11"/>
  <c r="AL115" i="11"/>
  <c r="AA118" i="11"/>
  <c r="O48" i="11"/>
  <c r="AF51" i="11"/>
  <c r="O50" i="11"/>
  <c r="Y50" i="11"/>
  <c r="Q53" i="11"/>
  <c r="AA53" i="11"/>
  <c r="O56" i="11"/>
  <c r="Y56" i="11"/>
  <c r="AF59" i="11"/>
  <c r="O58" i="11"/>
  <c r="S61" i="11"/>
  <c r="O62" i="11"/>
  <c r="AC63" i="11"/>
  <c r="O65" i="11"/>
  <c r="L67" i="11"/>
  <c r="AK67" i="11"/>
  <c r="O68" i="11"/>
  <c r="Y68" i="11"/>
  <c r="AC71" i="11"/>
  <c r="O74" i="11"/>
  <c r="S76" i="11"/>
  <c r="O78" i="11"/>
  <c r="Y78" i="11"/>
  <c r="AB80" i="11"/>
  <c r="AH80" i="11" s="1"/>
  <c r="W81" i="11"/>
  <c r="Q82" i="11"/>
  <c r="O84" i="11"/>
  <c r="Y84" i="11"/>
  <c r="AF95" i="11"/>
  <c r="W94" i="11"/>
  <c r="AF103" i="11"/>
  <c r="AK103" i="11"/>
  <c r="U104" i="11"/>
  <c r="W106" i="11"/>
  <c r="O110" i="11"/>
  <c r="AE111" i="11"/>
  <c r="W114" i="11"/>
  <c r="W117" i="11"/>
  <c r="Q118" i="11"/>
  <c r="S125" i="11"/>
  <c r="Q126" i="11"/>
  <c r="Q126" i="8"/>
  <c r="U126" i="8"/>
  <c r="AA125" i="8"/>
  <c r="O125" i="8"/>
  <c r="AD125" i="8"/>
  <c r="AB125" i="8" s="1"/>
  <c r="AH125" i="8" s="1"/>
  <c r="S125" i="8"/>
  <c r="W125" i="8"/>
  <c r="AF127" i="8"/>
  <c r="AC127" i="8"/>
  <c r="AL127" i="8"/>
  <c r="Q124" i="8"/>
  <c r="AA124" i="8"/>
  <c r="S124" i="8"/>
  <c r="M127" i="8"/>
  <c r="AF123" i="8"/>
  <c r="AL123" i="8"/>
  <c r="L123" i="8"/>
  <c r="AK123" i="8"/>
  <c r="Q120" i="8"/>
  <c r="AC123" i="8"/>
  <c r="AA120" i="8"/>
  <c r="W120" i="8"/>
  <c r="O120" i="8"/>
  <c r="Y120" i="8"/>
  <c r="S120" i="8"/>
  <c r="AD120" i="8"/>
  <c r="AB120" i="8" s="1"/>
  <c r="AH120" i="8" s="1"/>
  <c r="Q118" i="8"/>
  <c r="AA118" i="8"/>
  <c r="S118" i="8"/>
  <c r="AB117" i="8"/>
  <c r="AH117" i="8" s="1"/>
  <c r="S117" i="8"/>
  <c r="W117" i="8"/>
  <c r="O117" i="8"/>
  <c r="Y117" i="8"/>
  <c r="Q117" i="8"/>
  <c r="AA117" i="8"/>
  <c r="AK119" i="8"/>
  <c r="AF119" i="8"/>
  <c r="Q116" i="8"/>
  <c r="AB116" i="8"/>
  <c r="AH116" i="8" s="1"/>
  <c r="S114" i="8"/>
  <c r="AD114" i="8"/>
  <c r="AB114" i="8" s="1"/>
  <c r="AH114" i="8" s="1"/>
  <c r="W114" i="8"/>
  <c r="O114" i="8"/>
  <c r="Y114" i="8"/>
  <c r="Q114" i="8"/>
  <c r="AA114" i="8"/>
  <c r="AD113" i="8"/>
  <c r="Q113" i="8"/>
  <c r="U113" i="8"/>
  <c r="AF115" i="8"/>
  <c r="Q110" i="8"/>
  <c r="AD110" i="8"/>
  <c r="AB110" i="8" s="1"/>
  <c r="AH110" i="8" s="1"/>
  <c r="U110" i="8"/>
  <c r="Y110" i="8"/>
  <c r="O110" i="8"/>
  <c r="AF111" i="8"/>
  <c r="O109" i="8"/>
  <c r="AA109" i="8"/>
  <c r="S109" i="8"/>
  <c r="AD109" i="8"/>
  <c r="AB109" i="8" s="1"/>
  <c r="AH109" i="8" s="1"/>
  <c r="AL111" i="8"/>
  <c r="AC111" i="8"/>
  <c r="AK111" i="8"/>
  <c r="AE111" i="8"/>
  <c r="U108" i="8"/>
  <c r="AA108" i="8"/>
  <c r="Q108" i="8"/>
  <c r="M111" i="8"/>
  <c r="O106" i="8"/>
  <c r="Y106" i="8"/>
  <c r="Q106" i="8"/>
  <c r="AA106" i="8"/>
  <c r="S106" i="8"/>
  <c r="AD106" i="8"/>
  <c r="AB106" i="8" s="1"/>
  <c r="AH106" i="8" s="1"/>
  <c r="W106" i="8"/>
  <c r="O105" i="8"/>
  <c r="W105" i="8"/>
  <c r="AL107" i="8"/>
  <c r="O104" i="8"/>
  <c r="O107" i="8" s="1"/>
  <c r="W104" i="8"/>
  <c r="AF107" i="8"/>
  <c r="U102" i="8"/>
  <c r="W102" i="8"/>
  <c r="U101" i="8"/>
  <c r="U103" i="8" s="1"/>
  <c r="W101" i="8"/>
  <c r="AF103" i="8"/>
  <c r="AL99" i="8"/>
  <c r="M99" i="8"/>
  <c r="AK99" i="8"/>
  <c r="O96" i="8"/>
  <c r="AC99" i="8"/>
  <c r="Y96" i="8"/>
  <c r="Q96" i="8"/>
  <c r="AA96" i="8"/>
  <c r="S96" i="8"/>
  <c r="AD96" i="8"/>
  <c r="AB96" i="8" s="1"/>
  <c r="W96" i="8"/>
  <c r="AK95" i="8"/>
  <c r="AB93" i="8"/>
  <c r="AH93" i="8" s="1"/>
  <c r="AA93" i="8"/>
  <c r="O93" i="8"/>
  <c r="L95" i="8"/>
  <c r="Q93" i="8"/>
  <c r="S93" i="8"/>
  <c r="AD93" i="8"/>
  <c r="W93" i="8"/>
  <c r="AL95" i="8"/>
  <c r="AF95" i="8"/>
  <c r="AC95" i="8"/>
  <c r="W92" i="8"/>
  <c r="Y92" i="8"/>
  <c r="O92" i="8"/>
  <c r="AD92" i="8"/>
  <c r="AB92" i="8" s="1"/>
  <c r="AH92" i="8" s="1"/>
  <c r="O90" i="8"/>
  <c r="Y90" i="8"/>
  <c r="W90" i="8"/>
  <c r="Q90" i="8"/>
  <c r="AA90" i="8"/>
  <c r="S90" i="8"/>
  <c r="AD90" i="8"/>
  <c r="AB90" i="8" s="1"/>
  <c r="AH90" i="8" s="1"/>
  <c r="L91" i="8"/>
  <c r="Q89" i="8"/>
  <c r="W89" i="8"/>
  <c r="Y89" i="8"/>
  <c r="O89" i="8"/>
  <c r="AD89" i="8"/>
  <c r="AB89" i="8" s="1"/>
  <c r="AH89" i="8" s="1"/>
  <c r="AF91" i="8"/>
  <c r="AF87" i="8"/>
  <c r="O86" i="8"/>
  <c r="AD85" i="8"/>
  <c r="Y84" i="8"/>
  <c r="AL87" i="8"/>
  <c r="O82" i="8"/>
  <c r="W82" i="8"/>
  <c r="M83" i="8"/>
  <c r="AL83" i="8"/>
  <c r="O81" i="8"/>
  <c r="Q80" i="8"/>
  <c r="Y80" i="8"/>
  <c r="AB78" i="8"/>
  <c r="AH78" i="8" s="1"/>
  <c r="U78" i="8"/>
  <c r="AA78" i="8"/>
  <c r="AA79" i="8" s="1"/>
  <c r="AG79" i="8" s="1"/>
  <c r="O78" i="8"/>
  <c r="U77" i="8"/>
  <c r="AA77" i="8"/>
  <c r="Q77" i="8"/>
  <c r="AB77" i="8"/>
  <c r="AH77" i="8" s="1"/>
  <c r="L79" i="8"/>
  <c r="AK79" i="8"/>
  <c r="AC79" i="8"/>
  <c r="AF79" i="8"/>
  <c r="O76" i="8"/>
  <c r="Y76" i="8"/>
  <c r="W76" i="8"/>
  <c r="Q76" i="8"/>
  <c r="AA76" i="8"/>
  <c r="S76" i="8"/>
  <c r="AD76" i="8"/>
  <c r="AB76" i="8" s="1"/>
  <c r="AH76" i="8" s="1"/>
  <c r="M79" i="8"/>
  <c r="AB73" i="8"/>
  <c r="AH73" i="8" s="1"/>
  <c r="S73" i="8"/>
  <c r="AD73" i="8"/>
  <c r="AF75" i="8"/>
  <c r="W73" i="8"/>
  <c r="O73" i="8"/>
  <c r="Y73" i="8"/>
  <c r="Q73" i="8"/>
  <c r="AA73" i="8"/>
  <c r="AL75" i="8"/>
  <c r="L75" i="8"/>
  <c r="AC75" i="8"/>
  <c r="Y72" i="8"/>
  <c r="O72" i="8"/>
  <c r="Q72" i="8"/>
  <c r="AD72" i="8"/>
  <c r="AB72" i="8" s="1"/>
  <c r="AH72" i="8" s="1"/>
  <c r="Q70" i="8"/>
  <c r="AD70" i="8"/>
  <c r="AB70" i="8" s="1"/>
  <c r="AH70" i="8" s="1"/>
  <c r="S70" i="8"/>
  <c r="AA70" i="8"/>
  <c r="W70" i="8"/>
  <c r="O70" i="8"/>
  <c r="Y70" i="8"/>
  <c r="Q69" i="8"/>
  <c r="AL71" i="8"/>
  <c r="O69" i="8"/>
  <c r="AB69" i="8"/>
  <c r="AH69" i="8" s="1"/>
  <c r="AD69" i="8"/>
  <c r="U69" i="8"/>
  <c r="AD68" i="8"/>
  <c r="AF71" i="8"/>
  <c r="O68" i="8"/>
  <c r="AB68" i="8"/>
  <c r="AH68" i="8" s="1"/>
  <c r="O66" i="8"/>
  <c r="AL67" i="8"/>
  <c r="S62" i="8"/>
  <c r="AL63" i="8"/>
  <c r="AD62" i="8"/>
  <c r="O62" i="8"/>
  <c r="AB62" i="8"/>
  <c r="AH62" i="8" s="1"/>
  <c r="U62" i="8"/>
  <c r="S61" i="8"/>
  <c r="U61" i="8"/>
  <c r="AA61" i="8"/>
  <c r="AA63" i="8" s="1"/>
  <c r="AG63" i="8" s="1"/>
  <c r="Q61" i="8"/>
  <c r="L63" i="8"/>
  <c r="AD60" i="8"/>
  <c r="AB60" i="8" s="1"/>
  <c r="M63" i="8"/>
  <c r="AK63" i="8"/>
  <c r="Q60" i="8"/>
  <c r="AC63" i="8"/>
  <c r="S60" i="8"/>
  <c r="W60" i="8"/>
  <c r="O60" i="8"/>
  <c r="Y60" i="8"/>
  <c r="AF63" i="8"/>
  <c r="Y58" i="8"/>
  <c r="AA58" i="8"/>
  <c r="O57" i="8"/>
  <c r="Y57" i="8"/>
  <c r="Q57" i="8"/>
  <c r="AA57" i="8"/>
  <c r="S57" i="8"/>
  <c r="AD57" i="8"/>
  <c r="W57" i="8"/>
  <c r="AF59" i="8"/>
  <c r="AL59" i="8"/>
  <c r="AE59" i="8"/>
  <c r="L59" i="8"/>
  <c r="Y56" i="8"/>
  <c r="O56" i="8"/>
  <c r="M59" i="8"/>
  <c r="Q56" i="8"/>
  <c r="Q59" i="8" s="1"/>
  <c r="AD56" i="8"/>
  <c r="AB56" i="8" s="1"/>
  <c r="AH56" i="8" s="1"/>
  <c r="AC59" i="8"/>
  <c r="S54" i="8"/>
  <c r="AD54" i="8"/>
  <c r="AB54" i="8" s="1"/>
  <c r="AH54" i="8" s="1"/>
  <c r="W54" i="8"/>
  <c r="O54" i="8"/>
  <c r="Y54" i="8"/>
  <c r="Q54" i="8"/>
  <c r="AA54" i="8"/>
  <c r="AD53" i="8"/>
  <c r="AB53" i="8" s="1"/>
  <c r="AH53" i="8" s="1"/>
  <c r="O53" i="8"/>
  <c r="Q53" i="8"/>
  <c r="U53" i="8"/>
  <c r="AF55" i="8"/>
  <c r="L55" i="8"/>
  <c r="S52" i="8"/>
  <c r="AD52" i="8"/>
  <c r="AD55" i="8" s="1"/>
  <c r="U52" i="8"/>
  <c r="AA52" i="8"/>
  <c r="O52" i="8"/>
  <c r="O50" i="8"/>
  <c r="Q50" i="8"/>
  <c r="AB50" i="8"/>
  <c r="AH50" i="8" s="1"/>
  <c r="Y50" i="8"/>
  <c r="O49" i="8"/>
  <c r="S49" i="8"/>
  <c r="AA49" i="8"/>
  <c r="AB49" i="8"/>
  <c r="AH49" i="8" s="1"/>
  <c r="AC51" i="8"/>
  <c r="AL51" i="8"/>
  <c r="Q48" i="8"/>
  <c r="M51" i="8"/>
  <c r="S48" i="8"/>
  <c r="AA48" i="8"/>
  <c r="AB46" i="8"/>
  <c r="AH46" i="8" s="1"/>
  <c r="O46" i="8"/>
  <c r="AD46" i="8"/>
  <c r="U46" i="8"/>
  <c r="U45" i="8"/>
  <c r="AA45" i="8"/>
  <c r="AL47" i="8"/>
  <c r="L47" i="8"/>
  <c r="AK47" i="8"/>
  <c r="AC47" i="8"/>
  <c r="Q44" i="8"/>
  <c r="AA44" i="8"/>
  <c r="S44" i="8"/>
  <c r="AD44" i="8"/>
  <c r="AB44" i="8" s="1"/>
  <c r="AH44" i="8" s="1"/>
  <c r="M47" i="8"/>
  <c r="W44" i="8"/>
  <c r="O44" i="8"/>
  <c r="Y44" i="8"/>
  <c r="AF47" i="8"/>
  <c r="S42" i="8"/>
  <c r="AA42" i="8"/>
  <c r="Q42" i="8"/>
  <c r="O41" i="8"/>
  <c r="Y41" i="8"/>
  <c r="AL43" i="8"/>
  <c r="AF43" i="8"/>
  <c r="Q41" i="8"/>
  <c r="AA41" i="8"/>
  <c r="S41" i="8"/>
  <c r="AD41" i="8"/>
  <c r="AB41" i="8" s="1"/>
  <c r="W41" i="8"/>
  <c r="M43" i="8"/>
  <c r="O40" i="8"/>
  <c r="AC43" i="8"/>
  <c r="U40" i="8"/>
  <c r="AE43" i="8"/>
  <c r="AB40" i="8"/>
  <c r="AH40" i="8" s="1"/>
  <c r="L43" i="8"/>
  <c r="Y40" i="8"/>
  <c r="Q40" i="8"/>
  <c r="O38" i="8"/>
  <c r="Y38" i="8"/>
  <c r="Q38" i="8"/>
  <c r="AA38" i="8"/>
  <c r="S38" i="8"/>
  <c r="AD38" i="8"/>
  <c r="AB38" i="8" s="1"/>
  <c r="AH38" i="8" s="1"/>
  <c r="W38" i="8"/>
  <c r="AL39" i="8"/>
  <c r="L39" i="8"/>
  <c r="AD37" i="8"/>
  <c r="AB37" i="8" s="1"/>
  <c r="AH37" i="8" s="1"/>
  <c r="O37" i="8"/>
  <c r="Y37" i="8"/>
  <c r="AF39" i="8"/>
  <c r="O36" i="8"/>
  <c r="AB36" i="8"/>
  <c r="AH36" i="8" s="1"/>
  <c r="S36" i="8"/>
  <c r="AD36" i="8"/>
  <c r="AA36" i="8"/>
  <c r="O39" i="8"/>
  <c r="S34" i="8"/>
  <c r="AL35" i="8"/>
  <c r="AA34" i="8"/>
  <c r="O33" i="8"/>
  <c r="Q33" i="8"/>
  <c r="AA33" i="8"/>
  <c r="W33" i="8"/>
  <c r="S33" i="8"/>
  <c r="AD33" i="8"/>
  <c r="AB33" i="8" s="1"/>
  <c r="AH33" i="8" s="1"/>
  <c r="AF35" i="8"/>
  <c r="L35" i="8"/>
  <c r="AK35" i="8"/>
  <c r="AC35" i="8"/>
  <c r="AB32" i="8"/>
  <c r="AH32" i="8" s="1"/>
  <c r="O32" i="8"/>
  <c r="AD32" i="8"/>
  <c r="Q32" i="8"/>
  <c r="W32" i="8"/>
  <c r="Y32" i="8"/>
  <c r="Y35" i="8" s="1"/>
  <c r="AB30" i="8"/>
  <c r="AH30" i="8" s="1"/>
  <c r="S30" i="8"/>
  <c r="W30" i="8"/>
  <c r="O30" i="8"/>
  <c r="Y30" i="8"/>
  <c r="Q30" i="8"/>
  <c r="AA30" i="8"/>
  <c r="AL31" i="8"/>
  <c r="Y29" i="8"/>
  <c r="O29" i="8"/>
  <c r="AD29" i="8"/>
  <c r="AB29" i="8" s="1"/>
  <c r="AH29" i="8" s="1"/>
  <c r="W29" i="8"/>
  <c r="M27" i="8"/>
  <c r="AB26" i="8"/>
  <c r="AH26" i="8" s="1"/>
  <c r="S26" i="8"/>
  <c r="W26" i="8"/>
  <c r="O26" i="8"/>
  <c r="Y26" i="8"/>
  <c r="Q26" i="8"/>
  <c r="AA26" i="8"/>
  <c r="AA24" i="8"/>
  <c r="S24" i="8"/>
  <c r="AF27" i="8"/>
  <c r="AL27" i="8"/>
  <c r="U22" i="8"/>
  <c r="S21" i="8"/>
  <c r="AA21" i="8"/>
  <c r="AF23" i="8"/>
  <c r="AC23" i="8"/>
  <c r="AK23" i="8"/>
  <c r="Y20" i="8"/>
  <c r="M23" i="8"/>
  <c r="AA20" i="8"/>
  <c r="Q20" i="8"/>
  <c r="S20" i="8"/>
  <c r="AL23" i="8"/>
  <c r="AL19" i="8"/>
  <c r="S18" i="8"/>
  <c r="AA18" i="8"/>
  <c r="AA17" i="8"/>
  <c r="Q17" i="8"/>
  <c r="S17" i="8"/>
  <c r="Y17" i="8"/>
  <c r="AC19" i="8"/>
  <c r="S16" i="8"/>
  <c r="AK19" i="8"/>
  <c r="AB16" i="8"/>
  <c r="AH16" i="8" s="1"/>
  <c r="L19" i="8"/>
  <c r="AF19" i="8"/>
  <c r="W16" i="8"/>
  <c r="O16" i="8"/>
  <c r="Y16" i="8"/>
  <c r="Q16" i="8"/>
  <c r="AA16" i="8"/>
  <c r="AL15" i="8"/>
  <c r="S14" i="8"/>
  <c r="Q14" i="8"/>
  <c r="Y14" i="8"/>
  <c r="AA14" i="8"/>
  <c r="O13" i="8"/>
  <c r="Y13" i="8"/>
  <c r="Q13" i="8"/>
  <c r="AA13" i="8"/>
  <c r="S13" i="8"/>
  <c r="AD13" i="8"/>
  <c r="AB13" i="8" s="1"/>
  <c r="AH13" i="8" s="1"/>
  <c r="W13" i="8"/>
  <c r="AF15" i="8"/>
  <c r="M11" i="8"/>
  <c r="W10" i="8"/>
  <c r="O10" i="8"/>
  <c r="Y10" i="8"/>
  <c r="Q10" i="8"/>
  <c r="AA10" i="8"/>
  <c r="S10" i="8"/>
  <c r="AD10" i="8"/>
  <c r="AB10" i="8" s="1"/>
  <c r="AH10" i="8" s="1"/>
  <c r="AF11" i="8"/>
  <c r="S8" i="8"/>
  <c r="AA8" i="8"/>
  <c r="AL11" i="8"/>
  <c r="S6" i="8"/>
  <c r="O5" i="8"/>
  <c r="AA5" i="8"/>
  <c r="AF7" i="8"/>
  <c r="Q5" i="8"/>
  <c r="AB5" i="8"/>
  <c r="AH5" i="8" s="1"/>
  <c r="S5" i="8"/>
  <c r="W5" i="8"/>
  <c r="AK7" i="8"/>
  <c r="AC7" i="8"/>
  <c r="M7" i="8"/>
  <c r="S4" i="8"/>
  <c r="AF127" i="7"/>
  <c r="Q126" i="7"/>
  <c r="U126" i="7"/>
  <c r="AA125" i="7"/>
  <c r="O125" i="7"/>
  <c r="AD125" i="7"/>
  <c r="AB125" i="7" s="1"/>
  <c r="AH125" i="7" s="1"/>
  <c r="S125" i="7"/>
  <c r="W125" i="7"/>
  <c r="AC127" i="7"/>
  <c r="Q124" i="7"/>
  <c r="AA124" i="7"/>
  <c r="S124" i="7"/>
  <c r="M127" i="7"/>
  <c r="AL127" i="7"/>
  <c r="W122" i="7"/>
  <c r="AD122" i="7"/>
  <c r="U121" i="7"/>
  <c r="L123" i="7"/>
  <c r="AK123" i="7"/>
  <c r="AC123" i="7"/>
  <c r="O120" i="7"/>
  <c r="Y120" i="7"/>
  <c r="Q120" i="7"/>
  <c r="AA120" i="7"/>
  <c r="W120" i="7"/>
  <c r="S120" i="7"/>
  <c r="AD120" i="7"/>
  <c r="AB120" i="7" s="1"/>
  <c r="AH120" i="7" s="1"/>
  <c r="AA118" i="7"/>
  <c r="Q118" i="7"/>
  <c r="S118" i="7"/>
  <c r="S117" i="7"/>
  <c r="AD117" i="7"/>
  <c r="AB117" i="7" s="1"/>
  <c r="AH117" i="7" s="1"/>
  <c r="W117" i="7"/>
  <c r="O117" i="7"/>
  <c r="Y117" i="7"/>
  <c r="Q117" i="7"/>
  <c r="AA117" i="7"/>
  <c r="AK119" i="7"/>
  <c r="AF115" i="7"/>
  <c r="O114" i="7"/>
  <c r="Y114" i="7"/>
  <c r="W114" i="7"/>
  <c r="Q114" i="7"/>
  <c r="AA114" i="7"/>
  <c r="S114" i="7"/>
  <c r="AD114" i="7"/>
  <c r="AB114" i="7" s="1"/>
  <c r="AH114" i="7" s="1"/>
  <c r="U113" i="7"/>
  <c r="W113" i="7"/>
  <c r="AB110" i="7"/>
  <c r="AH110" i="7" s="1"/>
  <c r="Q110" i="7"/>
  <c r="U110" i="7"/>
  <c r="AF111" i="7"/>
  <c r="Y110" i="7"/>
  <c r="O110" i="7"/>
  <c r="O109" i="7"/>
  <c r="S109" i="7"/>
  <c r="AD109" i="7"/>
  <c r="AB109" i="7" s="1"/>
  <c r="AH109" i="7" s="1"/>
  <c r="AA109" i="7"/>
  <c r="AE111" i="7"/>
  <c r="AK111" i="7"/>
  <c r="U108" i="7"/>
  <c r="AC111" i="7"/>
  <c r="AA108" i="7"/>
  <c r="Q108" i="7"/>
  <c r="M111" i="7"/>
  <c r="AB106" i="7"/>
  <c r="AH106" i="7" s="1"/>
  <c r="Y106" i="7"/>
  <c r="AF107" i="7"/>
  <c r="Q106" i="7"/>
  <c r="AA106" i="7"/>
  <c r="S106" i="7"/>
  <c r="AD106" i="7"/>
  <c r="W106" i="7"/>
  <c r="Q105" i="7"/>
  <c r="W105" i="7"/>
  <c r="AL107" i="7"/>
  <c r="AB105" i="7"/>
  <c r="AH105" i="7" s="1"/>
  <c r="AA101" i="7"/>
  <c r="AE103" i="7"/>
  <c r="AF103" i="7"/>
  <c r="AK103" i="7"/>
  <c r="AC103" i="7"/>
  <c r="U100" i="7"/>
  <c r="AL103" i="7"/>
  <c r="W97" i="7"/>
  <c r="U97" i="7"/>
  <c r="AL99" i="7"/>
  <c r="AF95" i="7"/>
  <c r="L95" i="7"/>
  <c r="Q93" i="7"/>
  <c r="AB92" i="7"/>
  <c r="AH92" i="7" s="1"/>
  <c r="O92" i="7"/>
  <c r="AC95" i="7"/>
  <c r="Y92" i="7"/>
  <c r="AK95" i="7"/>
  <c r="W92" i="7"/>
  <c r="Q92" i="7"/>
  <c r="AA92" i="7"/>
  <c r="M95" i="7"/>
  <c r="S92" i="7"/>
  <c r="AD92" i="7"/>
  <c r="Q89" i="7"/>
  <c r="AA89" i="7"/>
  <c r="S89" i="7"/>
  <c r="AD89" i="7"/>
  <c r="AB89" i="7" s="1"/>
  <c r="AH89" i="7" s="1"/>
  <c r="W89" i="7"/>
  <c r="O89" i="7"/>
  <c r="Y89" i="7"/>
  <c r="AL91" i="7"/>
  <c r="AF87" i="7"/>
  <c r="O86" i="7"/>
  <c r="Y86" i="7"/>
  <c r="W86" i="7"/>
  <c r="Q86" i="7"/>
  <c r="AA86" i="7"/>
  <c r="S86" i="7"/>
  <c r="AD86" i="7"/>
  <c r="AB86" i="7" s="1"/>
  <c r="AH86" i="7" s="1"/>
  <c r="U85" i="7"/>
  <c r="S84" i="7"/>
  <c r="AA84" i="7"/>
  <c r="AL83" i="7"/>
  <c r="AF83" i="7"/>
  <c r="AC83" i="7"/>
  <c r="Q80" i="7"/>
  <c r="AK83" i="7"/>
  <c r="S80" i="7"/>
  <c r="Y80" i="7"/>
  <c r="AA80" i="7"/>
  <c r="AA77" i="7"/>
  <c r="Q77" i="7"/>
  <c r="S77" i="7"/>
  <c r="Y77" i="7"/>
  <c r="L79" i="7"/>
  <c r="AK79" i="7"/>
  <c r="AC79" i="7"/>
  <c r="AB76" i="7"/>
  <c r="AH76" i="7" s="1"/>
  <c r="W76" i="7"/>
  <c r="O76" i="7"/>
  <c r="Y76" i="7"/>
  <c r="Q76" i="7"/>
  <c r="AA76" i="7"/>
  <c r="S74" i="7"/>
  <c r="Y74" i="7"/>
  <c r="AA74" i="7"/>
  <c r="Q74" i="7"/>
  <c r="Q75" i="7" s="1"/>
  <c r="Q73" i="7"/>
  <c r="AA73" i="7"/>
  <c r="O73" i="7"/>
  <c r="AF75" i="7"/>
  <c r="S73" i="7"/>
  <c r="AD73" i="7"/>
  <c r="AB73" i="7" s="1"/>
  <c r="AH73" i="7" s="1"/>
  <c r="W73" i="7"/>
  <c r="O72" i="7"/>
  <c r="AD72" i="7"/>
  <c r="AE75" i="7"/>
  <c r="Q72" i="7"/>
  <c r="U72" i="7"/>
  <c r="AB72" i="7"/>
  <c r="AH72" i="7" s="1"/>
  <c r="W70" i="7"/>
  <c r="O70" i="7"/>
  <c r="Y70" i="7"/>
  <c r="Q70" i="7"/>
  <c r="AA70" i="7"/>
  <c r="S70" i="7"/>
  <c r="AD70" i="7"/>
  <c r="AB70" i="7" s="1"/>
  <c r="AH70" i="7" s="1"/>
  <c r="AB69" i="7"/>
  <c r="AH69" i="7" s="1"/>
  <c r="Q69" i="7"/>
  <c r="U69" i="7"/>
  <c r="AD71" i="7"/>
  <c r="Y69" i="7"/>
  <c r="O69" i="7"/>
  <c r="L71" i="7"/>
  <c r="AA68" i="7"/>
  <c r="O68" i="7"/>
  <c r="AB68" i="7"/>
  <c r="AH68" i="7" s="1"/>
  <c r="S68" i="7"/>
  <c r="AF71" i="7"/>
  <c r="S65" i="7"/>
  <c r="AL67" i="7"/>
  <c r="W65" i="7"/>
  <c r="AL63" i="7"/>
  <c r="O62" i="7"/>
  <c r="AB62" i="7"/>
  <c r="AH62" i="7" s="1"/>
  <c r="S62" i="7"/>
  <c r="AD62" i="7"/>
  <c r="U62" i="7"/>
  <c r="U61" i="7"/>
  <c r="AA61" i="7"/>
  <c r="Q61" i="7"/>
  <c r="L63" i="7"/>
  <c r="AK63" i="7"/>
  <c r="AC63" i="7"/>
  <c r="AF63" i="7"/>
  <c r="W60" i="7"/>
  <c r="M63" i="7"/>
  <c r="AD60" i="7"/>
  <c r="AB60" i="7" s="1"/>
  <c r="Y60" i="7"/>
  <c r="S60" i="7"/>
  <c r="O60" i="7"/>
  <c r="Q60" i="7"/>
  <c r="AA60" i="7"/>
  <c r="AA63" i="7" s="1"/>
  <c r="AG63" i="7" s="1"/>
  <c r="Q57" i="7"/>
  <c r="S57" i="7"/>
  <c r="AA57" i="7"/>
  <c r="AE59" i="7"/>
  <c r="L59" i="7"/>
  <c r="AC59" i="7"/>
  <c r="S56" i="7"/>
  <c r="AD56" i="7"/>
  <c r="AB56" i="7" s="1"/>
  <c r="W56" i="7"/>
  <c r="O56" i="7"/>
  <c r="Y56" i="7"/>
  <c r="M59" i="7"/>
  <c r="Q56" i="7"/>
  <c r="AA56" i="7"/>
  <c r="AD53" i="7"/>
  <c r="AB53" i="7" s="1"/>
  <c r="AH53" i="7" s="1"/>
  <c r="L55" i="7"/>
  <c r="Q53" i="7"/>
  <c r="S53" i="7"/>
  <c r="AL55" i="7"/>
  <c r="W53" i="7"/>
  <c r="O53" i="7"/>
  <c r="Y53" i="7"/>
  <c r="AC55" i="7"/>
  <c r="Y52" i="7"/>
  <c r="AB52" i="7"/>
  <c r="AH52" i="7" s="1"/>
  <c r="O52" i="7"/>
  <c r="Q52" i="7"/>
  <c r="O50" i="7"/>
  <c r="Y50" i="7"/>
  <c r="Q50" i="7"/>
  <c r="AA50" i="7"/>
  <c r="S50" i="7"/>
  <c r="AD50" i="7"/>
  <c r="AB50" i="7" s="1"/>
  <c r="AH50" i="7" s="1"/>
  <c r="AD51" i="7"/>
  <c r="W50" i="7"/>
  <c r="O49" i="7"/>
  <c r="Q49" i="7"/>
  <c r="Y49" i="7"/>
  <c r="AB49" i="7"/>
  <c r="AH49" i="7" s="1"/>
  <c r="L51" i="7"/>
  <c r="S48" i="7"/>
  <c r="AA48" i="7"/>
  <c r="AB48" i="7"/>
  <c r="AH48" i="7" s="1"/>
  <c r="O48" i="7"/>
  <c r="O51" i="7" s="1"/>
  <c r="AA42" i="7"/>
  <c r="AF43" i="7"/>
  <c r="AB42" i="7"/>
  <c r="AH42" i="7" s="1"/>
  <c r="O42" i="7"/>
  <c r="S42" i="7"/>
  <c r="AL43" i="7"/>
  <c r="AK43" i="7"/>
  <c r="L43" i="7"/>
  <c r="AC43" i="7"/>
  <c r="Q41" i="7"/>
  <c r="S41" i="7"/>
  <c r="AA41" i="7"/>
  <c r="AA43" i="7" s="1"/>
  <c r="AG43" i="7" s="1"/>
  <c r="AD40" i="7"/>
  <c r="AB40" i="7" s="1"/>
  <c r="W40" i="7"/>
  <c r="O40" i="7"/>
  <c r="Y40" i="7"/>
  <c r="M43" i="7"/>
  <c r="AL39" i="7"/>
  <c r="L39" i="7"/>
  <c r="AL35" i="7"/>
  <c r="S33" i="7"/>
  <c r="Y33" i="7"/>
  <c r="AA33" i="7"/>
  <c r="Q33" i="7"/>
  <c r="L35" i="7"/>
  <c r="AK35" i="7"/>
  <c r="AB32" i="7"/>
  <c r="AH32" i="7" s="1"/>
  <c r="AC35" i="7"/>
  <c r="O32" i="7"/>
  <c r="Y32" i="7"/>
  <c r="Q32" i="7"/>
  <c r="AA32" i="7"/>
  <c r="S32" i="7"/>
  <c r="AD32" i="7"/>
  <c r="W32" i="7"/>
  <c r="Q30" i="7"/>
  <c r="S30" i="7"/>
  <c r="Q29" i="7"/>
  <c r="AA29" i="7"/>
  <c r="S29" i="7"/>
  <c r="AD29" i="7"/>
  <c r="AB29" i="7" s="1"/>
  <c r="AH29" i="7" s="1"/>
  <c r="W29" i="7"/>
  <c r="AL31" i="7"/>
  <c r="L31" i="7"/>
  <c r="AB28" i="7"/>
  <c r="AH28" i="7" s="1"/>
  <c r="AF31" i="7"/>
  <c r="O28" i="7"/>
  <c r="W28" i="7"/>
  <c r="Y26" i="7"/>
  <c r="Q26" i="7"/>
  <c r="AA26" i="7"/>
  <c r="S26" i="7"/>
  <c r="AD26" i="7"/>
  <c r="AB26" i="7" s="1"/>
  <c r="AH26" i="7" s="1"/>
  <c r="W26" i="7"/>
  <c r="W25" i="7"/>
  <c r="AL27" i="7"/>
  <c r="O25" i="7"/>
  <c r="AD25" i="7"/>
  <c r="AB25" i="7" s="1"/>
  <c r="AH25" i="7" s="1"/>
  <c r="Q25" i="7"/>
  <c r="Y25" i="7"/>
  <c r="AB22" i="7"/>
  <c r="AH22" i="7" s="1"/>
  <c r="AF23" i="7"/>
  <c r="O22" i="7"/>
  <c r="AL23" i="7"/>
  <c r="Q20" i="7"/>
  <c r="S20" i="7"/>
  <c r="AA20" i="7"/>
  <c r="Y20" i="7"/>
  <c r="AF19" i="7"/>
  <c r="AL19" i="7"/>
  <c r="S17" i="7"/>
  <c r="Y17" i="7"/>
  <c r="AA17" i="7"/>
  <c r="Q17" i="7"/>
  <c r="S16" i="7"/>
  <c r="L19" i="7"/>
  <c r="AK19" i="7"/>
  <c r="AB16" i="7"/>
  <c r="AH16" i="7" s="1"/>
  <c r="AD16" i="7"/>
  <c r="AC19" i="7"/>
  <c r="O16" i="7"/>
  <c r="Q16" i="7"/>
  <c r="AA16" i="7"/>
  <c r="W16" i="7"/>
  <c r="AA36" i="7"/>
  <c r="S36" i="7"/>
  <c r="Q14" i="7"/>
  <c r="AL15" i="7"/>
  <c r="S14" i="7"/>
  <c r="Y14" i="7"/>
  <c r="AA14" i="7"/>
  <c r="W13" i="7"/>
  <c r="O13" i="7"/>
  <c r="Y13" i="7"/>
  <c r="Q13" i="7"/>
  <c r="AA13" i="7"/>
  <c r="S13" i="7"/>
  <c r="AD13" i="7"/>
  <c r="AB13" i="7" s="1"/>
  <c r="AH13" i="7" s="1"/>
  <c r="L15" i="7"/>
  <c r="AF15" i="7"/>
  <c r="Q12" i="7"/>
  <c r="AD12" i="7"/>
  <c r="AD15" i="7" s="1"/>
  <c r="AL11" i="7"/>
  <c r="M11" i="7"/>
  <c r="Y10" i="7"/>
  <c r="O9" i="7"/>
  <c r="Y9" i="7"/>
  <c r="Q9" i="7"/>
  <c r="AA9" i="7"/>
  <c r="S9" i="7"/>
  <c r="AD9" i="7"/>
  <c r="AB9" i="7" s="1"/>
  <c r="AH9" i="7" s="1"/>
  <c r="W9" i="7"/>
  <c r="AF11" i="7"/>
  <c r="AF7" i="7"/>
  <c r="AL7" i="7"/>
  <c r="Q5" i="7"/>
  <c r="M7" i="7"/>
  <c r="AA5" i="7"/>
  <c r="L7" i="7"/>
  <c r="U121" i="6"/>
  <c r="W121" i="6"/>
  <c r="Y120" i="6"/>
  <c r="AL123" i="6"/>
  <c r="AC119" i="6"/>
  <c r="Q116" i="6"/>
  <c r="L119" i="6"/>
  <c r="AK119" i="6"/>
  <c r="S116" i="6"/>
  <c r="AD116" i="6"/>
  <c r="AB116" i="6" s="1"/>
  <c r="AH116" i="6" s="1"/>
  <c r="W116" i="6"/>
  <c r="O116" i="6"/>
  <c r="Y116" i="6"/>
  <c r="AL115" i="6"/>
  <c r="AA113" i="6"/>
  <c r="AF115" i="6"/>
  <c r="W113" i="6"/>
  <c r="S113" i="6"/>
  <c r="AD113" i="6"/>
  <c r="AB113" i="6" s="1"/>
  <c r="AH113" i="6" s="1"/>
  <c r="W110" i="6"/>
  <c r="O110" i="6"/>
  <c r="Y110" i="6"/>
  <c r="Q110" i="6"/>
  <c r="AA110" i="6"/>
  <c r="S110" i="6"/>
  <c r="AD110" i="6"/>
  <c r="AB110" i="6" s="1"/>
  <c r="AH110" i="6" s="1"/>
  <c r="Y109" i="6"/>
  <c r="AF111" i="6"/>
  <c r="AL111" i="6"/>
  <c r="O109" i="6"/>
  <c r="O111" i="6" s="1"/>
  <c r="W108" i="6"/>
  <c r="AF107" i="6"/>
  <c r="W105" i="6"/>
  <c r="O105" i="6"/>
  <c r="Y105" i="6"/>
  <c r="Q105" i="6"/>
  <c r="AA105" i="6"/>
  <c r="S105" i="6"/>
  <c r="AL107" i="6"/>
  <c r="AK107" i="6"/>
  <c r="L107" i="6"/>
  <c r="AC107" i="6"/>
  <c r="W104" i="6"/>
  <c r="Y104" i="6"/>
  <c r="O104" i="6"/>
  <c r="AD104" i="6"/>
  <c r="O102" i="6"/>
  <c r="Y102" i="6"/>
  <c r="Q102" i="6"/>
  <c r="AA102" i="6"/>
  <c r="W102" i="6"/>
  <c r="S102" i="6"/>
  <c r="AD102" i="6"/>
  <c r="AB102" i="6" s="1"/>
  <c r="AH102" i="6" s="1"/>
  <c r="AL103" i="6"/>
  <c r="AB101" i="6"/>
  <c r="AH101" i="6" s="1"/>
  <c r="O101" i="6"/>
  <c r="Q101" i="6"/>
  <c r="W101" i="6"/>
  <c r="Y101" i="6"/>
  <c r="L103" i="6"/>
  <c r="O98" i="6"/>
  <c r="AD98" i="6"/>
  <c r="AB98" i="6" s="1"/>
  <c r="AH98" i="6" s="1"/>
  <c r="Y98" i="6"/>
  <c r="Q98" i="6"/>
  <c r="Q99" i="6" s="1"/>
  <c r="W98" i="6"/>
  <c r="AL99" i="6"/>
  <c r="U96" i="6"/>
  <c r="AA96" i="6"/>
  <c r="Q96" i="6"/>
  <c r="AB96" i="6"/>
  <c r="AH96" i="6" s="1"/>
  <c r="W94" i="6"/>
  <c r="Y94" i="6"/>
  <c r="O94" i="6"/>
  <c r="AD94" i="6"/>
  <c r="AB94" i="6" s="1"/>
  <c r="AH94" i="6" s="1"/>
  <c r="Q94" i="6"/>
  <c r="AL95" i="6"/>
  <c r="AF95" i="6"/>
  <c r="O90" i="6"/>
  <c r="U90" i="6"/>
  <c r="AD90" i="6"/>
  <c r="AL91" i="6"/>
  <c r="AC91" i="6"/>
  <c r="L91" i="6"/>
  <c r="AF91" i="6"/>
  <c r="U89" i="6"/>
  <c r="AK91" i="6"/>
  <c r="Q88" i="6"/>
  <c r="AA88" i="6"/>
  <c r="S88" i="6"/>
  <c r="AD88" i="6"/>
  <c r="AB88" i="6" s="1"/>
  <c r="AH88" i="6" s="1"/>
  <c r="W88" i="6"/>
  <c r="O88" i="6"/>
  <c r="Y88" i="6"/>
  <c r="L87" i="6"/>
  <c r="AF87" i="6"/>
  <c r="S86" i="6"/>
  <c r="U86" i="6"/>
  <c r="AL87" i="6"/>
  <c r="AC87" i="6"/>
  <c r="AD85" i="6"/>
  <c r="AB85" i="6" s="1"/>
  <c r="AH85" i="6" s="1"/>
  <c r="O85" i="6"/>
  <c r="AK87" i="6"/>
  <c r="Q85" i="6"/>
  <c r="AA85" i="6"/>
  <c r="W85" i="6"/>
  <c r="Q84" i="6"/>
  <c r="W84" i="6"/>
  <c r="M87" i="6"/>
  <c r="Y84" i="6"/>
  <c r="O84" i="6"/>
  <c r="AD84" i="6"/>
  <c r="AB84" i="6" s="1"/>
  <c r="AH84" i="6" s="1"/>
  <c r="Q82" i="6"/>
  <c r="AL83" i="6"/>
  <c r="S82" i="6"/>
  <c r="Y82" i="6"/>
  <c r="AA82" i="6"/>
  <c r="S81" i="6"/>
  <c r="W81" i="6"/>
  <c r="O81" i="6"/>
  <c r="Y81" i="6"/>
  <c r="Q81" i="6"/>
  <c r="AD81" i="6"/>
  <c r="AB81" i="6" s="1"/>
  <c r="AH81" i="6" s="1"/>
  <c r="U80" i="6"/>
  <c r="AF83" i="6"/>
  <c r="AD80" i="6"/>
  <c r="O80" i="6"/>
  <c r="W78" i="6"/>
  <c r="O78" i="6"/>
  <c r="Y78" i="6"/>
  <c r="Q78" i="6"/>
  <c r="AA78" i="6"/>
  <c r="S78" i="6"/>
  <c r="AD78" i="6"/>
  <c r="AB78" i="6" s="1"/>
  <c r="AH78" i="6" s="1"/>
  <c r="AD77" i="6"/>
  <c r="O77" i="6"/>
  <c r="U77" i="6"/>
  <c r="U74" i="6"/>
  <c r="W74" i="6"/>
  <c r="AD74" i="6"/>
  <c r="AC75" i="6"/>
  <c r="S72" i="6"/>
  <c r="AK75" i="6"/>
  <c r="Y72" i="6"/>
  <c r="AL75" i="6"/>
  <c r="AA72" i="6"/>
  <c r="Q72" i="6"/>
  <c r="M75" i="6"/>
  <c r="AF71" i="6"/>
  <c r="S69" i="6"/>
  <c r="Y69" i="6"/>
  <c r="AA69" i="6"/>
  <c r="Q69" i="6"/>
  <c r="L71" i="6"/>
  <c r="AC71" i="6"/>
  <c r="W68" i="6"/>
  <c r="AK71" i="6"/>
  <c r="Y68" i="6"/>
  <c r="O68" i="6"/>
  <c r="AD68" i="6"/>
  <c r="AB68" i="6" s="1"/>
  <c r="AH68" i="6" s="1"/>
  <c r="Q68" i="6"/>
  <c r="S66" i="6"/>
  <c r="Y66" i="6"/>
  <c r="AA66" i="6"/>
  <c r="Q66" i="6"/>
  <c r="O65" i="6"/>
  <c r="AF67" i="6"/>
  <c r="AL67" i="6"/>
  <c r="Y65" i="6"/>
  <c r="Q65" i="6"/>
  <c r="AA65" i="6"/>
  <c r="S65" i="6"/>
  <c r="AD65" i="6"/>
  <c r="AB65" i="6" s="1"/>
  <c r="AH65" i="6" s="1"/>
  <c r="W65" i="6"/>
  <c r="O64" i="6"/>
  <c r="U64" i="6"/>
  <c r="AD64" i="6"/>
  <c r="AD67" i="6" s="1"/>
  <c r="AL63" i="6"/>
  <c r="AB62" i="6"/>
  <c r="AH62" i="6" s="1"/>
  <c r="O62" i="6"/>
  <c r="Q62" i="6"/>
  <c r="W62" i="6"/>
  <c r="Y62" i="6"/>
  <c r="S60" i="6"/>
  <c r="U60" i="6"/>
  <c r="AA58" i="6"/>
  <c r="S58" i="6"/>
  <c r="Y57" i="6"/>
  <c r="O57" i="6"/>
  <c r="AA57" i="6"/>
  <c r="Q57" i="6"/>
  <c r="AD57" i="6"/>
  <c r="AB57" i="6" s="1"/>
  <c r="AH57" i="6" s="1"/>
  <c r="S57" i="6"/>
  <c r="W57" i="6"/>
  <c r="L59" i="6"/>
  <c r="Y56" i="6"/>
  <c r="O56" i="6"/>
  <c r="AD56" i="6"/>
  <c r="AB56" i="6" s="1"/>
  <c r="AH56" i="6" s="1"/>
  <c r="Q56" i="6"/>
  <c r="W56" i="6"/>
  <c r="S54" i="6"/>
  <c r="AD54" i="6"/>
  <c r="AB54" i="6" s="1"/>
  <c r="AH54" i="6" s="1"/>
  <c r="W54" i="6"/>
  <c r="O54" i="6"/>
  <c r="Y54" i="6"/>
  <c r="Q54" i="6"/>
  <c r="AA54" i="6"/>
  <c r="O53" i="6"/>
  <c r="AD53" i="6"/>
  <c r="AB53" i="6" s="1"/>
  <c r="AH53" i="6" s="1"/>
  <c r="Q53" i="6"/>
  <c r="Y53" i="6"/>
  <c r="W53" i="6"/>
  <c r="AF55" i="6"/>
  <c r="O50" i="6"/>
  <c r="AD50" i="6"/>
  <c r="AB50" i="6" s="1"/>
  <c r="AH50" i="6" s="1"/>
  <c r="Q50" i="6"/>
  <c r="W50" i="6"/>
  <c r="Y50" i="6"/>
  <c r="O49" i="6"/>
  <c r="AF51" i="6"/>
  <c r="U49" i="6"/>
  <c r="W49" i="6"/>
  <c r="AL51" i="6"/>
  <c r="U48" i="6"/>
  <c r="S45" i="6"/>
  <c r="AC47" i="6"/>
  <c r="AK47" i="6"/>
  <c r="L47" i="6"/>
  <c r="AL47" i="6"/>
  <c r="Q44" i="6"/>
  <c r="AA44" i="6"/>
  <c r="S44" i="6"/>
  <c r="AD44" i="6"/>
  <c r="AB44" i="6" s="1"/>
  <c r="AH44" i="6" s="1"/>
  <c r="W44" i="6"/>
  <c r="O44" i="6"/>
  <c r="Y44" i="6"/>
  <c r="O41" i="6"/>
  <c r="Y41" i="6"/>
  <c r="L43" i="6"/>
  <c r="Q41" i="6"/>
  <c r="AA41" i="6"/>
  <c r="S41" i="6"/>
  <c r="AD41" i="6"/>
  <c r="W41" i="6"/>
  <c r="AF43" i="6"/>
  <c r="AL43" i="6"/>
  <c r="AC43" i="6"/>
  <c r="AK43" i="6"/>
  <c r="O40" i="6"/>
  <c r="AD40" i="6"/>
  <c r="AB40" i="6" s="1"/>
  <c r="Q40" i="6"/>
  <c r="W40" i="6"/>
  <c r="Y40" i="6"/>
  <c r="M43" i="6"/>
  <c r="AA38" i="6"/>
  <c r="O38" i="6"/>
  <c r="Q38" i="6"/>
  <c r="S38" i="6"/>
  <c r="Y38" i="6"/>
  <c r="Q37" i="6"/>
  <c r="W37" i="6"/>
  <c r="Y37" i="6"/>
  <c r="O37" i="6"/>
  <c r="AD37" i="6"/>
  <c r="AB37" i="6" s="1"/>
  <c r="AH37" i="6" s="1"/>
  <c r="AD36" i="6"/>
  <c r="S36" i="6"/>
  <c r="O36" i="6"/>
  <c r="Q36" i="6"/>
  <c r="AF39" i="6"/>
  <c r="W34" i="6"/>
  <c r="O34" i="6"/>
  <c r="Y34" i="6"/>
  <c r="Q34" i="6"/>
  <c r="AD34" i="6"/>
  <c r="AB34" i="6" s="1"/>
  <c r="AH34" i="6" s="1"/>
  <c r="S34" i="6"/>
  <c r="S32" i="6"/>
  <c r="AL35" i="6"/>
  <c r="AA29" i="6"/>
  <c r="Q29" i="6"/>
  <c r="S29" i="6"/>
  <c r="Y29" i="6"/>
  <c r="AK31" i="6"/>
  <c r="S28" i="6"/>
  <c r="L31" i="6"/>
  <c r="Q28" i="6"/>
  <c r="AA28" i="6"/>
  <c r="AD28" i="6"/>
  <c r="AB28" i="6" s="1"/>
  <c r="AH28" i="6" s="1"/>
  <c r="W28" i="6"/>
  <c r="O28" i="6"/>
  <c r="Y28" i="6"/>
  <c r="Q26" i="6"/>
  <c r="Y26" i="6"/>
  <c r="S26" i="6"/>
  <c r="AA26" i="6"/>
  <c r="W25" i="6"/>
  <c r="O25" i="6"/>
  <c r="Y25" i="6"/>
  <c r="Q25" i="6"/>
  <c r="AA25" i="6"/>
  <c r="S25" i="6"/>
  <c r="AD25" i="6"/>
  <c r="AB25" i="6" s="1"/>
  <c r="AH25" i="6" s="1"/>
  <c r="L27" i="6"/>
  <c r="O24" i="6"/>
  <c r="AF27" i="6"/>
  <c r="W24" i="6"/>
  <c r="AD24" i="6"/>
  <c r="AB24" i="6" s="1"/>
  <c r="AH24" i="6" s="1"/>
  <c r="W22" i="6"/>
  <c r="S22" i="6"/>
  <c r="AD22" i="6"/>
  <c r="AB22" i="6" s="1"/>
  <c r="AH22" i="6" s="1"/>
  <c r="O22" i="6"/>
  <c r="Y22" i="6"/>
  <c r="Q22" i="6"/>
  <c r="AA22" i="6"/>
  <c r="AB21" i="6"/>
  <c r="AH21" i="6" s="1"/>
  <c r="O21" i="6"/>
  <c r="AF23" i="6"/>
  <c r="AL23" i="6"/>
  <c r="AF19" i="6"/>
  <c r="O18" i="6"/>
  <c r="W18" i="6"/>
  <c r="AD18" i="6"/>
  <c r="AB18" i="6" s="1"/>
  <c r="AH18" i="6" s="1"/>
  <c r="AK19" i="6"/>
  <c r="AL19" i="6"/>
  <c r="S16" i="6"/>
  <c r="Y16" i="6"/>
  <c r="AC19" i="6"/>
  <c r="AA16" i="6"/>
  <c r="M19" i="6"/>
  <c r="Q16" i="6"/>
  <c r="S13" i="6"/>
  <c r="Y13" i="6"/>
  <c r="L15" i="6"/>
  <c r="AF15" i="6"/>
  <c r="AA13" i="6"/>
  <c r="Q13" i="6"/>
  <c r="AC15" i="6"/>
  <c r="AK15" i="6"/>
  <c r="O12" i="6"/>
  <c r="Y12" i="6"/>
  <c r="S12" i="6"/>
  <c r="AD12" i="6"/>
  <c r="AB12" i="6" s="1"/>
  <c r="AH12" i="6" s="1"/>
  <c r="W12" i="6"/>
  <c r="Q12" i="6"/>
  <c r="AA12" i="6"/>
  <c r="Y10" i="6"/>
  <c r="AL11" i="6"/>
  <c r="AA10" i="6"/>
  <c r="Q10" i="6"/>
  <c r="S10" i="6"/>
  <c r="S9" i="6"/>
  <c r="AD9" i="6"/>
  <c r="AB9" i="6" s="1"/>
  <c r="AH9" i="6" s="1"/>
  <c r="W9" i="6"/>
  <c r="O9" i="6"/>
  <c r="Y9" i="6"/>
  <c r="Q9" i="6"/>
  <c r="AA9" i="6"/>
  <c r="L11" i="6"/>
  <c r="AF11" i="6"/>
  <c r="O8" i="6"/>
  <c r="AD8" i="6"/>
  <c r="W8" i="6"/>
  <c r="O6" i="6"/>
  <c r="AF7" i="6"/>
  <c r="AL7" i="6"/>
  <c r="W6" i="6"/>
  <c r="S5" i="6"/>
  <c r="AA5" i="6"/>
  <c r="Q5" i="6"/>
  <c r="F128" i="6"/>
  <c r="O4" i="6"/>
  <c r="W4" i="6"/>
  <c r="Q126" i="5"/>
  <c r="AB125" i="5"/>
  <c r="AH125" i="5" s="1"/>
  <c r="S125" i="5"/>
  <c r="AF127" i="5"/>
  <c r="W125" i="5"/>
  <c r="AA125" i="5"/>
  <c r="O125" i="5"/>
  <c r="AD125" i="5"/>
  <c r="AL127" i="5"/>
  <c r="AK127" i="5"/>
  <c r="Q124" i="5"/>
  <c r="S124" i="5"/>
  <c r="U124" i="5"/>
  <c r="AA124" i="5"/>
  <c r="AF123" i="5"/>
  <c r="W122" i="5"/>
  <c r="AC123" i="5"/>
  <c r="Y121" i="5"/>
  <c r="L123" i="5"/>
  <c r="AK123" i="5"/>
  <c r="O120" i="5"/>
  <c r="Y120" i="5"/>
  <c r="Q120" i="5"/>
  <c r="AA120" i="5"/>
  <c r="S120" i="5"/>
  <c r="AD120" i="5"/>
  <c r="AB120" i="5" s="1"/>
  <c r="AH120" i="5" s="1"/>
  <c r="W120" i="5"/>
  <c r="AL119" i="5"/>
  <c r="AF119" i="5"/>
  <c r="Q117" i="5"/>
  <c r="AA117" i="5"/>
  <c r="U118" i="5"/>
  <c r="AA118" i="5"/>
  <c r="Q118" i="5"/>
  <c r="S117" i="5"/>
  <c r="AD117" i="5"/>
  <c r="W117" i="5"/>
  <c r="AB116" i="5"/>
  <c r="AH116" i="5" s="1"/>
  <c r="AC119" i="5"/>
  <c r="W114" i="5"/>
  <c r="O114" i="5"/>
  <c r="Y114" i="5"/>
  <c r="Q114" i="5"/>
  <c r="AA114" i="5"/>
  <c r="S114" i="5"/>
  <c r="AD114" i="5"/>
  <c r="AB114" i="5" s="1"/>
  <c r="AH114" i="5" s="1"/>
  <c r="AF115" i="5"/>
  <c r="U110" i="5"/>
  <c r="Y110" i="5"/>
  <c r="O110" i="5"/>
  <c r="AB110" i="5"/>
  <c r="AH110" i="5" s="1"/>
  <c r="Q110" i="5"/>
  <c r="AD109" i="5"/>
  <c r="AC111" i="5"/>
  <c r="AB109" i="5"/>
  <c r="AH109" i="5" s="1"/>
  <c r="U109" i="5"/>
  <c r="AF111" i="5"/>
  <c r="AA109" i="5"/>
  <c r="O109" i="5"/>
  <c r="AL111" i="5"/>
  <c r="AE111" i="5"/>
  <c r="AK111" i="5"/>
  <c r="AA108" i="5"/>
  <c r="Q108" i="5"/>
  <c r="M111" i="5"/>
  <c r="S108" i="5"/>
  <c r="S106" i="5"/>
  <c r="AD106" i="5"/>
  <c r="AB106" i="5" s="1"/>
  <c r="AH106" i="5" s="1"/>
  <c r="O106" i="5"/>
  <c r="Y106" i="5"/>
  <c r="W106" i="5"/>
  <c r="Q106" i="5"/>
  <c r="AA106" i="5"/>
  <c r="Y105" i="5"/>
  <c r="W104" i="5"/>
  <c r="AD104" i="5"/>
  <c r="O104" i="5"/>
  <c r="U102" i="5"/>
  <c r="W102" i="5"/>
  <c r="AD102" i="5"/>
  <c r="S101" i="5"/>
  <c r="W101" i="5"/>
  <c r="AL103" i="5"/>
  <c r="S100" i="5"/>
  <c r="U100" i="5"/>
  <c r="W98" i="5"/>
  <c r="AD98" i="5"/>
  <c r="S98" i="5"/>
  <c r="U97" i="5"/>
  <c r="AF99" i="5"/>
  <c r="AL99" i="5"/>
  <c r="L99" i="5"/>
  <c r="AC99" i="5"/>
  <c r="AK99" i="5"/>
  <c r="AB96" i="5"/>
  <c r="AH96" i="5" s="1"/>
  <c r="W96" i="5"/>
  <c r="O96" i="5"/>
  <c r="Y96" i="5"/>
  <c r="Q96" i="5"/>
  <c r="AA96" i="5"/>
  <c r="S96" i="5"/>
  <c r="AD96" i="5"/>
  <c r="AA94" i="5"/>
  <c r="Q94" i="5"/>
  <c r="S94" i="5"/>
  <c r="AL95" i="5"/>
  <c r="AC95" i="5"/>
  <c r="AK95" i="5"/>
  <c r="AE95" i="5"/>
  <c r="AF95" i="5"/>
  <c r="O93" i="5"/>
  <c r="Y93" i="5"/>
  <c r="Q93" i="5"/>
  <c r="AA93" i="5"/>
  <c r="W93" i="5"/>
  <c r="S93" i="5"/>
  <c r="AD93" i="5"/>
  <c r="AB93" i="5" s="1"/>
  <c r="AH93" i="5" s="1"/>
  <c r="M95" i="5"/>
  <c r="U92" i="5"/>
  <c r="O90" i="5"/>
  <c r="AL91" i="5"/>
  <c r="Q90" i="5"/>
  <c r="AA90" i="5"/>
  <c r="S90" i="5"/>
  <c r="AD90" i="5"/>
  <c r="AD91" i="5" s="1"/>
  <c r="W90" i="5"/>
  <c r="L91" i="5"/>
  <c r="U89" i="5"/>
  <c r="AF91" i="5"/>
  <c r="U88" i="5"/>
  <c r="AA88" i="5"/>
  <c r="O88" i="5"/>
  <c r="AB88" i="5"/>
  <c r="AH88" i="5" s="1"/>
  <c r="S88" i="5"/>
  <c r="Y89" i="5"/>
  <c r="O89" i="5"/>
  <c r="AB89" i="5"/>
  <c r="AH89" i="5" s="1"/>
  <c r="Q89" i="5"/>
  <c r="Y86" i="5"/>
  <c r="O86" i="5"/>
  <c r="O85" i="5"/>
  <c r="AA85" i="5"/>
  <c r="Q84" i="5"/>
  <c r="AA84" i="5"/>
  <c r="M87" i="5"/>
  <c r="AC87" i="5"/>
  <c r="AB82" i="5"/>
  <c r="AH82" i="5" s="1"/>
  <c r="S82" i="5"/>
  <c r="AL83" i="5"/>
  <c r="U82" i="5"/>
  <c r="AA82" i="5"/>
  <c r="O82" i="5"/>
  <c r="U81" i="5"/>
  <c r="AA81" i="5"/>
  <c r="Q81" i="5"/>
  <c r="AF83" i="5"/>
  <c r="L83" i="5"/>
  <c r="AK83" i="5"/>
  <c r="AB80" i="5"/>
  <c r="AH80" i="5" s="1"/>
  <c r="AC83" i="5"/>
  <c r="O80" i="5"/>
  <c r="Y80" i="5"/>
  <c r="Q80" i="5"/>
  <c r="AA80" i="5"/>
  <c r="S80" i="5"/>
  <c r="AD80" i="5"/>
  <c r="M83" i="5"/>
  <c r="W80" i="5"/>
  <c r="Q78" i="5"/>
  <c r="AA78" i="5"/>
  <c r="Q77" i="5"/>
  <c r="AF79" i="5"/>
  <c r="Y77" i="5"/>
  <c r="AA77" i="5"/>
  <c r="S77" i="5"/>
  <c r="AD77" i="5"/>
  <c r="AB77" i="5" s="1"/>
  <c r="W77" i="5"/>
  <c r="AL79" i="5"/>
  <c r="AC79" i="5"/>
  <c r="L79" i="5"/>
  <c r="AE79" i="5"/>
  <c r="Y76" i="5"/>
  <c r="M79" i="5"/>
  <c r="O76" i="5"/>
  <c r="AB76" i="5"/>
  <c r="AH76" i="5" s="1"/>
  <c r="Q76" i="5"/>
  <c r="Q79" i="5" s="1"/>
  <c r="AD76" i="5"/>
  <c r="AL75" i="5"/>
  <c r="Q74" i="5"/>
  <c r="AA74" i="5"/>
  <c r="S74" i="5"/>
  <c r="AD74" i="5"/>
  <c r="AB74" i="5" s="1"/>
  <c r="AH74" i="5" s="1"/>
  <c r="W74" i="5"/>
  <c r="O74" i="5"/>
  <c r="O75" i="5" s="1"/>
  <c r="Y74" i="5"/>
  <c r="O73" i="5"/>
  <c r="AB73" i="5"/>
  <c r="AH73" i="5" s="1"/>
  <c r="Y73" i="5"/>
  <c r="Q73" i="5"/>
  <c r="AD73" i="5"/>
  <c r="AF75" i="5"/>
  <c r="AE75" i="5"/>
  <c r="O72" i="5"/>
  <c r="S72" i="5"/>
  <c r="AD72" i="5"/>
  <c r="U72" i="5"/>
  <c r="AL71" i="5"/>
  <c r="AA66" i="5"/>
  <c r="O66" i="5"/>
  <c r="AB66" i="5"/>
  <c r="AH66" i="5" s="1"/>
  <c r="S66" i="5"/>
  <c r="AD66" i="5"/>
  <c r="L67" i="5"/>
  <c r="AC67" i="5"/>
  <c r="Q65" i="5"/>
  <c r="AA65" i="5"/>
  <c r="S65" i="5"/>
  <c r="AK67" i="5"/>
  <c r="AF67" i="5"/>
  <c r="O64" i="5"/>
  <c r="Y64" i="5"/>
  <c r="Q64" i="5"/>
  <c r="AA64" i="5"/>
  <c r="AA67" i="5" s="1"/>
  <c r="AG67" i="5" s="1"/>
  <c r="S64" i="5"/>
  <c r="AD64" i="5"/>
  <c r="AB64" i="5" s="1"/>
  <c r="AH64" i="5" s="1"/>
  <c r="W64" i="5"/>
  <c r="M67" i="5"/>
  <c r="AL63" i="5"/>
  <c r="Y62" i="5"/>
  <c r="AF63" i="5"/>
  <c r="O61" i="5"/>
  <c r="Y61" i="5"/>
  <c r="Q61" i="5"/>
  <c r="AA61" i="5"/>
  <c r="AA63" i="5" s="1"/>
  <c r="AG63" i="5" s="1"/>
  <c r="S61" i="5"/>
  <c r="AD61" i="5"/>
  <c r="AB61" i="5" s="1"/>
  <c r="AH61" i="5" s="1"/>
  <c r="W61" i="5"/>
  <c r="L63" i="5"/>
  <c r="AC63" i="5"/>
  <c r="AE63" i="5"/>
  <c r="Q60" i="5"/>
  <c r="Q63" i="5" s="1"/>
  <c r="S60" i="5"/>
  <c r="M63" i="5"/>
  <c r="Y60" i="5"/>
  <c r="AK59" i="5"/>
  <c r="S57" i="5"/>
  <c r="AL59" i="5"/>
  <c r="AF59" i="5"/>
  <c r="S56" i="5"/>
  <c r="L59" i="5"/>
  <c r="Y57" i="5"/>
  <c r="AA57" i="5"/>
  <c r="Q57" i="5"/>
  <c r="AC59" i="5"/>
  <c r="AB56" i="5"/>
  <c r="AH56" i="5" s="1"/>
  <c r="W56" i="5"/>
  <c r="O56" i="5"/>
  <c r="Y56" i="5"/>
  <c r="Q56" i="5"/>
  <c r="AA56" i="5"/>
  <c r="S54" i="5"/>
  <c r="Y54" i="5"/>
  <c r="AA54" i="5"/>
  <c r="Q54" i="5"/>
  <c r="AF55" i="5"/>
  <c r="O53" i="5"/>
  <c r="Y53" i="5"/>
  <c r="Q53" i="5"/>
  <c r="AA53" i="5"/>
  <c r="S53" i="5"/>
  <c r="AD53" i="5"/>
  <c r="AB53" i="5" s="1"/>
  <c r="AH53" i="5" s="1"/>
  <c r="W53" i="5"/>
  <c r="L55" i="5"/>
  <c r="Q50" i="5"/>
  <c r="AA50" i="5"/>
  <c r="S50" i="5"/>
  <c r="AD50" i="5"/>
  <c r="AB50" i="5" s="1"/>
  <c r="AH50" i="5" s="1"/>
  <c r="W50" i="5"/>
  <c r="O50" i="5"/>
  <c r="Y50" i="5"/>
  <c r="O49" i="5"/>
  <c r="U49" i="5"/>
  <c r="AD49" i="5"/>
  <c r="AB49" i="5" s="1"/>
  <c r="AH49" i="5" s="1"/>
  <c r="AL51" i="5"/>
  <c r="AF51" i="5"/>
  <c r="S48" i="5"/>
  <c r="U48" i="5"/>
  <c r="AD46" i="5"/>
  <c r="O46" i="5"/>
  <c r="U46" i="5"/>
  <c r="U45" i="5"/>
  <c r="AA45" i="5"/>
  <c r="AF47" i="5"/>
  <c r="AK47" i="5"/>
  <c r="M47" i="5"/>
  <c r="AC47" i="5"/>
  <c r="S44" i="5"/>
  <c r="Y44" i="5"/>
  <c r="AA44" i="5"/>
  <c r="Q44" i="5"/>
  <c r="AL47" i="5"/>
  <c r="U42" i="5"/>
  <c r="AF43" i="5"/>
  <c r="AL43" i="5"/>
  <c r="AA42" i="5"/>
  <c r="AK43" i="5"/>
  <c r="Y41" i="5"/>
  <c r="AA41" i="5"/>
  <c r="Q41" i="5"/>
  <c r="S41" i="5"/>
  <c r="AC43" i="5"/>
  <c r="O40" i="5"/>
  <c r="Y40" i="5"/>
  <c r="Q40" i="5"/>
  <c r="AA40" i="5"/>
  <c r="S40" i="5"/>
  <c r="AD40" i="5"/>
  <c r="AB40" i="5" s="1"/>
  <c r="M43" i="5"/>
  <c r="W40" i="5"/>
  <c r="AA38" i="5"/>
  <c r="Q38" i="5"/>
  <c r="Q37" i="5"/>
  <c r="AA37" i="5"/>
  <c r="M39" i="5"/>
  <c r="W37" i="5"/>
  <c r="O37" i="5"/>
  <c r="Y37" i="5"/>
  <c r="S37" i="5"/>
  <c r="AD37" i="5"/>
  <c r="AB37" i="5" s="1"/>
  <c r="AH37" i="5" s="1"/>
  <c r="AL39" i="5"/>
  <c r="Y36" i="5"/>
  <c r="O36" i="5"/>
  <c r="Q36" i="5"/>
  <c r="AD36" i="5"/>
  <c r="AB36" i="5" s="1"/>
  <c r="U36" i="5"/>
  <c r="AF39" i="5"/>
  <c r="AL35" i="5"/>
  <c r="AE35" i="5"/>
  <c r="S34" i="5"/>
  <c r="O33" i="5"/>
  <c r="AD34" i="5"/>
  <c r="AB34" i="5" s="1"/>
  <c r="AH34" i="5" s="1"/>
  <c r="W34" i="5"/>
  <c r="O34" i="5"/>
  <c r="Y34" i="5"/>
  <c r="Q34" i="5"/>
  <c r="AA34" i="5"/>
  <c r="Q33" i="5"/>
  <c r="AD33" i="5"/>
  <c r="AB33" i="5" s="1"/>
  <c r="AH33" i="5" s="1"/>
  <c r="U33" i="5"/>
  <c r="AF35" i="5"/>
  <c r="O32" i="5"/>
  <c r="S32" i="5"/>
  <c r="AD32" i="5"/>
  <c r="U32" i="5"/>
  <c r="AL31" i="5"/>
  <c r="O30" i="5"/>
  <c r="O29" i="5"/>
  <c r="AA29" i="5"/>
  <c r="AC31" i="5"/>
  <c r="Q28" i="5"/>
  <c r="AA28" i="5"/>
  <c r="M31" i="5"/>
  <c r="AL27" i="5"/>
  <c r="AB26" i="5"/>
  <c r="AH26" i="5" s="1"/>
  <c r="S26" i="5"/>
  <c r="U26" i="5"/>
  <c r="AA26" i="5"/>
  <c r="O26" i="5"/>
  <c r="S25" i="5"/>
  <c r="U25" i="5"/>
  <c r="AA25" i="5"/>
  <c r="Q25" i="5"/>
  <c r="AK27" i="5"/>
  <c r="O24" i="5"/>
  <c r="L27" i="5"/>
  <c r="Y24" i="5"/>
  <c r="AC27" i="5"/>
  <c r="AF27" i="5"/>
  <c r="Q24" i="5"/>
  <c r="AA24" i="5"/>
  <c r="S24" i="5"/>
  <c r="AD24" i="5"/>
  <c r="AB24" i="5" s="1"/>
  <c r="AH24" i="5" s="1"/>
  <c r="M27" i="5"/>
  <c r="W24" i="5"/>
  <c r="Q22" i="5"/>
  <c r="AA21" i="5"/>
  <c r="AL23" i="5"/>
  <c r="AF23" i="5"/>
  <c r="O21" i="5"/>
  <c r="Y21" i="5"/>
  <c r="S21" i="5"/>
  <c r="AD21" i="5"/>
  <c r="AB21" i="5" s="1"/>
  <c r="AH21" i="5" s="1"/>
  <c r="W21" i="5"/>
  <c r="L23" i="5"/>
  <c r="AC23" i="5"/>
  <c r="AE23" i="5"/>
  <c r="U20" i="5"/>
  <c r="Y20" i="5"/>
  <c r="M23" i="5"/>
  <c r="O20" i="5"/>
  <c r="AB20" i="5"/>
  <c r="AH20" i="5" s="1"/>
  <c r="Q20" i="5"/>
  <c r="Q23" i="5" s="1"/>
  <c r="AL19" i="5"/>
  <c r="O18" i="5"/>
  <c r="Y18" i="5"/>
  <c r="S18" i="5"/>
  <c r="AD18" i="5"/>
  <c r="AB18" i="5" s="1"/>
  <c r="AH18" i="5" s="1"/>
  <c r="W18" i="5"/>
  <c r="L19" i="5"/>
  <c r="Y17" i="5"/>
  <c r="O17" i="5"/>
  <c r="AB17" i="5"/>
  <c r="AH17" i="5" s="1"/>
  <c r="Q17" i="5"/>
  <c r="AD17" i="5"/>
  <c r="AF19" i="5"/>
  <c r="AA16" i="5"/>
  <c r="O16" i="5"/>
  <c r="S16" i="5"/>
  <c r="AD16" i="5"/>
  <c r="O14" i="5"/>
  <c r="AL15" i="5"/>
  <c r="Y14" i="5"/>
  <c r="O13" i="5"/>
  <c r="AA13" i="5"/>
  <c r="AC15" i="5"/>
  <c r="Q12" i="5"/>
  <c r="AA12" i="5"/>
  <c r="M15" i="5"/>
  <c r="AF11" i="5"/>
  <c r="S10" i="5"/>
  <c r="AD10" i="5"/>
  <c r="AB10" i="5" s="1"/>
  <c r="AH10" i="5" s="1"/>
  <c r="U10" i="5"/>
  <c r="S9" i="5"/>
  <c r="U9" i="5"/>
  <c r="AL11" i="5"/>
  <c r="AA9" i="5"/>
  <c r="Q9" i="5"/>
  <c r="L11" i="5"/>
  <c r="AK11" i="5"/>
  <c r="AC11" i="5"/>
  <c r="O8" i="5"/>
  <c r="Y8" i="5"/>
  <c r="W8" i="5"/>
  <c r="Q8" i="5"/>
  <c r="AA8" i="5"/>
  <c r="AA11" i="5" s="1"/>
  <c r="AG11" i="5" s="1"/>
  <c r="S8" i="5"/>
  <c r="AD8" i="5"/>
  <c r="AB8" i="5" s="1"/>
  <c r="AH8" i="5" s="1"/>
  <c r="M11" i="5"/>
  <c r="AL7" i="5"/>
  <c r="W6" i="5"/>
  <c r="O6" i="5"/>
  <c r="AA6" i="5"/>
  <c r="Q6" i="5"/>
  <c r="AB6" i="5"/>
  <c r="AH6" i="5" s="1"/>
  <c r="AE7" i="5"/>
  <c r="L7" i="5"/>
  <c r="AF7" i="5"/>
  <c r="O5" i="5"/>
  <c r="M7" i="5"/>
  <c r="O4" i="5"/>
  <c r="O7" i="5" s="1"/>
  <c r="N7" i="5" s="1"/>
  <c r="AA4" i="5"/>
  <c r="AC7" i="5"/>
  <c r="W4" i="5"/>
  <c r="Q4" i="5"/>
  <c r="AB4" i="5"/>
  <c r="AH4" i="5" s="1"/>
  <c r="S4" i="5"/>
  <c r="AL123" i="14"/>
  <c r="AA122" i="14"/>
  <c r="AB122" i="14"/>
  <c r="AH122" i="14" s="1"/>
  <c r="O122" i="14"/>
  <c r="S122" i="14"/>
  <c r="Q121" i="14"/>
  <c r="S121" i="14"/>
  <c r="AA121" i="14"/>
  <c r="L123" i="14"/>
  <c r="AK123" i="14"/>
  <c r="AC123" i="14"/>
  <c r="W120" i="14"/>
  <c r="O120" i="14"/>
  <c r="Y120" i="14"/>
  <c r="Q120" i="14"/>
  <c r="AA120" i="14"/>
  <c r="M123" i="14"/>
  <c r="S120" i="14"/>
  <c r="AD120" i="14"/>
  <c r="AB120" i="14" s="1"/>
  <c r="AL119" i="14"/>
  <c r="AF119" i="14"/>
  <c r="O117" i="14"/>
  <c r="Y117" i="14"/>
  <c r="W117" i="14"/>
  <c r="Q117" i="14"/>
  <c r="AA117" i="14"/>
  <c r="S117" i="14"/>
  <c r="AD117" i="14"/>
  <c r="AB117" i="14" s="1"/>
  <c r="AH117" i="14" s="1"/>
  <c r="AC119" i="14"/>
  <c r="L119" i="14"/>
  <c r="Y116" i="14"/>
  <c r="AB116" i="14"/>
  <c r="AH116" i="14" s="1"/>
  <c r="O116" i="14"/>
  <c r="Q116" i="14"/>
  <c r="AA114" i="14"/>
  <c r="O114" i="14"/>
  <c r="S114" i="14"/>
  <c r="AD114" i="14"/>
  <c r="AD115" i="14" s="1"/>
  <c r="W114" i="14"/>
  <c r="O113" i="14"/>
  <c r="Q113" i="14"/>
  <c r="AL115" i="14"/>
  <c r="Y113" i="14"/>
  <c r="AB113" i="14"/>
  <c r="AH113" i="14" s="1"/>
  <c r="S112" i="14"/>
  <c r="L115" i="14"/>
  <c r="AA112" i="14"/>
  <c r="AF115" i="14"/>
  <c r="AB112" i="14"/>
  <c r="AH112" i="14" s="1"/>
  <c r="O112" i="14"/>
  <c r="O110" i="14"/>
  <c r="W110" i="14"/>
  <c r="AL111" i="14"/>
  <c r="U105" i="14"/>
  <c r="AA105" i="14"/>
  <c r="AF107" i="14"/>
  <c r="AL107" i="14"/>
  <c r="S104" i="14"/>
  <c r="L107" i="14"/>
  <c r="AK107" i="14"/>
  <c r="AD104" i="14"/>
  <c r="AB104" i="14" s="1"/>
  <c r="AH104" i="14" s="1"/>
  <c r="AC107" i="14"/>
  <c r="O104" i="14"/>
  <c r="Y104" i="14"/>
  <c r="Q104" i="14"/>
  <c r="AA104" i="14"/>
  <c r="W104" i="14"/>
  <c r="AK103" i="14"/>
  <c r="AF103" i="14"/>
  <c r="S102" i="14"/>
  <c r="AL103" i="14"/>
  <c r="L103" i="14"/>
  <c r="AA101" i="14"/>
  <c r="Q101" i="14"/>
  <c r="S101" i="14"/>
  <c r="Y101" i="14"/>
  <c r="AC103" i="14"/>
  <c r="O100" i="14"/>
  <c r="Y100" i="14"/>
  <c r="Q100" i="14"/>
  <c r="AA100" i="14"/>
  <c r="S100" i="14"/>
  <c r="AD100" i="14"/>
  <c r="AB100" i="14" s="1"/>
  <c r="AH100" i="14" s="1"/>
  <c r="W100" i="14"/>
  <c r="Q98" i="14"/>
  <c r="AA98" i="14"/>
  <c r="S98" i="14"/>
  <c r="Y98" i="14"/>
  <c r="AL99" i="14"/>
  <c r="AB97" i="14"/>
  <c r="AH97" i="14" s="1"/>
  <c r="S97" i="14"/>
  <c r="W97" i="14"/>
  <c r="O97" i="14"/>
  <c r="Y97" i="14"/>
  <c r="Q97" i="14"/>
  <c r="AA97" i="14"/>
  <c r="AF99" i="14"/>
  <c r="W96" i="14"/>
  <c r="AD96" i="14"/>
  <c r="AB96" i="14" s="1"/>
  <c r="AH96" i="14" s="1"/>
  <c r="O96" i="14"/>
  <c r="O94" i="14"/>
  <c r="Y94" i="14"/>
  <c r="Q94" i="14"/>
  <c r="AA94" i="14"/>
  <c r="S94" i="14"/>
  <c r="AD94" i="14"/>
  <c r="AB94" i="14" s="1"/>
  <c r="AH94" i="14" s="1"/>
  <c r="W94" i="14"/>
  <c r="AF95" i="14"/>
  <c r="W93" i="14"/>
  <c r="AL95" i="14"/>
  <c r="AL91" i="14"/>
  <c r="AF91" i="14"/>
  <c r="AC91" i="14"/>
  <c r="AK91" i="14"/>
  <c r="Q88" i="14"/>
  <c r="S88" i="14"/>
  <c r="AA88" i="14"/>
  <c r="Y88" i="14"/>
  <c r="AL87" i="14"/>
  <c r="S85" i="14"/>
  <c r="AK87" i="14"/>
  <c r="L87" i="14"/>
  <c r="AC87" i="14"/>
  <c r="W84" i="14"/>
  <c r="O84" i="14"/>
  <c r="Y84" i="14"/>
  <c r="Q84" i="14"/>
  <c r="AA84" i="14"/>
  <c r="S84" i="14"/>
  <c r="S82" i="14"/>
  <c r="L83" i="14"/>
  <c r="Y81" i="14"/>
  <c r="AL83" i="14"/>
  <c r="Q81" i="14"/>
  <c r="AA81" i="14"/>
  <c r="S81" i="14"/>
  <c r="AD81" i="14"/>
  <c r="AB81" i="14" s="1"/>
  <c r="AH81" i="14" s="1"/>
  <c r="W81" i="14"/>
  <c r="AD80" i="14"/>
  <c r="AB80" i="14" s="1"/>
  <c r="AH80" i="14" s="1"/>
  <c r="O80" i="14"/>
  <c r="AK83" i="14"/>
  <c r="Q80" i="14"/>
  <c r="AC83" i="14"/>
  <c r="W80" i="14"/>
  <c r="Y80" i="14"/>
  <c r="AB78" i="14"/>
  <c r="AH78" i="14" s="1"/>
  <c r="S78" i="14"/>
  <c r="AF79" i="14"/>
  <c r="W78" i="14"/>
  <c r="O78" i="14"/>
  <c r="Y78" i="14"/>
  <c r="Q78" i="14"/>
  <c r="AA78" i="14"/>
  <c r="Y77" i="14"/>
  <c r="O77" i="14"/>
  <c r="AD77" i="14"/>
  <c r="AB77" i="14" s="1"/>
  <c r="AH77" i="14" s="1"/>
  <c r="Q77" i="14"/>
  <c r="W77" i="14"/>
  <c r="U76" i="14"/>
  <c r="W74" i="14"/>
  <c r="Y74" i="14"/>
  <c r="O74" i="14"/>
  <c r="AD74" i="14"/>
  <c r="AB74" i="14" s="1"/>
  <c r="AH74" i="14" s="1"/>
  <c r="Q74" i="14"/>
  <c r="W73" i="14"/>
  <c r="AF75" i="14"/>
  <c r="AD73" i="14"/>
  <c r="AB73" i="14" s="1"/>
  <c r="AH73" i="14" s="1"/>
  <c r="O73" i="14"/>
  <c r="AA72" i="14"/>
  <c r="AF71" i="14"/>
  <c r="W70" i="14"/>
  <c r="L71" i="14"/>
  <c r="AC71" i="14"/>
  <c r="AK71" i="14"/>
  <c r="AL71" i="14"/>
  <c r="Q68" i="14"/>
  <c r="AA68" i="14"/>
  <c r="S68" i="14"/>
  <c r="AD68" i="14"/>
  <c r="AB68" i="14" s="1"/>
  <c r="AH68" i="14" s="1"/>
  <c r="W68" i="14"/>
  <c r="O68" i="14"/>
  <c r="Y68" i="14"/>
  <c r="S65" i="14"/>
  <c r="L67" i="14"/>
  <c r="AB65" i="14"/>
  <c r="AH65" i="14" s="1"/>
  <c r="AK67" i="14"/>
  <c r="AF67" i="14"/>
  <c r="O65" i="14"/>
  <c r="Y65" i="14"/>
  <c r="W65" i="14"/>
  <c r="Q65" i="14"/>
  <c r="AA65" i="14"/>
  <c r="AC67" i="14"/>
  <c r="O64" i="14"/>
  <c r="AD64" i="14"/>
  <c r="AB64" i="14" s="1"/>
  <c r="AH64" i="14" s="1"/>
  <c r="Q64" i="14"/>
  <c r="Y64" i="14"/>
  <c r="S62" i="14"/>
  <c r="AD62" i="14"/>
  <c r="AB62" i="14" s="1"/>
  <c r="AH62" i="14" s="1"/>
  <c r="W62" i="14"/>
  <c r="O62" i="14"/>
  <c r="Y62" i="14"/>
  <c r="Q62" i="14"/>
  <c r="AA62" i="14"/>
  <c r="AF63" i="14"/>
  <c r="AB61" i="14"/>
  <c r="AH61" i="14" s="1"/>
  <c r="O61" i="14"/>
  <c r="Q61" i="14"/>
  <c r="W61" i="14"/>
  <c r="Y61" i="14"/>
  <c r="W60" i="14"/>
  <c r="AD60" i="14"/>
  <c r="AD63" i="14" s="1"/>
  <c r="O60" i="14"/>
  <c r="O63" i="14" s="1"/>
  <c r="O58" i="14"/>
  <c r="W58" i="14"/>
  <c r="Y58" i="14"/>
  <c r="AD58" i="14"/>
  <c r="AB58" i="14" s="1"/>
  <c r="AH58" i="14" s="1"/>
  <c r="Q58" i="14"/>
  <c r="AL59" i="14"/>
  <c r="S56" i="14"/>
  <c r="U56" i="14"/>
  <c r="AL55" i="14"/>
  <c r="AK55" i="14"/>
  <c r="L55" i="14"/>
  <c r="AC55" i="14"/>
  <c r="AB52" i="14"/>
  <c r="W52" i="14"/>
  <c r="O52" i="14"/>
  <c r="Y52" i="14"/>
  <c r="Q52" i="14"/>
  <c r="AA52" i="14"/>
  <c r="S52" i="14"/>
  <c r="AD52" i="14"/>
  <c r="Y50" i="14"/>
  <c r="O50" i="14"/>
  <c r="AA50" i="14"/>
  <c r="Q50" i="14"/>
  <c r="AC51" i="14"/>
  <c r="L51" i="14"/>
  <c r="AK51" i="14"/>
  <c r="S48" i="14"/>
  <c r="U48" i="14"/>
  <c r="AF47" i="14"/>
  <c r="AA45" i="14"/>
  <c r="AL47" i="14"/>
  <c r="AK47" i="14"/>
  <c r="AC47" i="14"/>
  <c r="Q44" i="14"/>
  <c r="S44" i="14"/>
  <c r="Y44" i="14"/>
  <c r="M47" i="14"/>
  <c r="AA44" i="14"/>
  <c r="S42" i="14"/>
  <c r="U42" i="14"/>
  <c r="AL43" i="14"/>
  <c r="AC43" i="14"/>
  <c r="Q41" i="14"/>
  <c r="S41" i="14"/>
  <c r="Y41" i="14"/>
  <c r="AA41" i="14"/>
  <c r="AF43" i="14"/>
  <c r="L43" i="14"/>
  <c r="AK43" i="14"/>
  <c r="O40" i="14"/>
  <c r="Y40" i="14"/>
  <c r="W40" i="14"/>
  <c r="Q40" i="14"/>
  <c r="AA40" i="14"/>
  <c r="AA43" i="14" s="1"/>
  <c r="AG43" i="14" s="1"/>
  <c r="S40" i="14"/>
  <c r="AD40" i="14"/>
  <c r="AB40" i="14" s="1"/>
  <c r="AH40" i="14" s="1"/>
  <c r="M43" i="14"/>
  <c r="Q38" i="14"/>
  <c r="AA38" i="14"/>
  <c r="S38" i="14"/>
  <c r="Y38" i="14"/>
  <c r="AL39" i="14"/>
  <c r="AB37" i="14"/>
  <c r="AH37" i="14" s="1"/>
  <c r="S37" i="14"/>
  <c r="AF39" i="14"/>
  <c r="W37" i="14"/>
  <c r="O37" i="14"/>
  <c r="Y37" i="14"/>
  <c r="Q37" i="14"/>
  <c r="AA37" i="14"/>
  <c r="O36" i="14"/>
  <c r="AD36" i="14"/>
  <c r="AD39" i="14" s="1"/>
  <c r="U36" i="14"/>
  <c r="AA34" i="14"/>
  <c r="O34" i="14"/>
  <c r="Q34" i="14"/>
  <c r="AL35" i="14"/>
  <c r="S34" i="14"/>
  <c r="AD34" i="14"/>
  <c r="AB34" i="14" s="1"/>
  <c r="AH34" i="14" s="1"/>
  <c r="W34" i="14"/>
  <c r="U33" i="14"/>
  <c r="AD33" i="14"/>
  <c r="S32" i="14"/>
  <c r="U32" i="14"/>
  <c r="AB32" i="14"/>
  <c r="AH32" i="14" s="1"/>
  <c r="AF35" i="14"/>
  <c r="AB30" i="14"/>
  <c r="AH30" i="14" s="1"/>
  <c r="Q30" i="14"/>
  <c r="U30" i="14"/>
  <c r="Y30" i="14"/>
  <c r="O30" i="14"/>
  <c r="AA29" i="14"/>
  <c r="O29" i="14"/>
  <c r="AB29" i="14"/>
  <c r="AH29" i="14" s="1"/>
  <c r="S29" i="14"/>
  <c r="AD29" i="14"/>
  <c r="S28" i="14"/>
  <c r="AK31" i="14"/>
  <c r="AC31" i="14"/>
  <c r="AE31" i="14"/>
  <c r="AL31" i="14"/>
  <c r="U28" i="14"/>
  <c r="AA28" i="14"/>
  <c r="Q28" i="14"/>
  <c r="S26" i="14"/>
  <c r="U26" i="14"/>
  <c r="AB26" i="14"/>
  <c r="AH26" i="14" s="1"/>
  <c r="S25" i="14"/>
  <c r="U25" i="14"/>
  <c r="L27" i="14"/>
  <c r="AC27" i="14"/>
  <c r="AK27" i="14"/>
  <c r="AF27" i="14"/>
  <c r="AD24" i="14"/>
  <c r="AB24" i="14" s="1"/>
  <c r="AH24" i="14" s="1"/>
  <c r="Q24" i="14"/>
  <c r="S24" i="14"/>
  <c r="S27" i="14" s="1"/>
  <c r="AA22" i="14"/>
  <c r="S22" i="14"/>
  <c r="AK23" i="14"/>
  <c r="L23" i="14"/>
  <c r="S21" i="14"/>
  <c r="AA21" i="14"/>
  <c r="Q21" i="14"/>
  <c r="Y21" i="14"/>
  <c r="AC23" i="14"/>
  <c r="AF23" i="14"/>
  <c r="O20" i="14"/>
  <c r="Y20" i="14"/>
  <c r="Y23" i="14" s="1"/>
  <c r="W20" i="14"/>
  <c r="Q20" i="14"/>
  <c r="AA20" i="14"/>
  <c r="S20" i="14"/>
  <c r="S23" i="14" s="1"/>
  <c r="AD20" i="14"/>
  <c r="AB20" i="14" s="1"/>
  <c r="AH20" i="14" s="1"/>
  <c r="AA18" i="14"/>
  <c r="AA19" i="14" s="1"/>
  <c r="AG19" i="14" s="1"/>
  <c r="Q18" i="14"/>
  <c r="S18" i="14"/>
  <c r="AL19" i="14"/>
  <c r="S17" i="14"/>
  <c r="AD17" i="14"/>
  <c r="AB17" i="14" s="1"/>
  <c r="AH17" i="14" s="1"/>
  <c r="W17" i="14"/>
  <c r="O17" i="14"/>
  <c r="Y17" i="14"/>
  <c r="AF19" i="14"/>
  <c r="W14" i="14"/>
  <c r="O14" i="14"/>
  <c r="Y14" i="14"/>
  <c r="Q14" i="14"/>
  <c r="AA14" i="14"/>
  <c r="S14" i="14"/>
  <c r="AD14" i="14"/>
  <c r="AB14" i="14" s="1"/>
  <c r="AH14" i="14" s="1"/>
  <c r="AA12" i="14"/>
  <c r="AF15" i="14"/>
  <c r="AL15" i="14"/>
  <c r="S12" i="14"/>
  <c r="AF11" i="14"/>
  <c r="S9" i="14"/>
  <c r="AA9" i="14"/>
  <c r="AL11" i="14"/>
  <c r="AC11" i="14"/>
  <c r="Q8" i="14"/>
  <c r="AK11" i="14"/>
  <c r="S8" i="14"/>
  <c r="AA8" i="14"/>
  <c r="AF7" i="14"/>
  <c r="Q6" i="14"/>
  <c r="S6" i="14"/>
  <c r="AA6" i="14"/>
  <c r="AK7" i="14"/>
  <c r="Q4" i="14"/>
  <c r="S4" i="14"/>
  <c r="AC7" i="14"/>
  <c r="AA4" i="14"/>
  <c r="L7" i="14"/>
  <c r="AL127" i="3"/>
  <c r="AL123" i="3"/>
  <c r="AF123" i="3"/>
  <c r="AK123" i="3"/>
  <c r="L123" i="3"/>
  <c r="AC123" i="3"/>
  <c r="Q121" i="3"/>
  <c r="S121" i="3"/>
  <c r="AA121" i="3"/>
  <c r="Q120" i="3"/>
  <c r="AA120" i="3"/>
  <c r="M123" i="3"/>
  <c r="S120" i="3"/>
  <c r="AD120" i="3"/>
  <c r="AB120" i="3" s="1"/>
  <c r="AH120" i="3" s="1"/>
  <c r="W120" i="3"/>
  <c r="O120" i="3"/>
  <c r="Y120" i="3"/>
  <c r="Y118" i="3"/>
  <c r="S117" i="3"/>
  <c r="AB117" i="3"/>
  <c r="AH117" i="3" s="1"/>
  <c r="AF119" i="3"/>
  <c r="Q117" i="3"/>
  <c r="AA117" i="3"/>
  <c r="W117" i="3"/>
  <c r="O117" i="3"/>
  <c r="O119" i="3" s="1"/>
  <c r="Y117" i="3"/>
  <c r="AL119" i="3"/>
  <c r="L119" i="3"/>
  <c r="AC119" i="3"/>
  <c r="Q116" i="3"/>
  <c r="Y116" i="3"/>
  <c r="AB116" i="3"/>
  <c r="AH116" i="3" s="1"/>
  <c r="AB114" i="3"/>
  <c r="AH114" i="3" s="1"/>
  <c r="S114" i="3"/>
  <c r="AD115" i="3"/>
  <c r="W114" i="3"/>
  <c r="O114" i="3"/>
  <c r="Y114" i="3"/>
  <c r="Q114" i="3"/>
  <c r="AA114" i="3"/>
  <c r="Y113" i="3"/>
  <c r="AB113" i="3"/>
  <c r="AH113" i="3" s="1"/>
  <c r="O113" i="3"/>
  <c r="AL115" i="3"/>
  <c r="L115" i="3"/>
  <c r="S112" i="3"/>
  <c r="AA112" i="3"/>
  <c r="AB112" i="3"/>
  <c r="AH112" i="3" s="1"/>
  <c r="O112" i="3"/>
  <c r="O115" i="3" s="1"/>
  <c r="AF115" i="3"/>
  <c r="O110" i="3"/>
  <c r="W110" i="3"/>
  <c r="O106" i="3"/>
  <c r="AB106" i="3"/>
  <c r="AH106" i="3" s="1"/>
  <c r="L107" i="3"/>
  <c r="S105" i="3"/>
  <c r="U105" i="3"/>
  <c r="AF107" i="3"/>
  <c r="AC107" i="3"/>
  <c r="AK107" i="3"/>
  <c r="AL107" i="3"/>
  <c r="Q104" i="3"/>
  <c r="AA104" i="3"/>
  <c r="S104" i="3"/>
  <c r="AD104" i="3"/>
  <c r="AB104" i="3" s="1"/>
  <c r="AH104" i="3" s="1"/>
  <c r="W104" i="3"/>
  <c r="O104" i="3"/>
  <c r="Y104" i="3"/>
  <c r="L103" i="3"/>
  <c r="AC103" i="3"/>
  <c r="AL103" i="3"/>
  <c r="AF103" i="3"/>
  <c r="Q101" i="3"/>
  <c r="AA101" i="3"/>
  <c r="W101" i="3"/>
  <c r="O101" i="3"/>
  <c r="Y101" i="3"/>
  <c r="S101" i="3"/>
  <c r="AD101" i="3"/>
  <c r="AB101" i="3" s="1"/>
  <c r="AH101" i="3" s="1"/>
  <c r="AK103" i="3"/>
  <c r="AB98" i="3"/>
  <c r="AH98" i="3" s="1"/>
  <c r="S98" i="3"/>
  <c r="W98" i="3"/>
  <c r="O98" i="3"/>
  <c r="Y98" i="3"/>
  <c r="Q98" i="3"/>
  <c r="AA98" i="3"/>
  <c r="W97" i="3"/>
  <c r="AD97" i="3"/>
  <c r="O97" i="3"/>
  <c r="AL99" i="3"/>
  <c r="AF99" i="3"/>
  <c r="U96" i="3"/>
  <c r="AL95" i="3"/>
  <c r="S90" i="3"/>
  <c r="AD90" i="3"/>
  <c r="AB90" i="3" s="1"/>
  <c r="AH90" i="3" s="1"/>
  <c r="U90" i="3"/>
  <c r="AA90" i="3"/>
  <c r="AA91" i="3" s="1"/>
  <c r="AG91" i="3" s="1"/>
  <c r="O90" i="3"/>
  <c r="AA89" i="3"/>
  <c r="Q89" i="3"/>
  <c r="S89" i="3"/>
  <c r="AB88" i="3"/>
  <c r="AH88" i="3" s="1"/>
  <c r="AK91" i="3"/>
  <c r="O88" i="3"/>
  <c r="L91" i="3"/>
  <c r="Y88" i="3"/>
  <c r="AC91" i="3"/>
  <c r="Q88" i="3"/>
  <c r="AA88" i="3"/>
  <c r="S88" i="3"/>
  <c r="AD88" i="3"/>
  <c r="M91" i="3"/>
  <c r="W88" i="3"/>
  <c r="AB86" i="3"/>
  <c r="AH86" i="3" s="1"/>
  <c r="O86" i="3"/>
  <c r="Q86" i="3"/>
  <c r="W86" i="3"/>
  <c r="Y86" i="3"/>
  <c r="AL87" i="3"/>
  <c r="U85" i="3"/>
  <c r="M87" i="3"/>
  <c r="S84" i="3"/>
  <c r="W84" i="3"/>
  <c r="AD84" i="3"/>
  <c r="AA84" i="3"/>
  <c r="Q82" i="3"/>
  <c r="W81" i="3"/>
  <c r="AA81" i="3"/>
  <c r="O81" i="3"/>
  <c r="AD81" i="3"/>
  <c r="S81" i="3"/>
  <c r="AL83" i="3"/>
  <c r="AL79" i="3"/>
  <c r="AA78" i="3"/>
  <c r="O78" i="3"/>
  <c r="AD78" i="3"/>
  <c r="S78" i="3"/>
  <c r="W78" i="3"/>
  <c r="U77" i="3"/>
  <c r="Q76" i="3"/>
  <c r="L79" i="3"/>
  <c r="AK79" i="3"/>
  <c r="AC79" i="3"/>
  <c r="AB76" i="3"/>
  <c r="AH76" i="3" s="1"/>
  <c r="S76" i="3"/>
  <c r="AD76" i="3"/>
  <c r="W76" i="3"/>
  <c r="O76" i="3"/>
  <c r="Y76" i="3"/>
  <c r="L75" i="3"/>
  <c r="AL75" i="3"/>
  <c r="O73" i="3"/>
  <c r="Y73" i="3"/>
  <c r="Q73" i="3"/>
  <c r="AA73" i="3"/>
  <c r="S73" i="3"/>
  <c r="AD73" i="3"/>
  <c r="AB73" i="3" s="1"/>
  <c r="M75" i="3"/>
  <c r="W73" i="3"/>
  <c r="AD72" i="3"/>
  <c r="AB72" i="3" s="1"/>
  <c r="AH72" i="3" s="1"/>
  <c r="AC75" i="3"/>
  <c r="O72" i="3"/>
  <c r="AE75" i="3"/>
  <c r="Q72" i="3"/>
  <c r="U72" i="3"/>
  <c r="O70" i="3"/>
  <c r="S70" i="3"/>
  <c r="Y70" i="3"/>
  <c r="L71" i="3"/>
  <c r="AL71" i="3"/>
  <c r="W70" i="3"/>
  <c r="Q70" i="3"/>
  <c r="AA70" i="3"/>
  <c r="AD70" i="3"/>
  <c r="AD71" i="3" s="1"/>
  <c r="AB69" i="3"/>
  <c r="AH69" i="3" s="1"/>
  <c r="Q69" i="3"/>
  <c r="U69" i="3"/>
  <c r="Y69" i="3"/>
  <c r="O69" i="3"/>
  <c r="AB68" i="3"/>
  <c r="AH68" i="3" s="1"/>
  <c r="U68" i="3"/>
  <c r="AA68" i="3"/>
  <c r="O68" i="3"/>
  <c r="AF71" i="3"/>
  <c r="O66" i="3"/>
  <c r="W66" i="3"/>
  <c r="M67" i="3"/>
  <c r="AL67" i="3"/>
  <c r="Q64" i="3"/>
  <c r="O62" i="3"/>
  <c r="S62" i="3"/>
  <c r="AD62" i="3"/>
  <c r="AB62" i="3" s="1"/>
  <c r="AH62" i="3" s="1"/>
  <c r="U62" i="3"/>
  <c r="AL63" i="3"/>
  <c r="U61" i="3"/>
  <c r="AA61" i="3"/>
  <c r="Q61" i="3"/>
  <c r="L63" i="3"/>
  <c r="AK63" i="3"/>
  <c r="AC63" i="3"/>
  <c r="Q60" i="3"/>
  <c r="AA60" i="3"/>
  <c r="S60" i="3"/>
  <c r="AD60" i="3"/>
  <c r="AB60" i="3" s="1"/>
  <c r="M63" i="3"/>
  <c r="W60" i="3"/>
  <c r="O60" i="3"/>
  <c r="Y60" i="3"/>
  <c r="Y58" i="3"/>
  <c r="AE59" i="3"/>
  <c r="W57" i="3"/>
  <c r="O57" i="3"/>
  <c r="Y57" i="3"/>
  <c r="Q57" i="3"/>
  <c r="AA57" i="3"/>
  <c r="S57" i="3"/>
  <c r="AD57" i="3"/>
  <c r="AB57" i="3" s="1"/>
  <c r="AH57" i="3" s="1"/>
  <c r="AF59" i="3"/>
  <c r="AL59" i="3"/>
  <c r="AC59" i="3"/>
  <c r="L59" i="3"/>
  <c r="O56" i="3"/>
  <c r="AB56" i="3"/>
  <c r="AH56" i="3" s="1"/>
  <c r="Q56" i="3"/>
  <c r="AD56" i="3"/>
  <c r="Y56" i="3"/>
  <c r="AE55" i="3"/>
  <c r="AB54" i="3"/>
  <c r="AH54" i="3" s="1"/>
  <c r="S54" i="3"/>
  <c r="W54" i="3"/>
  <c r="O54" i="3"/>
  <c r="Y54" i="3"/>
  <c r="Q54" i="3"/>
  <c r="AA54" i="3"/>
  <c r="U53" i="3"/>
  <c r="AD53" i="3"/>
  <c r="AB53" i="3" s="1"/>
  <c r="AH53" i="3" s="1"/>
  <c r="Q53" i="3"/>
  <c r="AL55" i="3"/>
  <c r="AF55" i="3"/>
  <c r="O53" i="3"/>
  <c r="U52" i="3"/>
  <c r="Q50" i="3"/>
  <c r="AA50" i="3"/>
  <c r="S50" i="3"/>
  <c r="AD50" i="3"/>
  <c r="W50" i="3"/>
  <c r="O50" i="3"/>
  <c r="Y50" i="3"/>
  <c r="O49" i="3"/>
  <c r="Y49" i="3"/>
  <c r="Q49" i="3"/>
  <c r="AD49" i="3"/>
  <c r="AB49" i="3" s="1"/>
  <c r="AH49" i="3" s="1"/>
  <c r="AL51" i="3"/>
  <c r="U48" i="3"/>
  <c r="AF51" i="3"/>
  <c r="O48" i="3"/>
  <c r="O51" i="3" s="1"/>
  <c r="AB48" i="3"/>
  <c r="AH48" i="3" s="1"/>
  <c r="AA48" i="3"/>
  <c r="S48" i="3"/>
  <c r="O46" i="3"/>
  <c r="Y46" i="3"/>
  <c r="AL47" i="3"/>
  <c r="O45" i="3"/>
  <c r="AC47" i="3"/>
  <c r="Q44" i="3"/>
  <c r="AA44" i="3"/>
  <c r="M47" i="3"/>
  <c r="O42" i="3"/>
  <c r="AB42" i="3"/>
  <c r="AH42" i="3" s="1"/>
  <c r="AL43" i="3"/>
  <c r="S42" i="3"/>
  <c r="AD42" i="3"/>
  <c r="U42" i="3"/>
  <c r="S41" i="3"/>
  <c r="AA41" i="3"/>
  <c r="Q41" i="3"/>
  <c r="L43" i="3"/>
  <c r="AK43" i="3"/>
  <c r="AD40" i="3"/>
  <c r="AB40" i="3" s="1"/>
  <c r="AC43" i="3"/>
  <c r="W40" i="3"/>
  <c r="O40" i="3"/>
  <c r="Y40" i="3"/>
  <c r="Q40" i="3"/>
  <c r="AA40" i="3"/>
  <c r="M43" i="3"/>
  <c r="AF43" i="3"/>
  <c r="AA38" i="3"/>
  <c r="AL39" i="3"/>
  <c r="Q38" i="3"/>
  <c r="AF39" i="3"/>
  <c r="O37" i="3"/>
  <c r="Y37" i="3"/>
  <c r="W37" i="3"/>
  <c r="Q37" i="3"/>
  <c r="AA37" i="3"/>
  <c r="S37" i="3"/>
  <c r="AD37" i="3"/>
  <c r="AB37" i="3" s="1"/>
  <c r="AH37" i="3" s="1"/>
  <c r="AE39" i="3"/>
  <c r="L39" i="3"/>
  <c r="AC39" i="3"/>
  <c r="U36" i="3"/>
  <c r="Y36" i="3"/>
  <c r="M39" i="3"/>
  <c r="O36" i="3"/>
  <c r="AB36" i="3"/>
  <c r="AH36" i="3" s="1"/>
  <c r="Q36" i="3"/>
  <c r="O34" i="3"/>
  <c r="Q34" i="3"/>
  <c r="AA34" i="3"/>
  <c r="S34" i="3"/>
  <c r="AD34" i="3"/>
  <c r="AB34" i="3" s="1"/>
  <c r="AH34" i="3" s="1"/>
  <c r="W34" i="3"/>
  <c r="U33" i="3"/>
  <c r="AL35" i="3"/>
  <c r="Y33" i="3"/>
  <c r="O33" i="3"/>
  <c r="O35" i="3" s="1"/>
  <c r="AB33" i="3"/>
  <c r="AH33" i="3" s="1"/>
  <c r="Q33" i="3"/>
  <c r="L35" i="3"/>
  <c r="AF35" i="3"/>
  <c r="AA32" i="3"/>
  <c r="O32" i="3"/>
  <c r="S32" i="3"/>
  <c r="AD32" i="3"/>
  <c r="O30" i="3"/>
  <c r="Y30" i="3"/>
  <c r="AL31" i="3"/>
  <c r="O29" i="3"/>
  <c r="AA29" i="3"/>
  <c r="AC31" i="3"/>
  <c r="Q28" i="3"/>
  <c r="AA28" i="3"/>
  <c r="M31" i="3"/>
  <c r="AL27" i="3"/>
  <c r="O26" i="3"/>
  <c r="S26" i="3"/>
  <c r="AD26" i="3"/>
  <c r="AB26" i="3" s="1"/>
  <c r="AH26" i="3" s="1"/>
  <c r="U26" i="3"/>
  <c r="Q25" i="3"/>
  <c r="S25" i="3"/>
  <c r="U25" i="3"/>
  <c r="L27" i="3"/>
  <c r="AK27" i="3"/>
  <c r="AC27" i="3"/>
  <c r="AF27" i="3"/>
  <c r="O24" i="3"/>
  <c r="Y24" i="3"/>
  <c r="Q24" i="3"/>
  <c r="AA24" i="3"/>
  <c r="AA27" i="3" s="1"/>
  <c r="AG27" i="3" s="1"/>
  <c r="W24" i="3"/>
  <c r="S24" i="3"/>
  <c r="AD24" i="3"/>
  <c r="AB24" i="3" s="1"/>
  <c r="AH24" i="3" s="1"/>
  <c r="M27" i="3"/>
  <c r="AA22" i="3"/>
  <c r="Q22" i="3"/>
  <c r="O21" i="3"/>
  <c r="Y21" i="3"/>
  <c r="Q21" i="3"/>
  <c r="AD21" i="3"/>
  <c r="AB21" i="3" s="1"/>
  <c r="S21" i="3"/>
  <c r="W21" i="3"/>
  <c r="AL23" i="3"/>
  <c r="U20" i="3"/>
  <c r="L23" i="3"/>
  <c r="AC23" i="3"/>
  <c r="AL19" i="3"/>
  <c r="Y20" i="3"/>
  <c r="M23" i="3"/>
  <c r="O20" i="3"/>
  <c r="AB20" i="3"/>
  <c r="AH20" i="3" s="1"/>
  <c r="Q20" i="3"/>
  <c r="O18" i="3"/>
  <c r="Y18" i="3"/>
  <c r="Q18" i="3"/>
  <c r="AA18" i="3"/>
  <c r="S18" i="3"/>
  <c r="AB18" i="3"/>
  <c r="AH18" i="3" s="1"/>
  <c r="W18" i="3"/>
  <c r="U17" i="3"/>
  <c r="Y17" i="3"/>
  <c r="O17" i="3"/>
  <c r="AB17" i="3"/>
  <c r="AH17" i="3" s="1"/>
  <c r="Q17" i="3"/>
  <c r="L19" i="3"/>
  <c r="AF19" i="3"/>
  <c r="O16" i="3"/>
  <c r="AA16" i="3"/>
  <c r="S16" i="3"/>
  <c r="AD16" i="3"/>
  <c r="AD19" i="3" s="1"/>
  <c r="O13" i="3"/>
  <c r="AA13" i="3"/>
  <c r="AL15" i="3"/>
  <c r="AC15" i="3"/>
  <c r="Q12" i="3"/>
  <c r="AA12" i="3"/>
  <c r="M15" i="3"/>
  <c r="AB10" i="3"/>
  <c r="AH10" i="3" s="1"/>
  <c r="S10" i="3"/>
  <c r="AL11" i="3"/>
  <c r="U10" i="3"/>
  <c r="AA10" i="3"/>
  <c r="O10" i="3"/>
  <c r="U9" i="3"/>
  <c r="AA9" i="3"/>
  <c r="Q9" i="3"/>
  <c r="AK11" i="3"/>
  <c r="L11" i="3"/>
  <c r="AB8" i="3"/>
  <c r="AH8" i="3" s="1"/>
  <c r="AC11" i="3"/>
  <c r="O8" i="3"/>
  <c r="Y8" i="3"/>
  <c r="Q8" i="3"/>
  <c r="AA8" i="3"/>
  <c r="AA11" i="3" s="1"/>
  <c r="AG11" i="3" s="1"/>
  <c r="S8" i="3"/>
  <c r="AD8" i="3"/>
  <c r="M11" i="3"/>
  <c r="Z11" i="3" s="1"/>
  <c r="W8" i="3"/>
  <c r="AF11" i="3"/>
  <c r="AF7" i="3"/>
  <c r="W6" i="3"/>
  <c r="O6" i="3"/>
  <c r="AA6" i="3"/>
  <c r="Q6" i="3"/>
  <c r="AB6" i="3"/>
  <c r="AH6" i="3" s="1"/>
  <c r="S6" i="3"/>
  <c r="AL7" i="3"/>
  <c r="O5" i="3"/>
  <c r="L7" i="3"/>
  <c r="AC7" i="3"/>
  <c r="AE7" i="3"/>
  <c r="O4" i="3"/>
  <c r="AA4" i="3"/>
  <c r="M7" i="3"/>
  <c r="X7" i="3" s="1"/>
  <c r="Q4" i="3"/>
  <c r="AB4" i="3"/>
  <c r="AH4" i="3" s="1"/>
  <c r="S4" i="3"/>
  <c r="W4" i="3"/>
  <c r="AA114" i="13"/>
  <c r="Q114" i="13"/>
  <c r="S114" i="13"/>
  <c r="Y114" i="13"/>
  <c r="AB113" i="13"/>
  <c r="AH113" i="13" s="1"/>
  <c r="W113" i="13"/>
  <c r="O113" i="13"/>
  <c r="Y113" i="13"/>
  <c r="Q113" i="13"/>
  <c r="AA113" i="13"/>
  <c r="AF115" i="13"/>
  <c r="W110" i="13"/>
  <c r="O110" i="13"/>
  <c r="Y110" i="13"/>
  <c r="Q110" i="13"/>
  <c r="AA110" i="13"/>
  <c r="S110" i="13"/>
  <c r="AD110" i="13"/>
  <c r="AB110" i="13" s="1"/>
  <c r="AH110" i="13" s="1"/>
  <c r="AB109" i="13"/>
  <c r="AH109" i="13" s="1"/>
  <c r="AF111" i="13"/>
  <c r="O108" i="13"/>
  <c r="W108" i="13"/>
  <c r="Q105" i="13"/>
  <c r="AA105" i="13"/>
  <c r="S105" i="13"/>
  <c r="Y105" i="13"/>
  <c r="O104" i="13"/>
  <c r="L107" i="13"/>
  <c r="AB104" i="13"/>
  <c r="AH104" i="13" s="1"/>
  <c r="AK107" i="13"/>
  <c r="Q104" i="13"/>
  <c r="AC107" i="13"/>
  <c r="Y104" i="13"/>
  <c r="S104" i="13"/>
  <c r="W104" i="13"/>
  <c r="Q102" i="13"/>
  <c r="Y102" i="13"/>
  <c r="S102" i="13"/>
  <c r="AA102" i="13"/>
  <c r="W101" i="13"/>
  <c r="O101" i="13"/>
  <c r="Y101" i="13"/>
  <c r="Q101" i="13"/>
  <c r="AA101" i="13"/>
  <c r="S101" i="13"/>
  <c r="AD101" i="13"/>
  <c r="AB101" i="13" s="1"/>
  <c r="AH101" i="13" s="1"/>
  <c r="AF103" i="13"/>
  <c r="U100" i="13"/>
  <c r="AB98" i="13"/>
  <c r="AH98" i="13" s="1"/>
  <c r="AF99" i="13"/>
  <c r="W98" i="13"/>
  <c r="O98" i="13"/>
  <c r="Y98" i="13"/>
  <c r="Q98" i="13"/>
  <c r="AD98" i="13"/>
  <c r="S98" i="13"/>
  <c r="AA96" i="13"/>
  <c r="Q94" i="13"/>
  <c r="S94" i="13"/>
  <c r="AA94" i="13"/>
  <c r="Y94" i="13"/>
  <c r="S93" i="13"/>
  <c r="AD93" i="13"/>
  <c r="AB93" i="13" s="1"/>
  <c r="AH93" i="13" s="1"/>
  <c r="W93" i="13"/>
  <c r="O93" i="13"/>
  <c r="Y93" i="13"/>
  <c r="Q93" i="13"/>
  <c r="AA93" i="13"/>
  <c r="AK95" i="13"/>
  <c r="L95" i="13"/>
  <c r="AC95" i="13"/>
  <c r="W92" i="13"/>
  <c r="Q90" i="13"/>
  <c r="AD90" i="13"/>
  <c r="AB90" i="13"/>
  <c r="AH90" i="13" s="1"/>
  <c r="Y90" i="13"/>
  <c r="W90" i="13"/>
  <c r="AF91" i="13"/>
  <c r="S88" i="13"/>
  <c r="U88" i="13"/>
  <c r="U85" i="13"/>
  <c r="AA85" i="13"/>
  <c r="AL87" i="13"/>
  <c r="AF87" i="13"/>
  <c r="AK87" i="13"/>
  <c r="AC87" i="13"/>
  <c r="AA84" i="13"/>
  <c r="Q84" i="13"/>
  <c r="S84" i="13"/>
  <c r="Y84" i="13"/>
  <c r="AA82" i="13"/>
  <c r="S82" i="13"/>
  <c r="S81" i="13"/>
  <c r="Y81" i="13"/>
  <c r="AL83" i="13"/>
  <c r="AA81" i="13"/>
  <c r="Q81" i="13"/>
  <c r="AK83" i="13"/>
  <c r="O80" i="13"/>
  <c r="L83" i="13"/>
  <c r="AC83" i="13"/>
  <c r="Q80" i="13"/>
  <c r="AA80" i="13"/>
  <c r="S80" i="13"/>
  <c r="S83" i="13" s="1"/>
  <c r="AD80" i="13"/>
  <c r="AB80" i="13" s="1"/>
  <c r="AH80" i="13" s="1"/>
  <c r="M83" i="13"/>
  <c r="W80" i="13"/>
  <c r="AA78" i="13"/>
  <c r="Q78" i="13"/>
  <c r="S78" i="13"/>
  <c r="Y78" i="13"/>
  <c r="AL79" i="13"/>
  <c r="AB77" i="13"/>
  <c r="AH77" i="13" s="1"/>
  <c r="S77" i="13"/>
  <c r="W77" i="13"/>
  <c r="O77" i="13"/>
  <c r="Y77" i="13"/>
  <c r="Q77" i="13"/>
  <c r="AA77" i="13"/>
  <c r="AF79" i="13"/>
  <c r="O76" i="13"/>
  <c r="AD76" i="13"/>
  <c r="AD79" i="13" s="1"/>
  <c r="AB74" i="13"/>
  <c r="AH74" i="13" s="1"/>
  <c r="W74" i="13"/>
  <c r="O74" i="13"/>
  <c r="Y74" i="13"/>
  <c r="Q74" i="13"/>
  <c r="AD74" i="13"/>
  <c r="S74" i="13"/>
  <c r="AL75" i="13"/>
  <c r="AD73" i="13"/>
  <c r="O73" i="13"/>
  <c r="U73" i="13"/>
  <c r="U72" i="13"/>
  <c r="W70" i="13"/>
  <c r="AD70" i="13"/>
  <c r="O70" i="13"/>
  <c r="AA69" i="13"/>
  <c r="AK71" i="13"/>
  <c r="AF71" i="13"/>
  <c r="AL71" i="13"/>
  <c r="AC71" i="13"/>
  <c r="Q68" i="13"/>
  <c r="S68" i="13"/>
  <c r="M71" i="13"/>
  <c r="Y68" i="13"/>
  <c r="AA68" i="13"/>
  <c r="AL67" i="13"/>
  <c r="Q65" i="13"/>
  <c r="AA65" i="13"/>
  <c r="W65" i="13"/>
  <c r="O65" i="13"/>
  <c r="Y65" i="13"/>
  <c r="S65" i="13"/>
  <c r="AK67" i="13"/>
  <c r="AC67" i="13"/>
  <c r="L67" i="13"/>
  <c r="W64" i="13"/>
  <c r="Y64" i="13"/>
  <c r="O64" i="13"/>
  <c r="AD64" i="13"/>
  <c r="AB64" i="13" s="1"/>
  <c r="Q64" i="13"/>
  <c r="M67" i="13"/>
  <c r="Y62" i="13"/>
  <c r="S62" i="13"/>
  <c r="AA62" i="13"/>
  <c r="Q62" i="13"/>
  <c r="W61" i="13"/>
  <c r="Y61" i="13"/>
  <c r="O61" i="13"/>
  <c r="AD61" i="13"/>
  <c r="AB61" i="13" s="1"/>
  <c r="AH61" i="13" s="1"/>
  <c r="Q61" i="13"/>
  <c r="AL63" i="13"/>
  <c r="AF63" i="13"/>
  <c r="AB58" i="13"/>
  <c r="AH58" i="13" s="1"/>
  <c r="S58" i="13"/>
  <c r="W58" i="13"/>
  <c r="O58" i="13"/>
  <c r="Y58" i="13"/>
  <c r="Q58" i="13"/>
  <c r="AA58" i="13"/>
  <c r="AL59" i="13"/>
  <c r="AL55" i="13"/>
  <c r="AK55" i="13"/>
  <c r="AF55" i="13"/>
  <c r="AC55" i="13"/>
  <c r="Y52" i="13"/>
  <c r="AA52" i="13"/>
  <c r="Q52" i="13"/>
  <c r="S52" i="13"/>
  <c r="S49" i="13"/>
  <c r="Y49" i="13"/>
  <c r="O49" i="13"/>
  <c r="AA49" i="13"/>
  <c r="Q49" i="13"/>
  <c r="AF51" i="13"/>
  <c r="AB48" i="13"/>
  <c r="AH48" i="13" s="1"/>
  <c r="M51" i="13"/>
  <c r="L51" i="13"/>
  <c r="AK51" i="13"/>
  <c r="O48" i="13"/>
  <c r="AC51" i="13"/>
  <c r="Y48" i="13"/>
  <c r="W48" i="13"/>
  <c r="AE47" i="13"/>
  <c r="O46" i="13"/>
  <c r="AA46" i="13"/>
  <c r="Q46" i="13"/>
  <c r="S46" i="13"/>
  <c r="Y46" i="13"/>
  <c r="W45" i="13"/>
  <c r="Y45" i="13"/>
  <c r="O45" i="13"/>
  <c r="AD45" i="13"/>
  <c r="AB45" i="13" s="1"/>
  <c r="AH45" i="13" s="1"/>
  <c r="Q45" i="13"/>
  <c r="AF47" i="13"/>
  <c r="AD44" i="13"/>
  <c r="O44" i="13"/>
  <c r="U44" i="13"/>
  <c r="AB42" i="13"/>
  <c r="AH42" i="13" s="1"/>
  <c r="O42" i="13"/>
  <c r="Q42" i="13"/>
  <c r="W42" i="13"/>
  <c r="Y42" i="13"/>
  <c r="AF43" i="13"/>
  <c r="O41" i="13"/>
  <c r="U41" i="13"/>
  <c r="AD41" i="13"/>
  <c r="AB41" i="13" s="1"/>
  <c r="AH41" i="13" s="1"/>
  <c r="AA40" i="13"/>
  <c r="S40" i="13"/>
  <c r="AL43" i="13"/>
  <c r="O38" i="13"/>
  <c r="U38" i="13"/>
  <c r="AD38" i="13"/>
  <c r="AC39" i="13"/>
  <c r="S37" i="13"/>
  <c r="U37" i="13"/>
  <c r="AF39" i="13"/>
  <c r="AK39" i="13"/>
  <c r="AL39" i="13"/>
  <c r="Q36" i="13"/>
  <c r="S36" i="13"/>
  <c r="M39" i="13"/>
  <c r="Y36" i="13"/>
  <c r="AA36" i="13"/>
  <c r="S34" i="13"/>
  <c r="U34" i="13"/>
  <c r="AL35" i="13"/>
  <c r="AF35" i="13"/>
  <c r="S33" i="13"/>
  <c r="L35" i="13"/>
  <c r="Y33" i="13"/>
  <c r="AK35" i="13"/>
  <c r="AA33" i="13"/>
  <c r="Q33" i="13"/>
  <c r="AC35" i="13"/>
  <c r="O32" i="13"/>
  <c r="AD32" i="13"/>
  <c r="AB32" i="13" s="1"/>
  <c r="M35" i="13"/>
  <c r="Q32" i="13"/>
  <c r="W32" i="13"/>
  <c r="Y32" i="13"/>
  <c r="AF31" i="13"/>
  <c r="AL31" i="13"/>
  <c r="AA29" i="13"/>
  <c r="S29" i="13"/>
  <c r="AD29" i="13"/>
  <c r="AB29" i="13" s="1"/>
  <c r="AH29" i="13" s="1"/>
  <c r="W29" i="13"/>
  <c r="Y28" i="13"/>
  <c r="O28" i="13"/>
  <c r="AD28" i="13"/>
  <c r="L31" i="13"/>
  <c r="Q28" i="13"/>
  <c r="W28" i="13"/>
  <c r="Q26" i="13"/>
  <c r="AB26" i="13"/>
  <c r="AH26" i="13" s="1"/>
  <c r="AL27" i="13"/>
  <c r="S26" i="13"/>
  <c r="AD26" i="13"/>
  <c r="W26" i="13"/>
  <c r="O26" i="13"/>
  <c r="Y26" i="13"/>
  <c r="W25" i="13"/>
  <c r="Y25" i="13"/>
  <c r="O25" i="13"/>
  <c r="AD25" i="13"/>
  <c r="AB25" i="13" s="1"/>
  <c r="AH25" i="13" s="1"/>
  <c r="Q25" i="13"/>
  <c r="AF27" i="13"/>
  <c r="W22" i="13"/>
  <c r="Y22" i="13"/>
  <c r="O22" i="13"/>
  <c r="AD22" i="13"/>
  <c r="AB22" i="13" s="1"/>
  <c r="AH22" i="13" s="1"/>
  <c r="Q22" i="13"/>
  <c r="S20" i="13"/>
  <c r="AL23" i="13"/>
  <c r="AA20" i="13"/>
  <c r="L19" i="13"/>
  <c r="AC19" i="13"/>
  <c r="AF19" i="13"/>
  <c r="AK19" i="13"/>
  <c r="AA17" i="13"/>
  <c r="AL19" i="13"/>
  <c r="AB16" i="13"/>
  <c r="AH16" i="13" s="1"/>
  <c r="O16" i="13"/>
  <c r="Y16" i="13"/>
  <c r="Q16" i="13"/>
  <c r="AA16" i="13"/>
  <c r="S16" i="13"/>
  <c r="AD16" i="13"/>
  <c r="W16" i="13"/>
  <c r="AA14" i="13"/>
  <c r="S14" i="13"/>
  <c r="AL15" i="13"/>
  <c r="AA13" i="13"/>
  <c r="O13" i="13"/>
  <c r="S13" i="13"/>
  <c r="AD13" i="13"/>
  <c r="AB13" i="13" s="1"/>
  <c r="AH13" i="13" s="1"/>
  <c r="W13" i="13"/>
  <c r="L15" i="13"/>
  <c r="AC15" i="13"/>
  <c r="AF15" i="13"/>
  <c r="Q12" i="13"/>
  <c r="W12" i="13"/>
  <c r="Y12" i="13"/>
  <c r="Y15" i="13" s="1"/>
  <c r="O12" i="13"/>
  <c r="AD12" i="13"/>
  <c r="AB12" i="13" s="1"/>
  <c r="AH12" i="13" s="1"/>
  <c r="O10" i="13"/>
  <c r="Q10" i="13"/>
  <c r="AA10" i="13"/>
  <c r="W10" i="13"/>
  <c r="Y10" i="13"/>
  <c r="S10" i="13"/>
  <c r="AD10" i="13"/>
  <c r="AB10" i="13" s="1"/>
  <c r="AH10" i="13" s="1"/>
  <c r="O9" i="13"/>
  <c r="AD9" i="13"/>
  <c r="AB9" i="13" s="1"/>
  <c r="AH9" i="13" s="1"/>
  <c r="Q9" i="13"/>
  <c r="W9" i="13"/>
  <c r="Y9" i="13"/>
  <c r="AL11" i="13"/>
  <c r="AF11" i="13"/>
  <c r="AF7" i="13"/>
  <c r="M7" i="13"/>
  <c r="W5" i="13"/>
  <c r="Q5" i="13"/>
  <c r="S5" i="13"/>
  <c r="O5" i="13"/>
  <c r="AA5" i="13"/>
  <c r="AB5" i="13"/>
  <c r="AH5" i="13" s="1"/>
  <c r="AL127" i="1"/>
  <c r="S126" i="1"/>
  <c r="AA126" i="1"/>
  <c r="AF127" i="1"/>
  <c r="Q125" i="1"/>
  <c r="S125" i="1"/>
  <c r="S127" i="1" s="1"/>
  <c r="AA125" i="1"/>
  <c r="M127" i="1"/>
  <c r="Y125" i="1"/>
  <c r="S124" i="1"/>
  <c r="W124" i="1"/>
  <c r="O124" i="1"/>
  <c r="Y124" i="1"/>
  <c r="Q124" i="1"/>
  <c r="AA124" i="1"/>
  <c r="AA127" i="1" s="1"/>
  <c r="AG127" i="1" s="1"/>
  <c r="U122" i="1"/>
  <c r="AL123" i="1"/>
  <c r="AB121" i="1"/>
  <c r="AH121" i="1" s="1"/>
  <c r="S121" i="1"/>
  <c r="AF123" i="1"/>
  <c r="W121" i="1"/>
  <c r="O121" i="1"/>
  <c r="Y121" i="1"/>
  <c r="Q121" i="1"/>
  <c r="AA121" i="1"/>
  <c r="AC123" i="1"/>
  <c r="S120" i="1"/>
  <c r="AD120" i="1"/>
  <c r="AB120" i="1" s="1"/>
  <c r="AH120" i="1" s="1"/>
  <c r="AK123" i="1"/>
  <c r="L123" i="1"/>
  <c r="Q120" i="1"/>
  <c r="AA120" i="1"/>
  <c r="W120" i="1"/>
  <c r="O120" i="1"/>
  <c r="Y120" i="1"/>
  <c r="Q118" i="1"/>
  <c r="Q117" i="1"/>
  <c r="AB117" i="1"/>
  <c r="AH117" i="1" s="1"/>
  <c r="AL119" i="1"/>
  <c r="S117" i="1"/>
  <c r="AD117" i="1"/>
  <c r="W117" i="1"/>
  <c r="O117" i="1"/>
  <c r="Y117" i="1"/>
  <c r="AC119" i="1"/>
  <c r="AK119" i="1"/>
  <c r="AL115" i="1"/>
  <c r="S114" i="1"/>
  <c r="AD114" i="1"/>
  <c r="AB114" i="1" s="1"/>
  <c r="AH114" i="1" s="1"/>
  <c r="W114" i="1"/>
  <c r="O114" i="1"/>
  <c r="Y114" i="1"/>
  <c r="O113" i="1"/>
  <c r="Y113" i="1"/>
  <c r="S112" i="1"/>
  <c r="AF115" i="1"/>
  <c r="U110" i="1"/>
  <c r="AE111" i="1"/>
  <c r="AF111" i="1"/>
  <c r="AK111" i="1"/>
  <c r="AC111" i="1"/>
  <c r="AL111" i="1"/>
  <c r="U108" i="1"/>
  <c r="Y108" i="1"/>
  <c r="AF107" i="1"/>
  <c r="S105" i="1"/>
  <c r="Y105" i="1"/>
  <c r="L107" i="1"/>
  <c r="AC107" i="1"/>
  <c r="AK107" i="1"/>
  <c r="S104" i="1"/>
  <c r="AD104" i="1"/>
  <c r="AB104" i="1" s="1"/>
  <c r="AH104" i="1" s="1"/>
  <c r="U104" i="1"/>
  <c r="M107" i="1"/>
  <c r="AA104" i="1"/>
  <c r="O104" i="1"/>
  <c r="AL103" i="1"/>
  <c r="O98" i="1"/>
  <c r="S98" i="1"/>
  <c r="AD98" i="1"/>
  <c r="AB98" i="1" s="1"/>
  <c r="AH98" i="1" s="1"/>
  <c r="U98" i="1"/>
  <c r="S97" i="1"/>
  <c r="U97" i="1"/>
  <c r="AA97" i="1"/>
  <c r="AA99" i="1" s="1"/>
  <c r="AG99" i="1" s="1"/>
  <c r="Q97" i="1"/>
  <c r="AL99" i="1"/>
  <c r="Q96" i="1"/>
  <c r="M99" i="1"/>
  <c r="S96" i="1"/>
  <c r="AK99" i="1"/>
  <c r="AA96" i="1"/>
  <c r="AC99" i="1"/>
  <c r="O96" i="1"/>
  <c r="AD96" i="1"/>
  <c r="L99" i="1"/>
  <c r="AF99" i="1"/>
  <c r="Y94" i="1"/>
  <c r="AA94" i="1"/>
  <c r="Q94" i="1"/>
  <c r="AF95" i="1"/>
  <c r="AL95" i="1"/>
  <c r="S93" i="1"/>
  <c r="AD93" i="1"/>
  <c r="AB93" i="1" s="1"/>
  <c r="AH93" i="1" s="1"/>
  <c r="W93" i="1"/>
  <c r="O93" i="1"/>
  <c r="Y93" i="1"/>
  <c r="W92" i="1"/>
  <c r="AD92" i="1"/>
  <c r="O92" i="1"/>
  <c r="O90" i="1"/>
  <c r="Y90" i="1"/>
  <c r="Q90" i="1"/>
  <c r="AA90" i="1"/>
  <c r="S90" i="1"/>
  <c r="AD90" i="1"/>
  <c r="AB90" i="1" s="1"/>
  <c r="AH90" i="1" s="1"/>
  <c r="W90" i="1"/>
  <c r="O89" i="1"/>
  <c r="U89" i="1"/>
  <c r="W89" i="1"/>
  <c r="O86" i="1"/>
  <c r="AB86" i="1"/>
  <c r="AH86" i="1" s="1"/>
  <c r="Y86" i="1"/>
  <c r="Q86" i="1"/>
  <c r="AD86" i="1"/>
  <c r="U85" i="1"/>
  <c r="AF87" i="1"/>
  <c r="AA85" i="1"/>
  <c r="O85" i="1"/>
  <c r="AB85" i="1"/>
  <c r="AH85" i="1" s="1"/>
  <c r="S85" i="1"/>
  <c r="AK87" i="1"/>
  <c r="AC87" i="1"/>
  <c r="AE87" i="1"/>
  <c r="AL87" i="1"/>
  <c r="U84" i="1"/>
  <c r="AA84" i="1"/>
  <c r="Q84" i="1"/>
  <c r="U82" i="1"/>
  <c r="AL83" i="1"/>
  <c r="AC83" i="1"/>
  <c r="AK83" i="1"/>
  <c r="L83" i="1"/>
  <c r="S80" i="1"/>
  <c r="AD80" i="1"/>
  <c r="AB80" i="1" s="1"/>
  <c r="AH80" i="1" s="1"/>
  <c r="O80" i="1"/>
  <c r="Y80" i="1"/>
  <c r="W80" i="1"/>
  <c r="Q80" i="1"/>
  <c r="AA80" i="1"/>
  <c r="AF83" i="1"/>
  <c r="U78" i="1"/>
  <c r="S77" i="1"/>
  <c r="AA77" i="1"/>
  <c r="AD77" i="1"/>
  <c r="AB77" i="1" s="1"/>
  <c r="AH77" i="1" s="1"/>
  <c r="Q77" i="1"/>
  <c r="O77" i="1"/>
  <c r="W77" i="1"/>
  <c r="AE79" i="1"/>
  <c r="AL79" i="1"/>
  <c r="AF79" i="1"/>
  <c r="AL75" i="1"/>
  <c r="AB74" i="1"/>
  <c r="AH74" i="1" s="1"/>
  <c r="S74" i="1"/>
  <c r="AF75" i="1"/>
  <c r="W74" i="1"/>
  <c r="O74" i="1"/>
  <c r="Y74" i="1"/>
  <c r="Q74" i="1"/>
  <c r="AA74" i="1"/>
  <c r="Q73" i="1"/>
  <c r="AA73" i="1"/>
  <c r="S73" i="1"/>
  <c r="AD73" i="1"/>
  <c r="AB73" i="1" s="1"/>
  <c r="AH73" i="1" s="1"/>
  <c r="W73" i="1"/>
  <c r="O73" i="1"/>
  <c r="Y73" i="1"/>
  <c r="AB70" i="1"/>
  <c r="AH70" i="1" s="1"/>
  <c r="S70" i="1"/>
  <c r="AF71" i="1"/>
  <c r="W70" i="1"/>
  <c r="O70" i="1"/>
  <c r="Y70" i="1"/>
  <c r="Q70" i="1"/>
  <c r="AA70" i="1"/>
  <c r="M71" i="1"/>
  <c r="AL71" i="1"/>
  <c r="S68" i="1"/>
  <c r="AA68" i="1"/>
  <c r="U66" i="1"/>
  <c r="AL67" i="1"/>
  <c r="AF67" i="1"/>
  <c r="S65" i="1"/>
  <c r="AC67" i="1"/>
  <c r="AK67" i="1"/>
  <c r="Q64" i="1"/>
  <c r="S64" i="1"/>
  <c r="Y64" i="1"/>
  <c r="AA64" i="1"/>
  <c r="M67" i="1"/>
  <c r="S62" i="1"/>
  <c r="AA62" i="1"/>
  <c r="AL63" i="1"/>
  <c r="Y61" i="1"/>
  <c r="Y63" i="1" s="1"/>
  <c r="AA61" i="1"/>
  <c r="Q61" i="1"/>
  <c r="S61" i="1"/>
  <c r="L63" i="1"/>
  <c r="AC63" i="1"/>
  <c r="AF63" i="1"/>
  <c r="W60" i="1"/>
  <c r="O60" i="1"/>
  <c r="Y60" i="1"/>
  <c r="Q60" i="1"/>
  <c r="AA60" i="1"/>
  <c r="S60" i="1"/>
  <c r="AD60" i="1"/>
  <c r="AB60" i="1" s="1"/>
  <c r="AH60" i="1" s="1"/>
  <c r="Y58" i="1"/>
  <c r="AA58" i="1"/>
  <c r="Q58" i="1"/>
  <c r="S58" i="1"/>
  <c r="Q57" i="1"/>
  <c r="S57" i="1"/>
  <c r="AD57" i="1"/>
  <c r="AB57" i="1" s="1"/>
  <c r="AH57" i="1" s="1"/>
  <c r="W57" i="1"/>
  <c r="O57" i="1"/>
  <c r="Y57" i="1"/>
  <c r="AL59" i="1"/>
  <c r="AF59" i="1"/>
  <c r="U56" i="1"/>
  <c r="S54" i="1"/>
  <c r="O54" i="1"/>
  <c r="Q54" i="1"/>
  <c r="AA54" i="1"/>
  <c r="AD54" i="1"/>
  <c r="AB54" i="1" s="1"/>
  <c r="AH54" i="1" s="1"/>
  <c r="W54" i="1"/>
  <c r="Y54" i="1"/>
  <c r="U53" i="1"/>
  <c r="M55" i="1"/>
  <c r="S52" i="1"/>
  <c r="AA52" i="1"/>
  <c r="AL55" i="1"/>
  <c r="AL51" i="1"/>
  <c r="AC51" i="1"/>
  <c r="S49" i="1"/>
  <c r="AF51" i="1"/>
  <c r="Y48" i="1"/>
  <c r="AK51" i="1"/>
  <c r="AA48" i="1"/>
  <c r="Q48" i="1"/>
  <c r="S48" i="1"/>
  <c r="M51" i="1"/>
  <c r="S46" i="1"/>
  <c r="AA46" i="1"/>
  <c r="L47" i="1"/>
  <c r="O45" i="1"/>
  <c r="Q45" i="1"/>
  <c r="S45" i="1"/>
  <c r="Y45" i="1"/>
  <c r="AF47" i="1"/>
  <c r="Q44" i="1"/>
  <c r="AL43" i="1"/>
  <c r="Q41" i="1"/>
  <c r="AA41" i="1"/>
  <c r="S41" i="1"/>
  <c r="Y41" i="1"/>
  <c r="L43" i="1"/>
  <c r="AK43" i="1"/>
  <c r="AB40" i="1"/>
  <c r="AH40" i="1" s="1"/>
  <c r="AC43" i="1"/>
  <c r="S40" i="1"/>
  <c r="W40" i="1"/>
  <c r="O40" i="1"/>
  <c r="Y40" i="1"/>
  <c r="Q40" i="1"/>
  <c r="AA40" i="1"/>
  <c r="S38" i="1"/>
  <c r="AF39" i="1"/>
  <c r="AA38" i="1"/>
  <c r="Y38" i="1"/>
  <c r="Q38" i="1"/>
  <c r="AA37" i="1"/>
  <c r="L39" i="1"/>
  <c r="S37" i="1"/>
  <c r="AD37" i="1"/>
  <c r="AB37" i="1" s="1"/>
  <c r="AH37" i="1" s="1"/>
  <c r="W37" i="1"/>
  <c r="O37" i="1"/>
  <c r="Y37" i="1"/>
  <c r="AL39" i="1"/>
  <c r="Q34" i="1"/>
  <c r="AA34" i="1"/>
  <c r="S34" i="1"/>
  <c r="AD34" i="1"/>
  <c r="AB34" i="1" s="1"/>
  <c r="AH34" i="1" s="1"/>
  <c r="W34" i="1"/>
  <c r="O34" i="1"/>
  <c r="Y34" i="1"/>
  <c r="U33" i="1"/>
  <c r="W33" i="1"/>
  <c r="AL35" i="1"/>
  <c r="U32" i="1"/>
  <c r="W30" i="1"/>
  <c r="AD30" i="1"/>
  <c r="O30" i="1"/>
  <c r="AK31" i="1"/>
  <c r="Q28" i="1"/>
  <c r="M31" i="1"/>
  <c r="S28" i="1"/>
  <c r="AC31" i="1"/>
  <c r="AL31" i="1"/>
  <c r="AA28" i="1"/>
  <c r="U26" i="1"/>
  <c r="AL27" i="1"/>
  <c r="Q25" i="1"/>
  <c r="M27" i="1"/>
  <c r="S25" i="1"/>
  <c r="AC27" i="1"/>
  <c r="Y25" i="1"/>
  <c r="AF27" i="1"/>
  <c r="AA25" i="1"/>
  <c r="AD24" i="1"/>
  <c r="AB24" i="1" s="1"/>
  <c r="AH24" i="1" s="1"/>
  <c r="Q24" i="1"/>
  <c r="S24" i="1"/>
  <c r="L27" i="1"/>
  <c r="AK27" i="1"/>
  <c r="W24" i="1"/>
  <c r="O24" i="1"/>
  <c r="Y24" i="1"/>
  <c r="S22" i="1"/>
  <c r="Y22" i="1"/>
  <c r="AA22" i="1"/>
  <c r="Q22" i="1"/>
  <c r="AB21" i="1"/>
  <c r="AH21" i="1" s="1"/>
  <c r="Y21" i="1"/>
  <c r="Q21" i="1"/>
  <c r="AA21" i="1"/>
  <c r="S21" i="1"/>
  <c r="AD21" i="1"/>
  <c r="W21" i="1"/>
  <c r="AF23" i="1"/>
  <c r="U20" i="1"/>
  <c r="Q18" i="1"/>
  <c r="W18" i="1"/>
  <c r="Y18" i="1"/>
  <c r="O18" i="1"/>
  <c r="AD18" i="1"/>
  <c r="AB18" i="1" s="1"/>
  <c r="AH18" i="1" s="1"/>
  <c r="W17" i="1"/>
  <c r="AF19" i="1"/>
  <c r="AD17" i="1"/>
  <c r="AB17" i="1" s="1"/>
  <c r="AH17" i="1" s="1"/>
  <c r="O17" i="1"/>
  <c r="AL19" i="1"/>
  <c r="AA16" i="1"/>
  <c r="O14" i="1"/>
  <c r="U14" i="1"/>
  <c r="W14" i="1"/>
  <c r="AF15" i="1"/>
  <c r="U13" i="1"/>
  <c r="AC15" i="1"/>
  <c r="AA12" i="1"/>
  <c r="Q12" i="1"/>
  <c r="S12" i="1"/>
  <c r="M15" i="1"/>
  <c r="Y12" i="1"/>
  <c r="AK15" i="1"/>
  <c r="AL15" i="1"/>
  <c r="U10" i="1"/>
  <c r="AF11" i="1"/>
  <c r="S9" i="1"/>
  <c r="Y9" i="1"/>
  <c r="AA9" i="1"/>
  <c r="Q9" i="1"/>
  <c r="AL11" i="1"/>
  <c r="AK11" i="1"/>
  <c r="AC11" i="1"/>
  <c r="L11" i="1"/>
  <c r="W8" i="1"/>
  <c r="Y8" i="1"/>
  <c r="M11" i="1"/>
  <c r="O8" i="1"/>
  <c r="AD8" i="1"/>
  <c r="Q8" i="1"/>
  <c r="AE7" i="1"/>
  <c r="Q6" i="1"/>
  <c r="S6" i="1"/>
  <c r="AB6" i="1"/>
  <c r="AH6" i="1" s="1"/>
  <c r="S4" i="1"/>
  <c r="AF7" i="1"/>
  <c r="AA4" i="1"/>
  <c r="Q4" i="1"/>
  <c r="W6" i="12"/>
  <c r="O6" i="12"/>
  <c r="U6" i="12"/>
  <c r="U7" i="12" s="1"/>
  <c r="AD6" i="12"/>
  <c r="AB6" i="12" s="1"/>
  <c r="AH6" i="12" s="1"/>
  <c r="S6" i="12"/>
  <c r="S7" i="12" s="1"/>
  <c r="Y9" i="12"/>
  <c r="Y11" i="12" s="1"/>
  <c r="Q9" i="12"/>
  <c r="AD9" i="12"/>
  <c r="U9" i="12"/>
  <c r="AB9" i="12"/>
  <c r="AH9" i="12" s="1"/>
  <c r="S9" i="12"/>
  <c r="Q6" i="12"/>
  <c r="M7" i="12"/>
  <c r="Q8" i="12"/>
  <c r="O9" i="12"/>
  <c r="AD18" i="12"/>
  <c r="AD19" i="12" s="1"/>
  <c r="W18" i="12"/>
  <c r="O18" i="12"/>
  <c r="O19" i="12" s="1"/>
  <c r="U18" i="12"/>
  <c r="AB18" i="12"/>
  <c r="AH18" i="12" s="1"/>
  <c r="S18" i="12"/>
  <c r="AA18" i="12"/>
  <c r="Q18" i="12"/>
  <c r="Q19" i="12" s="1"/>
  <c r="S5" i="12"/>
  <c r="AD5" i="12"/>
  <c r="AB5" i="12" s="1"/>
  <c r="AH5" i="12" s="1"/>
  <c r="Q5" i="12"/>
  <c r="AA5" i="12"/>
  <c r="O5" i="12"/>
  <c r="AA6" i="12"/>
  <c r="W9" i="12"/>
  <c r="L11" i="12"/>
  <c r="AK11" i="12"/>
  <c r="AE11" i="12"/>
  <c r="Y18" i="12"/>
  <c r="Y19" i="12" s="1"/>
  <c r="AA25" i="12"/>
  <c r="S25" i="12"/>
  <c r="Y25" i="12"/>
  <c r="Q25" i="12"/>
  <c r="W25" i="12"/>
  <c r="U25" i="12"/>
  <c r="AD25" i="12"/>
  <c r="AB25" i="12" s="1"/>
  <c r="AH25" i="12" s="1"/>
  <c r="O25" i="12"/>
  <c r="Y37" i="12"/>
  <c r="Q37" i="12"/>
  <c r="AD37" i="12"/>
  <c r="AB37" i="12" s="1"/>
  <c r="W37" i="12"/>
  <c r="O37" i="12"/>
  <c r="AA37" i="12"/>
  <c r="U37" i="12"/>
  <c r="S37" i="12"/>
  <c r="Y50" i="12"/>
  <c r="Y51" i="12" s="1"/>
  <c r="Q50" i="12"/>
  <c r="AD50" i="12"/>
  <c r="AB50" i="12" s="1"/>
  <c r="AH50" i="12" s="1"/>
  <c r="W50" i="12"/>
  <c r="O50" i="12"/>
  <c r="AA50" i="12"/>
  <c r="M51" i="12"/>
  <c r="U50" i="12"/>
  <c r="S50" i="12"/>
  <c r="AA54" i="12"/>
  <c r="S54" i="12"/>
  <c r="Y54" i="12"/>
  <c r="Q54" i="12"/>
  <c r="W54" i="12"/>
  <c r="U54" i="12"/>
  <c r="AD54" i="12"/>
  <c r="AB54" i="12" s="1"/>
  <c r="AH54" i="12" s="1"/>
  <c r="O54" i="12"/>
  <c r="AA82" i="12"/>
  <c r="S82" i="12"/>
  <c r="S83" i="12" s="1"/>
  <c r="R83" i="12" s="1"/>
  <c r="Y82" i="12"/>
  <c r="Q82" i="12"/>
  <c r="U82" i="12"/>
  <c r="AD82" i="12"/>
  <c r="O82" i="12"/>
  <c r="AB82" i="12"/>
  <c r="AH82" i="12" s="1"/>
  <c r="W82" i="12"/>
  <c r="AD8" i="12"/>
  <c r="W8" i="12"/>
  <c r="W11" i="12" s="1"/>
  <c r="O8" i="12"/>
  <c r="O11" i="12" s="1"/>
  <c r="U8" i="12"/>
  <c r="AB8" i="12"/>
  <c r="AH8" i="12" s="1"/>
  <c r="S8" i="12"/>
  <c r="AA8" i="12"/>
  <c r="AA9" i="12"/>
  <c r="AA10" i="12"/>
  <c r="S10" i="12"/>
  <c r="AD10" i="12"/>
  <c r="AB10" i="12" s="1"/>
  <c r="AH10" i="12" s="1"/>
  <c r="U10" i="12"/>
  <c r="Q10" i="12"/>
  <c r="M11" i="12"/>
  <c r="M19" i="12"/>
  <c r="Y21" i="12"/>
  <c r="Q21" i="12"/>
  <c r="AD21" i="12"/>
  <c r="W21" i="12"/>
  <c r="O21" i="12"/>
  <c r="M23" i="12"/>
  <c r="Y34" i="12"/>
  <c r="Y35" i="12" s="1"/>
  <c r="Q34" i="12"/>
  <c r="Q35" i="12" s="1"/>
  <c r="AD34" i="12"/>
  <c r="W34" i="12"/>
  <c r="W35" i="12" s="1"/>
  <c r="O34" i="12"/>
  <c r="O35" i="12" s="1"/>
  <c r="AB34" i="12"/>
  <c r="AH34" i="12" s="1"/>
  <c r="AA38" i="12"/>
  <c r="S38" i="12"/>
  <c r="Y38" i="12"/>
  <c r="Q38" i="12"/>
  <c r="AK47" i="12"/>
  <c r="AC47" i="12"/>
  <c r="W51" i="12"/>
  <c r="AA97" i="12"/>
  <c r="S97" i="12"/>
  <c r="Y97" i="12"/>
  <c r="Q97" i="12"/>
  <c r="U97" i="12"/>
  <c r="AD97" i="12"/>
  <c r="O97" i="12"/>
  <c r="AB97" i="12"/>
  <c r="AH97" i="12" s="1"/>
  <c r="W97" i="12"/>
  <c r="F128" i="12"/>
  <c r="AA118" i="12"/>
  <c r="AA119" i="12" s="1"/>
  <c r="AG119" i="12" s="1"/>
  <c r="S118" i="12"/>
  <c r="S119" i="12" s="1"/>
  <c r="Y118" i="12"/>
  <c r="Q118" i="12"/>
  <c r="W118" i="12"/>
  <c r="U118" i="12"/>
  <c r="AD118" i="12"/>
  <c r="AB118" i="12" s="1"/>
  <c r="AH118" i="12" s="1"/>
  <c r="W4" i="12"/>
  <c r="O4" i="12"/>
  <c r="O7" i="12" s="1"/>
  <c r="AA4" i="12"/>
  <c r="U12" i="12"/>
  <c r="U13" i="12"/>
  <c r="U16" i="12"/>
  <c r="O23" i="12"/>
  <c r="S21" i="12"/>
  <c r="AA22" i="12"/>
  <c r="S22" i="12"/>
  <c r="Y22" i="12"/>
  <c r="Q22" i="12"/>
  <c r="AB22" i="12"/>
  <c r="AH22" i="12" s="1"/>
  <c r="AK31" i="12"/>
  <c r="AC31" i="12"/>
  <c r="S34" i="12"/>
  <c r="O38" i="12"/>
  <c r="AD38" i="12"/>
  <c r="AB38" i="12" s="1"/>
  <c r="AH38" i="12" s="1"/>
  <c r="M43" i="12"/>
  <c r="Y40" i="12"/>
  <c r="Q40" i="12"/>
  <c r="AD40" i="12"/>
  <c r="W40" i="12"/>
  <c r="W43" i="12" s="1"/>
  <c r="O40" i="12"/>
  <c r="AB40" i="12"/>
  <c r="AH40" i="12" s="1"/>
  <c r="AK43" i="12"/>
  <c r="AC43" i="12"/>
  <c r="L43" i="12"/>
  <c r="AA44" i="12"/>
  <c r="S44" i="12"/>
  <c r="M47" i="12"/>
  <c r="Y44" i="12"/>
  <c r="Y47" i="12" s="1"/>
  <c r="Q44" i="12"/>
  <c r="AB44" i="12"/>
  <c r="AH44" i="12" s="1"/>
  <c r="L47" i="12"/>
  <c r="S55" i="12"/>
  <c r="AL63" i="12"/>
  <c r="AD79" i="12"/>
  <c r="Y81" i="12"/>
  <c r="Y83" i="12" s="1"/>
  <c r="X83" i="12" s="1"/>
  <c r="Q81" i="12"/>
  <c r="AD81" i="12"/>
  <c r="AB81" i="12" s="1"/>
  <c r="AH81" i="12" s="1"/>
  <c r="W81" i="12"/>
  <c r="O81" i="12"/>
  <c r="O83" i="12" s="1"/>
  <c r="N83" i="12" s="1"/>
  <c r="AA81" i="12"/>
  <c r="U81" i="12"/>
  <c r="AK99" i="12"/>
  <c r="AC99" i="12"/>
  <c r="L99" i="12"/>
  <c r="AE99" i="12"/>
  <c r="AF103" i="12"/>
  <c r="O118" i="12"/>
  <c r="AQ128" i="12"/>
  <c r="AF11" i="12"/>
  <c r="M15" i="12"/>
  <c r="Y12" i="12"/>
  <c r="Q12" i="12"/>
  <c r="Q15" i="12" s="1"/>
  <c r="W12" i="12"/>
  <c r="AA13" i="12"/>
  <c r="S13" i="12"/>
  <c r="S15" i="12" s="1"/>
  <c r="W13" i="12"/>
  <c r="AK15" i="12"/>
  <c r="AC15" i="12"/>
  <c r="AA16" i="12"/>
  <c r="AA19" i="12" s="1"/>
  <c r="AG19" i="12" s="1"/>
  <c r="S16" i="12"/>
  <c r="W16" i="12"/>
  <c r="U21" i="12"/>
  <c r="M27" i="12"/>
  <c r="Y24" i="12"/>
  <c r="Q24" i="12"/>
  <c r="AD24" i="12"/>
  <c r="W24" i="12"/>
  <c r="W27" i="12" s="1"/>
  <c r="O24" i="12"/>
  <c r="AK27" i="12"/>
  <c r="AC27" i="12"/>
  <c r="L27" i="12"/>
  <c r="AA28" i="12"/>
  <c r="S28" i="12"/>
  <c r="M31" i="12"/>
  <c r="Y28" i="12"/>
  <c r="Y31" i="12" s="1"/>
  <c r="Q28" i="12"/>
  <c r="Q31" i="12" s="1"/>
  <c r="U34" i="12"/>
  <c r="M35" i="12"/>
  <c r="U38" i="12"/>
  <c r="AA41" i="12"/>
  <c r="S41" i="12"/>
  <c r="Y41" i="12"/>
  <c r="Q41" i="12"/>
  <c r="AL47" i="12"/>
  <c r="AE47" i="12"/>
  <c r="AD51" i="12"/>
  <c r="Y53" i="12"/>
  <c r="Y55" i="12" s="1"/>
  <c r="Q53" i="12"/>
  <c r="AD53" i="12"/>
  <c r="W53" i="12"/>
  <c r="O53" i="12"/>
  <c r="M55" i="12"/>
  <c r="AL59" i="12"/>
  <c r="AL67" i="12"/>
  <c r="Y78" i="12"/>
  <c r="Y79" i="12" s="1"/>
  <c r="Q78" i="12"/>
  <c r="Q79" i="12" s="1"/>
  <c r="AD78" i="12"/>
  <c r="AB78" i="12" s="1"/>
  <c r="AH78" i="12" s="1"/>
  <c r="W78" i="12"/>
  <c r="O78" i="12"/>
  <c r="O79" i="12" s="1"/>
  <c r="M79" i="12"/>
  <c r="U78" i="12"/>
  <c r="S78" i="12"/>
  <c r="U14" i="12"/>
  <c r="U17" i="12"/>
  <c r="U20" i="12"/>
  <c r="S26" i="12"/>
  <c r="AA26" i="12"/>
  <c r="S29" i="12"/>
  <c r="AA29" i="12"/>
  <c r="U30" i="12"/>
  <c r="S32" i="12"/>
  <c r="AA32" i="12"/>
  <c r="U33" i="12"/>
  <c r="U36" i="12"/>
  <c r="S42" i="12"/>
  <c r="AA42" i="12"/>
  <c r="S45" i="12"/>
  <c r="AA45" i="12"/>
  <c r="U46" i="12"/>
  <c r="S48" i="12"/>
  <c r="AA48" i="12"/>
  <c r="AA51" i="12" s="1"/>
  <c r="AG51" i="12" s="1"/>
  <c r="U49" i="12"/>
  <c r="U52" i="12"/>
  <c r="AE55" i="12"/>
  <c r="M59" i="12"/>
  <c r="Y56" i="12"/>
  <c r="Y59" i="12" s="1"/>
  <c r="Q56" i="12"/>
  <c r="Q59" i="12" s="1"/>
  <c r="W56" i="12"/>
  <c r="AA57" i="12"/>
  <c r="AA59" i="12" s="1"/>
  <c r="AG59" i="12" s="1"/>
  <c r="S57" i="12"/>
  <c r="W57" i="12"/>
  <c r="AK59" i="12"/>
  <c r="AC59" i="12"/>
  <c r="AA60" i="12"/>
  <c r="S60" i="12"/>
  <c r="W60" i="12"/>
  <c r="AD65" i="12"/>
  <c r="AD67" i="12" s="1"/>
  <c r="W65" i="12"/>
  <c r="O65" i="12"/>
  <c r="Y65" i="12"/>
  <c r="Y66" i="12"/>
  <c r="Q66" i="12"/>
  <c r="W66" i="12"/>
  <c r="AF71" i="12"/>
  <c r="U69" i="12"/>
  <c r="U70" i="12"/>
  <c r="AK75" i="12"/>
  <c r="AC75" i="12"/>
  <c r="AA83" i="12"/>
  <c r="AG83" i="12" s="1"/>
  <c r="M87" i="12"/>
  <c r="Y84" i="12"/>
  <c r="Q84" i="12"/>
  <c r="AD84" i="12"/>
  <c r="W84" i="12"/>
  <c r="W87" i="12" s="1"/>
  <c r="O84" i="12"/>
  <c r="O87" i="12" s="1"/>
  <c r="AL87" i="12"/>
  <c r="M123" i="12"/>
  <c r="Y120" i="12"/>
  <c r="Q120" i="12"/>
  <c r="AD120" i="12"/>
  <c r="W120" i="12"/>
  <c r="O120" i="12"/>
  <c r="U120" i="12"/>
  <c r="S120" i="12"/>
  <c r="AA120" i="12"/>
  <c r="I128" i="12"/>
  <c r="AI128" i="12"/>
  <c r="AJ128" i="12" s="1"/>
  <c r="U26" i="12"/>
  <c r="U29" i="12"/>
  <c r="U32" i="12"/>
  <c r="U42" i="12"/>
  <c r="U43" i="12" s="1"/>
  <c r="U45" i="12"/>
  <c r="U48" i="12"/>
  <c r="AD62" i="12"/>
  <c r="AD63" i="12" s="1"/>
  <c r="W62" i="12"/>
  <c r="O62" i="12"/>
  <c r="O63" i="12" s="1"/>
  <c r="Y62" i="12"/>
  <c r="Y63" i="12" s="1"/>
  <c r="AD68" i="12"/>
  <c r="AD71" i="12" s="1"/>
  <c r="W68" i="12"/>
  <c r="O68" i="12"/>
  <c r="Y68" i="12"/>
  <c r="Y69" i="12"/>
  <c r="Q69" i="12"/>
  <c r="Q71" i="12" s="1"/>
  <c r="W69" i="12"/>
  <c r="AA70" i="12"/>
  <c r="S70" i="12"/>
  <c r="S71" i="12" s="1"/>
  <c r="W70" i="12"/>
  <c r="AK71" i="12"/>
  <c r="AC71" i="12"/>
  <c r="L71" i="12"/>
  <c r="AA72" i="12"/>
  <c r="S72" i="12"/>
  <c r="M75" i="12"/>
  <c r="Y72" i="12"/>
  <c r="Y75" i="12" s="1"/>
  <c r="Q72" i="12"/>
  <c r="AB72" i="12"/>
  <c r="AH72" i="12" s="1"/>
  <c r="AA85" i="12"/>
  <c r="AA87" i="12" s="1"/>
  <c r="AG87" i="12" s="1"/>
  <c r="S85" i="12"/>
  <c r="S87" i="12" s="1"/>
  <c r="Y85" i="12"/>
  <c r="Q85" i="12"/>
  <c r="AB85" i="12"/>
  <c r="AH85" i="12" s="1"/>
  <c r="M99" i="12"/>
  <c r="Y96" i="12"/>
  <c r="Q96" i="12"/>
  <c r="AD96" i="12"/>
  <c r="AB96" i="12" s="1"/>
  <c r="AH96" i="12" s="1"/>
  <c r="W96" i="12"/>
  <c r="W99" i="12" s="1"/>
  <c r="O96" i="12"/>
  <c r="O99" i="12" s="1"/>
  <c r="AA96" i="12"/>
  <c r="U96" i="12"/>
  <c r="AA100" i="12"/>
  <c r="S100" i="12"/>
  <c r="M103" i="12"/>
  <c r="Y100" i="12"/>
  <c r="Q100" i="12"/>
  <c r="Q103" i="12" s="1"/>
  <c r="W100" i="12"/>
  <c r="W103" i="12" s="1"/>
  <c r="U100" i="12"/>
  <c r="Y114" i="12"/>
  <c r="Y115" i="12" s="1"/>
  <c r="Q114" i="12"/>
  <c r="Q115" i="12" s="1"/>
  <c r="AD114" i="12"/>
  <c r="W114" i="12"/>
  <c r="O114" i="12"/>
  <c r="O115" i="12" s="1"/>
  <c r="AA114" i="12"/>
  <c r="M115" i="12"/>
  <c r="U114" i="12"/>
  <c r="AB114" i="12"/>
  <c r="AH114" i="12" s="1"/>
  <c r="AK123" i="12"/>
  <c r="AC123" i="12"/>
  <c r="L123" i="12"/>
  <c r="AE123" i="12"/>
  <c r="U58" i="12"/>
  <c r="U59" i="12" s="1"/>
  <c r="U61" i="12"/>
  <c r="U63" i="12" s="1"/>
  <c r="U64" i="12"/>
  <c r="S73" i="12"/>
  <c r="AA73" i="12"/>
  <c r="U74" i="12"/>
  <c r="S76" i="12"/>
  <c r="AA76" i="12"/>
  <c r="AA79" i="12" s="1"/>
  <c r="AG79" i="12" s="1"/>
  <c r="U77" i="12"/>
  <c r="U80" i="12"/>
  <c r="AK87" i="12"/>
  <c r="AC87" i="12"/>
  <c r="AA88" i="12"/>
  <c r="AA91" i="12" s="1"/>
  <c r="AG91" i="12" s="1"/>
  <c r="S88" i="12"/>
  <c r="S91" i="12" s="1"/>
  <c r="W88" i="12"/>
  <c r="Y93" i="12"/>
  <c r="Q93" i="12"/>
  <c r="AD93" i="12"/>
  <c r="W93" i="12"/>
  <c r="W95" i="12" s="1"/>
  <c r="O93" i="12"/>
  <c r="O95" i="12" s="1"/>
  <c r="M95" i="12"/>
  <c r="Y106" i="12"/>
  <c r="Q106" i="12"/>
  <c r="Q107" i="12" s="1"/>
  <c r="AD106" i="12"/>
  <c r="AD107" i="12" s="1"/>
  <c r="W106" i="12"/>
  <c r="W107" i="12" s="1"/>
  <c r="O106" i="12"/>
  <c r="O107" i="12" s="1"/>
  <c r="AL111" i="12"/>
  <c r="AK111" i="12"/>
  <c r="AC111" i="12"/>
  <c r="AE111" i="12"/>
  <c r="L111" i="12"/>
  <c r="AF115" i="12"/>
  <c r="AA124" i="12"/>
  <c r="S124" i="12"/>
  <c r="M127" i="12"/>
  <c r="Y124" i="12"/>
  <c r="Q124" i="12"/>
  <c r="U124" i="12"/>
  <c r="AD124" i="12"/>
  <c r="O124" i="12"/>
  <c r="K128" i="12"/>
  <c r="AK127" i="12"/>
  <c r="AC127" i="12"/>
  <c r="AE127" i="12"/>
  <c r="U73" i="12"/>
  <c r="U76" i="12"/>
  <c r="Y90" i="12"/>
  <c r="Q90" i="12"/>
  <c r="AD90" i="12"/>
  <c r="AD91" i="12" s="1"/>
  <c r="W90" i="12"/>
  <c r="O90" i="12"/>
  <c r="AA94" i="12"/>
  <c r="AA95" i="12" s="1"/>
  <c r="AG95" i="12" s="1"/>
  <c r="S94" i="12"/>
  <c r="Y94" i="12"/>
  <c r="Q94" i="12"/>
  <c r="AB94" i="12"/>
  <c r="AH94" i="12" s="1"/>
  <c r="AK103" i="12"/>
  <c r="AC103" i="12"/>
  <c r="AA108" i="12"/>
  <c r="S108" i="12"/>
  <c r="M111" i="12"/>
  <c r="Y108" i="12"/>
  <c r="Y111" i="12" s="1"/>
  <c r="Q108" i="12"/>
  <c r="W108" i="12"/>
  <c r="U108" i="12"/>
  <c r="AL123" i="12"/>
  <c r="D128" i="12"/>
  <c r="U86" i="12"/>
  <c r="U87" i="12" s="1"/>
  <c r="U89" i="12"/>
  <c r="U92" i="12"/>
  <c r="S98" i="12"/>
  <c r="U98" i="12" s="1"/>
  <c r="AA98" i="12"/>
  <c r="S101" i="12"/>
  <c r="AA101" i="12"/>
  <c r="U102" i="12"/>
  <c r="S104" i="12"/>
  <c r="S107" i="12" s="1"/>
  <c r="AA104" i="12"/>
  <c r="U105" i="12"/>
  <c r="AA121" i="12"/>
  <c r="S121" i="12"/>
  <c r="Y121" i="12"/>
  <c r="Q121" i="12"/>
  <c r="AL127" i="12"/>
  <c r="AN128" i="12"/>
  <c r="U101" i="12"/>
  <c r="U104" i="12"/>
  <c r="AK107" i="12"/>
  <c r="AC107" i="12"/>
  <c r="Y117" i="12"/>
  <c r="Y119" i="12" s="1"/>
  <c r="Q117" i="12"/>
  <c r="Q119" i="12" s="1"/>
  <c r="AD117" i="12"/>
  <c r="AD119" i="12" s="1"/>
  <c r="W117" i="12"/>
  <c r="O117" i="12"/>
  <c r="O119" i="12" s="1"/>
  <c r="M119" i="12"/>
  <c r="U110" i="12"/>
  <c r="S112" i="12"/>
  <c r="S115" i="12" s="1"/>
  <c r="AA112" i="12"/>
  <c r="AA115" i="12" s="1"/>
  <c r="AG115" i="12" s="1"/>
  <c r="U113" i="12"/>
  <c r="U116" i="12"/>
  <c r="S122" i="12"/>
  <c r="AA122" i="12"/>
  <c r="S125" i="12"/>
  <c r="AA125" i="12"/>
  <c r="U126" i="12"/>
  <c r="U109" i="12"/>
  <c r="U112" i="12"/>
  <c r="U122" i="12"/>
  <c r="U125" i="12"/>
  <c r="M15" i="11"/>
  <c r="Y12" i="11"/>
  <c r="Q12" i="11"/>
  <c r="AD12" i="11"/>
  <c r="W12" i="11"/>
  <c r="O12" i="11"/>
  <c r="AK15" i="11"/>
  <c r="AC15" i="11"/>
  <c r="L15" i="11"/>
  <c r="AA29" i="11"/>
  <c r="S29" i="11"/>
  <c r="Y29" i="11"/>
  <c r="Q29" i="11"/>
  <c r="Y73" i="11"/>
  <c r="Q73" i="11"/>
  <c r="AD73" i="11"/>
  <c r="U73" i="11"/>
  <c r="AB73" i="11"/>
  <c r="AH73" i="11" s="1"/>
  <c r="S73" i="11"/>
  <c r="AA73" i="11"/>
  <c r="W73" i="11"/>
  <c r="Y89" i="11"/>
  <c r="Q89" i="11"/>
  <c r="AD89" i="11"/>
  <c r="AB89" i="11" s="1"/>
  <c r="AH89" i="11" s="1"/>
  <c r="U89" i="11"/>
  <c r="S89" i="11"/>
  <c r="W89" i="11"/>
  <c r="O89" i="11"/>
  <c r="AD98" i="11"/>
  <c r="W98" i="11"/>
  <c r="O98" i="11"/>
  <c r="U98" i="11"/>
  <c r="AB98" i="11"/>
  <c r="AH98" i="11" s="1"/>
  <c r="S98" i="11"/>
  <c r="AA98" i="11"/>
  <c r="Y98" i="11"/>
  <c r="Y99" i="11" s="1"/>
  <c r="S12" i="11"/>
  <c r="AA13" i="11"/>
  <c r="S13" i="11"/>
  <c r="Y13" i="11"/>
  <c r="Q13" i="11"/>
  <c r="O16" i="11"/>
  <c r="AD16" i="11"/>
  <c r="AB25" i="11"/>
  <c r="AH25" i="11" s="1"/>
  <c r="O29" i="11"/>
  <c r="AD29" i="11"/>
  <c r="AL55" i="11"/>
  <c r="Y70" i="11"/>
  <c r="Y71" i="11" s="1"/>
  <c r="Q70" i="11"/>
  <c r="AD70" i="11"/>
  <c r="AB70" i="11" s="1"/>
  <c r="AH70" i="11" s="1"/>
  <c r="U70" i="11"/>
  <c r="M71" i="11"/>
  <c r="W70" i="11"/>
  <c r="S70" i="11"/>
  <c r="O73" i="11"/>
  <c r="AA89" i="11"/>
  <c r="AA90" i="11"/>
  <c r="S90" i="11"/>
  <c r="AD90" i="11"/>
  <c r="AB90" i="11" s="1"/>
  <c r="AH90" i="11" s="1"/>
  <c r="U90" i="11"/>
  <c r="Q90" i="11"/>
  <c r="Y90" i="11"/>
  <c r="W90" i="11"/>
  <c r="Q98" i="11"/>
  <c r="AB12" i="11"/>
  <c r="AH12" i="11" s="1"/>
  <c r="Y25" i="11"/>
  <c r="Q25" i="11"/>
  <c r="AD25" i="11"/>
  <c r="W25" i="11"/>
  <c r="W27" i="11" s="1"/>
  <c r="V27" i="11" s="1"/>
  <c r="O25" i="11"/>
  <c r="AK7" i="11"/>
  <c r="Y9" i="11"/>
  <c r="Q9" i="11"/>
  <c r="AD9" i="11"/>
  <c r="AD11" i="11" s="1"/>
  <c r="W9" i="11"/>
  <c r="O9" i="11"/>
  <c r="AB9" i="11"/>
  <c r="AH9" i="11" s="1"/>
  <c r="M11" i="11"/>
  <c r="U12" i="11"/>
  <c r="O13" i="11"/>
  <c r="AD13" i="11"/>
  <c r="AB13" i="11" s="1"/>
  <c r="AH13" i="11" s="1"/>
  <c r="AE15" i="11"/>
  <c r="Y22" i="11"/>
  <c r="Y23" i="11" s="1"/>
  <c r="Q22" i="11"/>
  <c r="Q23" i="11" s="1"/>
  <c r="AD22" i="11"/>
  <c r="W22" i="11"/>
  <c r="O22" i="11"/>
  <c r="O23" i="11" s="1"/>
  <c r="N23" i="11" s="1"/>
  <c r="AB22" i="11"/>
  <c r="AH22" i="11" s="1"/>
  <c r="S25" i="11"/>
  <c r="AA26" i="11"/>
  <c r="S26" i="11"/>
  <c r="Y26" i="11"/>
  <c r="Q26" i="11"/>
  <c r="U29" i="11"/>
  <c r="AL51" i="11"/>
  <c r="AL59" i="11"/>
  <c r="O70" i="11"/>
  <c r="AF83" i="11"/>
  <c r="O90" i="11"/>
  <c r="M91" i="11"/>
  <c r="F128" i="11"/>
  <c r="M99" i="11"/>
  <c r="AA116" i="11"/>
  <c r="AA119" i="11" s="1"/>
  <c r="AG119" i="11" s="1"/>
  <c r="S116" i="11"/>
  <c r="S119" i="11" s="1"/>
  <c r="M119" i="11"/>
  <c r="Y116" i="11"/>
  <c r="O116" i="11"/>
  <c r="U116" i="11"/>
  <c r="AD116" i="11"/>
  <c r="Q116" i="11"/>
  <c r="AB116" i="11"/>
  <c r="AH116" i="11" s="1"/>
  <c r="W116" i="11"/>
  <c r="AA16" i="11"/>
  <c r="S16" i="11"/>
  <c r="M19" i="11"/>
  <c r="Y16" i="11"/>
  <c r="Q16" i="11"/>
  <c r="Q19" i="11" s="1"/>
  <c r="AB29" i="11"/>
  <c r="AH29" i="11" s="1"/>
  <c r="AD7" i="11"/>
  <c r="AA5" i="11"/>
  <c r="AA7" i="11" s="1"/>
  <c r="AG7" i="11" s="1"/>
  <c r="Q5" i="11"/>
  <c r="Q7" i="11" s="1"/>
  <c r="W5" i="11"/>
  <c r="S9" i="11"/>
  <c r="AA10" i="11"/>
  <c r="S10" i="11"/>
  <c r="Y10" i="11"/>
  <c r="Q10" i="11"/>
  <c r="AB10" i="11"/>
  <c r="AH10" i="11" s="1"/>
  <c r="AA12" i="11"/>
  <c r="U13" i="11"/>
  <c r="W16" i="11"/>
  <c r="AK19" i="11"/>
  <c r="AC19" i="11"/>
  <c r="W23" i="11"/>
  <c r="S22" i="11"/>
  <c r="U25" i="11"/>
  <c r="O26" i="11"/>
  <c r="AD26" i="11"/>
  <c r="AB26" i="11" s="1"/>
  <c r="AH26" i="11" s="1"/>
  <c r="M31" i="11"/>
  <c r="Y28" i="11"/>
  <c r="Q28" i="11"/>
  <c r="AD28" i="11"/>
  <c r="W28" i="11"/>
  <c r="O28" i="11"/>
  <c r="W29" i="11"/>
  <c r="AK31" i="11"/>
  <c r="AC31" i="11"/>
  <c r="L31" i="11"/>
  <c r="M35" i="11"/>
  <c r="AA32" i="11"/>
  <c r="S32" i="11"/>
  <c r="Y32" i="11"/>
  <c r="Y35" i="11" s="1"/>
  <c r="Q32" i="11"/>
  <c r="AB32" i="11"/>
  <c r="AH32" i="11" s="1"/>
  <c r="Q39" i="11"/>
  <c r="P39" i="11" s="1"/>
  <c r="AL39" i="11"/>
  <c r="S59" i="11"/>
  <c r="AA70" i="11"/>
  <c r="AD72" i="11"/>
  <c r="W72" i="11"/>
  <c r="O72" i="11"/>
  <c r="U72" i="11"/>
  <c r="AB72" i="11"/>
  <c r="AH72" i="11" s="1"/>
  <c r="S72" i="11"/>
  <c r="M75" i="11"/>
  <c r="AA72" i="11"/>
  <c r="Y72" i="11"/>
  <c r="AD88" i="11"/>
  <c r="W88" i="11"/>
  <c r="O88" i="11"/>
  <c r="U88" i="11"/>
  <c r="AB88" i="11"/>
  <c r="AH88" i="11" s="1"/>
  <c r="S88" i="11"/>
  <c r="Y88" i="11"/>
  <c r="Q88" i="11"/>
  <c r="U4" i="11"/>
  <c r="U6" i="11"/>
  <c r="U8" i="11"/>
  <c r="U11" i="11" s="1"/>
  <c r="S14" i="11"/>
  <c r="AA14" i="11"/>
  <c r="S17" i="11"/>
  <c r="AA17" i="11"/>
  <c r="U18" i="11"/>
  <c r="S20" i="11"/>
  <c r="AA20" i="11"/>
  <c r="U21" i="11"/>
  <c r="U24" i="11"/>
  <c r="U27" i="11" s="1"/>
  <c r="T27" i="11" s="1"/>
  <c r="S30" i="11"/>
  <c r="AA30" i="11"/>
  <c r="AA33" i="11"/>
  <c r="S33" i="11"/>
  <c r="W33" i="11"/>
  <c r="W35" i="11" s="1"/>
  <c r="AK35" i="11"/>
  <c r="AC35" i="11"/>
  <c r="AA36" i="11"/>
  <c r="S36" i="11"/>
  <c r="S39" i="11" s="1"/>
  <c r="R39" i="11" s="1"/>
  <c r="W36" i="11"/>
  <c r="AD41" i="11"/>
  <c r="AB41" i="11" s="1"/>
  <c r="AH41" i="11" s="1"/>
  <c r="W41" i="11"/>
  <c r="O41" i="11"/>
  <c r="Y41" i="11"/>
  <c r="Y42" i="11"/>
  <c r="Q42" i="11"/>
  <c r="W42" i="11"/>
  <c r="AF47" i="11"/>
  <c r="U45" i="11"/>
  <c r="U46" i="11"/>
  <c r="AE47" i="11"/>
  <c r="AK47" i="11"/>
  <c r="M51" i="11"/>
  <c r="Y48" i="11"/>
  <c r="Q48" i="11"/>
  <c r="W48" i="11"/>
  <c r="AA49" i="11"/>
  <c r="AA51" i="11" s="1"/>
  <c r="AG51" i="11" s="1"/>
  <c r="S49" i="11"/>
  <c r="S51" i="11" s="1"/>
  <c r="W49" i="11"/>
  <c r="AK51" i="11"/>
  <c r="AC51" i="11"/>
  <c r="AA52" i="11"/>
  <c r="AA55" i="11" s="1"/>
  <c r="AG55" i="11" s="1"/>
  <c r="S52" i="11"/>
  <c r="W52" i="11"/>
  <c r="AD57" i="11"/>
  <c r="AD59" i="11" s="1"/>
  <c r="W57" i="11"/>
  <c r="O57" i="11"/>
  <c r="Y57" i="11"/>
  <c r="Y58" i="11"/>
  <c r="Q58" i="11"/>
  <c r="W58" i="11"/>
  <c r="AF63" i="11"/>
  <c r="U61" i="11"/>
  <c r="U62" i="11"/>
  <c r="AE63" i="11"/>
  <c r="AK63" i="11"/>
  <c r="M67" i="11"/>
  <c r="Y64" i="11"/>
  <c r="Q64" i="11"/>
  <c r="Q67" i="11" s="1"/>
  <c r="W64" i="11"/>
  <c r="AA65" i="11"/>
  <c r="AA67" i="11" s="1"/>
  <c r="AG67" i="11" s="1"/>
  <c r="S65" i="11"/>
  <c r="W65" i="11"/>
  <c r="AD69" i="11"/>
  <c r="AB69" i="11" s="1"/>
  <c r="AH69" i="11" s="1"/>
  <c r="W69" i="11"/>
  <c r="O69" i="11"/>
  <c r="O71" i="11" s="1"/>
  <c r="U69" i="11"/>
  <c r="AA69" i="11"/>
  <c r="L75" i="11"/>
  <c r="AK75" i="11"/>
  <c r="AE75" i="11"/>
  <c r="O95" i="11"/>
  <c r="AD107" i="11"/>
  <c r="AJ127" i="11"/>
  <c r="AI128" i="11"/>
  <c r="U14" i="11"/>
  <c r="U17" i="11"/>
  <c r="U20" i="11"/>
  <c r="U30" i="11"/>
  <c r="AD38" i="11"/>
  <c r="W38" i="11"/>
  <c r="O38" i="11"/>
  <c r="Y38" i="11"/>
  <c r="Y39" i="11" s="1"/>
  <c r="X39" i="11" s="1"/>
  <c r="AD44" i="11"/>
  <c r="AD47" i="11" s="1"/>
  <c r="W44" i="11"/>
  <c r="O44" i="11"/>
  <c r="O47" i="11" s="1"/>
  <c r="Y44" i="11"/>
  <c r="Y45" i="11"/>
  <c r="Q45" i="11"/>
  <c r="W45" i="11"/>
  <c r="AA46" i="11"/>
  <c r="AA47" i="11" s="1"/>
  <c r="AG47" i="11" s="1"/>
  <c r="S46" i="11"/>
  <c r="W46" i="11"/>
  <c r="AD54" i="11"/>
  <c r="AB54" i="11" s="1"/>
  <c r="AH54" i="11" s="1"/>
  <c r="W54" i="11"/>
  <c r="O54" i="11"/>
  <c r="O55" i="11" s="1"/>
  <c r="Y54" i="11"/>
  <c r="AD60" i="11"/>
  <c r="AD63" i="11" s="1"/>
  <c r="W60" i="11"/>
  <c r="O60" i="11"/>
  <c r="Y60" i="11"/>
  <c r="Y61" i="11"/>
  <c r="Q61" i="11"/>
  <c r="W61" i="11"/>
  <c r="AA62" i="11"/>
  <c r="S62" i="11"/>
  <c r="W62" i="11"/>
  <c r="AA74" i="11"/>
  <c r="S74" i="11"/>
  <c r="AD74" i="11"/>
  <c r="AB74" i="11" s="1"/>
  <c r="AH74" i="11" s="1"/>
  <c r="U74" i="11"/>
  <c r="Q74" i="11"/>
  <c r="AD82" i="11"/>
  <c r="W82" i="11"/>
  <c r="O82" i="11"/>
  <c r="O83" i="11" s="1"/>
  <c r="U82" i="11"/>
  <c r="AB82" i="11"/>
  <c r="AH82" i="11" s="1"/>
  <c r="S82" i="11"/>
  <c r="L91" i="11"/>
  <c r="AK91" i="11"/>
  <c r="AE91" i="11"/>
  <c r="AE107" i="11"/>
  <c r="AC107" i="11"/>
  <c r="L107" i="11"/>
  <c r="AN128" i="11"/>
  <c r="K128" i="11"/>
  <c r="U34" i="11"/>
  <c r="U35" i="11" s="1"/>
  <c r="U37" i="11"/>
  <c r="U40" i="11"/>
  <c r="U43" i="11" s="1"/>
  <c r="U50" i="11"/>
  <c r="U53" i="11"/>
  <c r="U55" i="11" s="1"/>
  <c r="U56" i="11"/>
  <c r="U59" i="11" s="1"/>
  <c r="U66" i="11"/>
  <c r="S71" i="11"/>
  <c r="U76" i="11"/>
  <c r="U77" i="11"/>
  <c r="U80" i="11"/>
  <c r="AE83" i="11"/>
  <c r="U86" i="11"/>
  <c r="U92" i="11"/>
  <c r="U93" i="11"/>
  <c r="U96" i="11"/>
  <c r="AA105" i="11"/>
  <c r="S105" i="11"/>
  <c r="AB105" i="11"/>
  <c r="AH105" i="11" s="1"/>
  <c r="Q105" i="11"/>
  <c r="Y105" i="11"/>
  <c r="O105" i="11"/>
  <c r="AA113" i="11"/>
  <c r="S113" i="11"/>
  <c r="Y113" i="11"/>
  <c r="O113" i="11"/>
  <c r="W113" i="11"/>
  <c r="U113" i="11"/>
  <c r="AE119" i="11"/>
  <c r="D128" i="11"/>
  <c r="AF75" i="11"/>
  <c r="M79" i="11"/>
  <c r="Y76" i="11"/>
  <c r="Y79" i="11" s="1"/>
  <c r="Q76" i="11"/>
  <c r="Q79" i="11" s="1"/>
  <c r="W76" i="11"/>
  <c r="AA77" i="11"/>
  <c r="AA79" i="11" s="1"/>
  <c r="AG79" i="11" s="1"/>
  <c r="S77" i="11"/>
  <c r="W77" i="11"/>
  <c r="AK79" i="11"/>
  <c r="AC79" i="11"/>
  <c r="AA80" i="11"/>
  <c r="S80" i="11"/>
  <c r="S83" i="11" s="1"/>
  <c r="W80" i="11"/>
  <c r="AD85" i="11"/>
  <c r="W85" i="11"/>
  <c r="O85" i="11"/>
  <c r="Y85" i="11"/>
  <c r="Y86" i="11"/>
  <c r="Q86" i="11"/>
  <c r="Q87" i="11" s="1"/>
  <c r="W86" i="11"/>
  <c r="AF91" i="11"/>
  <c r="M95" i="11"/>
  <c r="Y92" i="11"/>
  <c r="Y95" i="11" s="1"/>
  <c r="Q92" i="11"/>
  <c r="W92" i="11"/>
  <c r="AA93" i="11"/>
  <c r="S93" i="11"/>
  <c r="S95" i="11" s="1"/>
  <c r="W93" i="11"/>
  <c r="AK95" i="11"/>
  <c r="AC95" i="11"/>
  <c r="AA96" i="11"/>
  <c r="AA99" i="11" s="1"/>
  <c r="AG99" i="11" s="1"/>
  <c r="S96" i="11"/>
  <c r="W96" i="11"/>
  <c r="AE99" i="11"/>
  <c r="AC99" i="11"/>
  <c r="M107" i="11"/>
  <c r="Y104" i="11"/>
  <c r="Q104" i="11"/>
  <c r="AB104" i="11"/>
  <c r="AH104" i="11" s="1"/>
  <c r="S104" i="11"/>
  <c r="AA104" i="11"/>
  <c r="O104" i="11"/>
  <c r="O107" i="11" s="1"/>
  <c r="AL111" i="11"/>
  <c r="AC119" i="11"/>
  <c r="L119" i="11"/>
  <c r="AL123" i="11"/>
  <c r="U68" i="11"/>
  <c r="U78" i="11"/>
  <c r="U81" i="11"/>
  <c r="U84" i="11"/>
  <c r="U94" i="11"/>
  <c r="U97" i="11"/>
  <c r="AD100" i="11"/>
  <c r="AD103" i="11" s="1"/>
  <c r="W100" i="11"/>
  <c r="O100" i="11"/>
  <c r="O103" i="11" s="1"/>
  <c r="N103" i="11" s="1"/>
  <c r="Y100" i="11"/>
  <c r="Y101" i="11"/>
  <c r="Q101" i="11"/>
  <c r="W101" i="11"/>
  <c r="AA102" i="11"/>
  <c r="S102" i="11"/>
  <c r="S103" i="11" s="1"/>
  <c r="R103" i="11" s="1"/>
  <c r="W102" i="11"/>
  <c r="M115" i="11"/>
  <c r="Y112" i="11"/>
  <c r="Q112" i="11"/>
  <c r="Q115" i="11" s="1"/>
  <c r="AA112" i="11"/>
  <c r="O112" i="11"/>
  <c r="AB112" i="11"/>
  <c r="AH112" i="11" s="1"/>
  <c r="AK115" i="11"/>
  <c r="AC115" i="11"/>
  <c r="L115" i="11"/>
  <c r="Y122" i="11"/>
  <c r="Y123" i="11" s="1"/>
  <c r="Q122" i="11"/>
  <c r="AB122" i="11"/>
  <c r="AH122" i="11" s="1"/>
  <c r="S122" i="11"/>
  <c r="AA122" i="11"/>
  <c r="O122" i="11"/>
  <c r="L127" i="11"/>
  <c r="AE127" i="11"/>
  <c r="AD121" i="11"/>
  <c r="AD123" i="11" s="1"/>
  <c r="W121" i="11"/>
  <c r="W123" i="11" s="1"/>
  <c r="O121" i="11"/>
  <c r="S121" i="11"/>
  <c r="S123" i="11" s="1"/>
  <c r="M123" i="11"/>
  <c r="AA121" i="11"/>
  <c r="Q121" i="11"/>
  <c r="Z127" i="11"/>
  <c r="V127" i="11"/>
  <c r="R127" i="11"/>
  <c r="N127" i="11"/>
  <c r="AB127" i="11"/>
  <c r="AH127" i="11" s="1"/>
  <c r="X127" i="11"/>
  <c r="T127" i="11"/>
  <c r="P127" i="11"/>
  <c r="U106" i="11"/>
  <c r="U107" i="11" s="1"/>
  <c r="AD108" i="11"/>
  <c r="AD111" i="11" s="1"/>
  <c r="W108" i="11"/>
  <c r="O108" i="11"/>
  <c r="Y108" i="11"/>
  <c r="Y109" i="11"/>
  <c r="Q109" i="11"/>
  <c r="Q111" i="11" s="1"/>
  <c r="W109" i="11"/>
  <c r="AA110" i="11"/>
  <c r="S110" i="11"/>
  <c r="W110" i="11"/>
  <c r="AD118" i="11"/>
  <c r="AB118" i="11" s="1"/>
  <c r="AH118" i="11" s="1"/>
  <c r="W118" i="11"/>
  <c r="O118" i="11"/>
  <c r="Y118" i="11"/>
  <c r="AD124" i="11"/>
  <c r="W124" i="11"/>
  <c r="O124" i="11"/>
  <c r="Y124" i="11"/>
  <c r="Y127" i="11" s="1"/>
  <c r="AD126" i="11"/>
  <c r="W126" i="11"/>
  <c r="O126" i="11"/>
  <c r="AA126" i="11"/>
  <c r="S126" i="11"/>
  <c r="S127" i="11" s="1"/>
  <c r="AB126" i="11"/>
  <c r="AH126" i="11" s="1"/>
  <c r="I128" i="11"/>
  <c r="AQ128" i="11"/>
  <c r="U114" i="11"/>
  <c r="U117" i="11"/>
  <c r="U120" i="11"/>
  <c r="U123" i="11" s="1"/>
  <c r="Q125" i="11"/>
  <c r="Q127" i="11" s="1"/>
  <c r="Y125" i="11"/>
  <c r="U125" i="11"/>
  <c r="AA7" i="8"/>
  <c r="AG7" i="8" s="1"/>
  <c r="AK31" i="8"/>
  <c r="AC31" i="8"/>
  <c r="AE31" i="8"/>
  <c r="L31" i="8"/>
  <c r="AA51" i="8"/>
  <c r="AG51" i="8" s="1"/>
  <c r="S7" i="8"/>
  <c r="AA9" i="8"/>
  <c r="AA11" i="8" s="1"/>
  <c r="AG11" i="8" s="1"/>
  <c r="S9" i="8"/>
  <c r="Y9" i="8"/>
  <c r="Q9" i="8"/>
  <c r="AD9" i="8"/>
  <c r="AB9" i="8" s="1"/>
  <c r="AH9" i="8" s="1"/>
  <c r="W9" i="8"/>
  <c r="O9" i="8"/>
  <c r="AA12" i="8"/>
  <c r="S12" i="8"/>
  <c r="S15" i="8" s="1"/>
  <c r="M15" i="8"/>
  <c r="Y12" i="8"/>
  <c r="Q12" i="8"/>
  <c r="Q15" i="8" s="1"/>
  <c r="AD12" i="8"/>
  <c r="W12" i="8"/>
  <c r="O12" i="8"/>
  <c r="AA25" i="8"/>
  <c r="S25" i="8"/>
  <c r="S27" i="8" s="1"/>
  <c r="R27" i="8" s="1"/>
  <c r="Y25" i="8"/>
  <c r="Q25" i="8"/>
  <c r="AD25" i="8"/>
  <c r="AB25" i="8" s="1"/>
  <c r="AH25" i="8" s="1"/>
  <c r="W25" i="8"/>
  <c r="O25" i="8"/>
  <c r="AA28" i="8"/>
  <c r="S28" i="8"/>
  <c r="M31" i="8"/>
  <c r="Y28" i="8"/>
  <c r="Q28" i="8"/>
  <c r="AD28" i="8"/>
  <c r="AD31" i="8" s="1"/>
  <c r="W28" i="8"/>
  <c r="O28" i="8"/>
  <c r="AK15" i="8"/>
  <c r="AC15" i="8"/>
  <c r="L15" i="8"/>
  <c r="U12" i="8"/>
  <c r="AA22" i="8"/>
  <c r="AA23" i="8" s="1"/>
  <c r="AG23" i="8" s="1"/>
  <c r="S22" i="8"/>
  <c r="S23" i="8" s="1"/>
  <c r="Y22" i="8"/>
  <c r="Y23" i="8" s="1"/>
  <c r="Q22" i="8"/>
  <c r="AD22" i="8"/>
  <c r="AB22" i="8" s="1"/>
  <c r="AH22" i="8" s="1"/>
  <c r="W22" i="8"/>
  <c r="O22" i="8"/>
  <c r="U25" i="8"/>
  <c r="U28" i="8"/>
  <c r="AF31" i="8"/>
  <c r="AD64" i="8"/>
  <c r="W64" i="8"/>
  <c r="W67" i="8" s="1"/>
  <c r="O64" i="8"/>
  <c r="U64" i="8"/>
  <c r="AB64" i="8"/>
  <c r="AH64" i="8" s="1"/>
  <c r="S64" i="8"/>
  <c r="U4" i="8"/>
  <c r="AD4" i="8"/>
  <c r="AB4" i="8" s="1"/>
  <c r="AH4" i="8" s="1"/>
  <c r="U6" i="8"/>
  <c r="AD6" i="8"/>
  <c r="AB6" i="8" s="1"/>
  <c r="AH6" i="8" s="1"/>
  <c r="U8" i="8"/>
  <c r="AE11" i="8"/>
  <c r="U18" i="8"/>
  <c r="M19" i="8"/>
  <c r="U21" i="8"/>
  <c r="AB21" i="8"/>
  <c r="AH21" i="8" s="1"/>
  <c r="U24" i="8"/>
  <c r="AE27" i="8"/>
  <c r="U34" i="8"/>
  <c r="M35" i="8"/>
  <c r="S47" i="8"/>
  <c r="R47" i="8" s="1"/>
  <c r="Q64" i="8"/>
  <c r="O65" i="8"/>
  <c r="O71" i="8"/>
  <c r="AD74" i="8"/>
  <c r="W74" i="8"/>
  <c r="O74" i="8"/>
  <c r="O75" i="8" s="1"/>
  <c r="U74" i="8"/>
  <c r="AB74" i="8"/>
  <c r="AH74" i="8" s="1"/>
  <c r="S74" i="8"/>
  <c r="AE83" i="8"/>
  <c r="L83" i="8"/>
  <c r="AC83" i="8"/>
  <c r="L87" i="8"/>
  <c r="AC87" i="8"/>
  <c r="AK87" i="8"/>
  <c r="AA88" i="8"/>
  <c r="S88" i="8"/>
  <c r="M91" i="8"/>
  <c r="Y88" i="8"/>
  <c r="Y91" i="8" s="1"/>
  <c r="Q88" i="8"/>
  <c r="W88" i="8"/>
  <c r="U88" i="8"/>
  <c r="Y97" i="8"/>
  <c r="Q97" i="8"/>
  <c r="AD97" i="8"/>
  <c r="W97" i="8"/>
  <c r="O97" i="8"/>
  <c r="U97" i="8"/>
  <c r="AB97" i="8"/>
  <c r="AH97" i="8" s="1"/>
  <c r="AA97" i="8"/>
  <c r="AL103" i="8"/>
  <c r="L103" i="8"/>
  <c r="AC103" i="8"/>
  <c r="AK103" i="8"/>
  <c r="F128" i="8"/>
  <c r="M115" i="8"/>
  <c r="Y112" i="8"/>
  <c r="Q112" i="8"/>
  <c r="Q115" i="8" s="1"/>
  <c r="AA112" i="8"/>
  <c r="O112" i="8"/>
  <c r="U112" i="8"/>
  <c r="AD112" i="8"/>
  <c r="AD115" i="8" s="1"/>
  <c r="S112" i="8"/>
  <c r="W112" i="8"/>
  <c r="U17" i="8"/>
  <c r="AB17" i="8"/>
  <c r="AH17" i="8" s="1"/>
  <c r="O18" i="8"/>
  <c r="W18" i="8"/>
  <c r="AD18" i="8"/>
  <c r="AD19" i="8" s="1"/>
  <c r="U20" i="8"/>
  <c r="AB20" i="8"/>
  <c r="AH20" i="8" s="1"/>
  <c r="O21" i="8"/>
  <c r="W21" i="8"/>
  <c r="AD21" i="8"/>
  <c r="AE23" i="8"/>
  <c r="O24" i="8"/>
  <c r="W24" i="8"/>
  <c r="AD24" i="8"/>
  <c r="L27" i="8"/>
  <c r="S29" i="8"/>
  <c r="AA29" i="8"/>
  <c r="U30" i="8"/>
  <c r="S32" i="8"/>
  <c r="S35" i="8" s="1"/>
  <c r="AA32" i="8"/>
  <c r="U33" i="8"/>
  <c r="O34" i="8"/>
  <c r="O35" i="8" s="1"/>
  <c r="W34" i="8"/>
  <c r="AD34" i="8"/>
  <c r="AD35" i="8" s="1"/>
  <c r="M39" i="8"/>
  <c r="Y36" i="8"/>
  <c r="Y39" i="8" s="1"/>
  <c r="Q36" i="8"/>
  <c r="Q39" i="8" s="1"/>
  <c r="W36" i="8"/>
  <c r="AA37" i="8"/>
  <c r="AA39" i="8" s="1"/>
  <c r="AG39" i="8" s="1"/>
  <c r="S37" i="8"/>
  <c r="W37" i="8"/>
  <c r="AC39" i="8"/>
  <c r="AA40" i="8"/>
  <c r="AA43" i="8" s="1"/>
  <c r="AG43" i="8" s="1"/>
  <c r="S40" i="8"/>
  <c r="S43" i="8" s="1"/>
  <c r="R43" i="8" s="1"/>
  <c r="W40" i="8"/>
  <c r="AD45" i="8"/>
  <c r="AD47" i="8" s="1"/>
  <c r="W45" i="8"/>
  <c r="O45" i="8"/>
  <c r="Y45" i="8"/>
  <c r="Y46" i="8"/>
  <c r="Q46" i="8"/>
  <c r="Q47" i="8" s="1"/>
  <c r="W46" i="8"/>
  <c r="AF51" i="8"/>
  <c r="U49" i="8"/>
  <c r="U50" i="8"/>
  <c r="O55" i="8"/>
  <c r="AD58" i="8"/>
  <c r="W58" i="8"/>
  <c r="O58" i="8"/>
  <c r="O59" i="8" s="1"/>
  <c r="U58" i="8"/>
  <c r="AB58" i="8"/>
  <c r="AH58" i="8" s="1"/>
  <c r="S58" i="8"/>
  <c r="Y64" i="8"/>
  <c r="L67" i="8"/>
  <c r="AK67" i="8"/>
  <c r="AE67" i="8"/>
  <c r="Q74" i="8"/>
  <c r="Q75" i="8" s="1"/>
  <c r="M75" i="8"/>
  <c r="AA80" i="8"/>
  <c r="AA82" i="8"/>
  <c r="S82" i="8"/>
  <c r="AD82" i="8"/>
  <c r="AB82" i="8" s="1"/>
  <c r="AH82" i="8" s="1"/>
  <c r="U82" i="8"/>
  <c r="Q82" i="8"/>
  <c r="AA86" i="8"/>
  <c r="S86" i="8"/>
  <c r="AB86" i="8"/>
  <c r="AH86" i="8" s="1"/>
  <c r="Q86" i="8"/>
  <c r="W86" i="8"/>
  <c r="U86" i="8"/>
  <c r="AE87" i="8"/>
  <c r="O88" i="8"/>
  <c r="O91" i="8" s="1"/>
  <c r="AL91" i="8"/>
  <c r="S97" i="8"/>
  <c r="AA98" i="8"/>
  <c r="S98" i="8"/>
  <c r="Y98" i="8"/>
  <c r="Y99" i="8" s="1"/>
  <c r="Q98" i="8"/>
  <c r="AD98" i="8"/>
  <c r="O98" i="8"/>
  <c r="AB98" i="8"/>
  <c r="AH98" i="8" s="1"/>
  <c r="W98" i="8"/>
  <c r="AE103" i="8"/>
  <c r="Y65" i="8"/>
  <c r="Q65" i="8"/>
  <c r="AD65" i="8"/>
  <c r="U65" i="8"/>
  <c r="AB65" i="8"/>
  <c r="AH65" i="8" s="1"/>
  <c r="S65" i="8"/>
  <c r="O4" i="8"/>
  <c r="W4" i="8"/>
  <c r="O6" i="8"/>
  <c r="W6" i="8"/>
  <c r="AE7" i="8"/>
  <c r="O8" i="8"/>
  <c r="W8" i="8"/>
  <c r="W11" i="8" s="1"/>
  <c r="V11" i="8" s="1"/>
  <c r="AD8" i="8"/>
  <c r="AB8" i="8" s="1"/>
  <c r="L11" i="8"/>
  <c r="U14" i="8"/>
  <c r="AB14" i="8"/>
  <c r="AH14" i="8" s="1"/>
  <c r="Q4" i="8"/>
  <c r="U5" i="8"/>
  <c r="Q6" i="8"/>
  <c r="Q8" i="8"/>
  <c r="Q11" i="8" s="1"/>
  <c r="P11" i="8" s="1"/>
  <c r="Y8" i="8"/>
  <c r="Y11" i="8" s="1"/>
  <c r="X11" i="8" s="1"/>
  <c r="U10" i="8"/>
  <c r="AC11" i="8"/>
  <c r="U13" i="8"/>
  <c r="O14" i="8"/>
  <c r="W14" i="8"/>
  <c r="U16" i="8"/>
  <c r="O17" i="8"/>
  <c r="O19" i="8" s="1"/>
  <c r="W17" i="8"/>
  <c r="W19" i="8" s="1"/>
  <c r="Q18" i="8"/>
  <c r="O20" i="8"/>
  <c r="W20" i="8"/>
  <c r="Q21" i="8"/>
  <c r="Q24" i="8"/>
  <c r="Y24" i="8"/>
  <c r="U26" i="8"/>
  <c r="AC27" i="8"/>
  <c r="U29" i="8"/>
  <c r="U32" i="8"/>
  <c r="Q34" i="8"/>
  <c r="Q35" i="8" s="1"/>
  <c r="AD42" i="8"/>
  <c r="AB42" i="8" s="1"/>
  <c r="AH42" i="8" s="1"/>
  <c r="W42" i="8"/>
  <c r="O42" i="8"/>
  <c r="O43" i="8" s="1"/>
  <c r="N43" i="8" s="1"/>
  <c r="Y42" i="8"/>
  <c r="AD48" i="8"/>
  <c r="AD51" i="8" s="1"/>
  <c r="W48" i="8"/>
  <c r="O48" i="8"/>
  <c r="O51" i="8" s="1"/>
  <c r="Y48" i="8"/>
  <c r="Y49" i="8"/>
  <c r="Q49" i="8"/>
  <c r="W49" i="8"/>
  <c r="AA50" i="8"/>
  <c r="S50" i="8"/>
  <c r="W50" i="8"/>
  <c r="AK51" i="8"/>
  <c r="L51" i="8"/>
  <c r="AA64" i="8"/>
  <c r="AA65" i="8"/>
  <c r="AA66" i="8"/>
  <c r="S66" i="8"/>
  <c r="AD66" i="8"/>
  <c r="AB66" i="8" s="1"/>
  <c r="AH66" i="8" s="1"/>
  <c r="U66" i="8"/>
  <c r="Q66" i="8"/>
  <c r="M67" i="8"/>
  <c r="Y74" i="8"/>
  <c r="Y75" i="8" s="1"/>
  <c r="AD80" i="8"/>
  <c r="W80" i="8"/>
  <c r="W83" i="8" s="1"/>
  <c r="O80" i="8"/>
  <c r="O83" i="8" s="1"/>
  <c r="U80" i="8"/>
  <c r="AB80" i="8"/>
  <c r="AH80" i="8" s="1"/>
  <c r="S80" i="8"/>
  <c r="Y81" i="8"/>
  <c r="Q81" i="8"/>
  <c r="AD81" i="8"/>
  <c r="AB81" i="8" s="1"/>
  <c r="AH81" i="8" s="1"/>
  <c r="U81" i="8"/>
  <c r="S81" i="8"/>
  <c r="AK83" i="8"/>
  <c r="AD84" i="8"/>
  <c r="AD87" i="8" s="1"/>
  <c r="W84" i="8"/>
  <c r="W87" i="8" s="1"/>
  <c r="O84" i="8"/>
  <c r="O87" i="8" s="1"/>
  <c r="S84" i="8"/>
  <c r="U84" i="8"/>
  <c r="M87" i="8"/>
  <c r="Q84" i="8"/>
  <c r="AD88" i="8"/>
  <c r="Y94" i="8"/>
  <c r="Y95" i="8" s="1"/>
  <c r="Q94" i="8"/>
  <c r="Q95" i="8" s="1"/>
  <c r="AD94" i="8"/>
  <c r="AB94" i="8" s="1"/>
  <c r="AH94" i="8" s="1"/>
  <c r="W94" i="8"/>
  <c r="O94" i="8"/>
  <c r="S94" i="8"/>
  <c r="AA94" i="8"/>
  <c r="M95" i="8"/>
  <c r="U94" i="8"/>
  <c r="S63" i="8"/>
  <c r="R63" i="8" s="1"/>
  <c r="AD75" i="8"/>
  <c r="S79" i="8"/>
  <c r="Y122" i="8"/>
  <c r="Q122" i="8"/>
  <c r="AA122" i="8"/>
  <c r="O122" i="8"/>
  <c r="U122" i="8"/>
  <c r="AD122" i="8"/>
  <c r="AB122" i="8" s="1"/>
  <c r="AH122" i="8" s="1"/>
  <c r="S122" i="8"/>
  <c r="S123" i="8" s="1"/>
  <c r="W122" i="8"/>
  <c r="AJ127" i="8"/>
  <c r="AI128" i="8"/>
  <c r="U38" i="8"/>
  <c r="U39" i="8" s="1"/>
  <c r="U41" i="8"/>
  <c r="U44" i="8"/>
  <c r="M55" i="8"/>
  <c r="Y52" i="8"/>
  <c r="Y55" i="8" s="1"/>
  <c r="Q52" i="8"/>
  <c r="Q55" i="8" s="1"/>
  <c r="W52" i="8"/>
  <c r="AA53" i="8"/>
  <c r="S53" i="8"/>
  <c r="S55" i="8" s="1"/>
  <c r="W53" i="8"/>
  <c r="AK55" i="8"/>
  <c r="AC55" i="8"/>
  <c r="AA56" i="8"/>
  <c r="AA59" i="8" s="1"/>
  <c r="AG59" i="8" s="1"/>
  <c r="S56" i="8"/>
  <c r="W56" i="8"/>
  <c r="AD61" i="8"/>
  <c r="AD63" i="8" s="1"/>
  <c r="W61" i="8"/>
  <c r="O61" i="8"/>
  <c r="Y61" i="8"/>
  <c r="Y62" i="8"/>
  <c r="Q62" i="8"/>
  <c r="Q63" i="8" s="1"/>
  <c r="P63" i="8" s="1"/>
  <c r="W62" i="8"/>
  <c r="AF67" i="8"/>
  <c r="M71" i="8"/>
  <c r="Y68" i="8"/>
  <c r="Y71" i="8" s="1"/>
  <c r="Q68" i="8"/>
  <c r="Q71" i="8" s="1"/>
  <c r="W68" i="8"/>
  <c r="AA69" i="8"/>
  <c r="S69" i="8"/>
  <c r="S71" i="8" s="1"/>
  <c r="W69" i="8"/>
  <c r="AK71" i="8"/>
  <c r="AC71" i="8"/>
  <c r="AA72" i="8"/>
  <c r="AA75" i="8" s="1"/>
  <c r="AG75" i="8" s="1"/>
  <c r="S72" i="8"/>
  <c r="S75" i="8" s="1"/>
  <c r="W72" i="8"/>
  <c r="AD77" i="8"/>
  <c r="AD79" i="8" s="1"/>
  <c r="W77" i="8"/>
  <c r="O77" i="8"/>
  <c r="Y77" i="8"/>
  <c r="Y78" i="8"/>
  <c r="Q78" i="8"/>
  <c r="W78" i="8"/>
  <c r="AF83" i="8"/>
  <c r="Y85" i="8"/>
  <c r="Y87" i="8" s="1"/>
  <c r="Q85" i="8"/>
  <c r="AB85" i="8"/>
  <c r="AH85" i="8" s="1"/>
  <c r="S85" i="8"/>
  <c r="AA85" i="8"/>
  <c r="AD100" i="8"/>
  <c r="AD103" i="8" s="1"/>
  <c r="W100" i="8"/>
  <c r="W103" i="8" s="1"/>
  <c r="O100" i="8"/>
  <c r="AB100" i="8"/>
  <c r="AH100" i="8" s="1"/>
  <c r="S100" i="8"/>
  <c r="M103" i="8"/>
  <c r="AA100" i="8"/>
  <c r="Q100" i="8"/>
  <c r="Y100" i="8"/>
  <c r="AE107" i="8"/>
  <c r="AC107" i="8"/>
  <c r="AK107" i="8"/>
  <c r="L107" i="8"/>
  <c r="K128" i="8"/>
  <c r="U54" i="8"/>
  <c r="U57" i="8"/>
  <c r="U60" i="8"/>
  <c r="U70" i="8"/>
  <c r="U71" i="8" s="1"/>
  <c r="U73" i="8"/>
  <c r="U75" i="8" s="1"/>
  <c r="U76" i="8"/>
  <c r="AK91" i="8"/>
  <c r="AC91" i="8"/>
  <c r="AA102" i="8"/>
  <c r="S102" i="8"/>
  <c r="AB102" i="8"/>
  <c r="AH102" i="8" s="1"/>
  <c r="Q102" i="8"/>
  <c r="Y102" i="8"/>
  <c r="O102" i="8"/>
  <c r="AA105" i="8"/>
  <c r="AA107" i="8" s="1"/>
  <c r="AG107" i="8" s="1"/>
  <c r="S105" i="8"/>
  <c r="AD105" i="8"/>
  <c r="U105" i="8"/>
  <c r="AB105" i="8"/>
  <c r="AH105" i="8" s="1"/>
  <c r="Q105" i="8"/>
  <c r="AL119" i="8"/>
  <c r="AD121" i="8"/>
  <c r="AB121" i="8" s="1"/>
  <c r="AH121" i="8" s="1"/>
  <c r="W121" i="8"/>
  <c r="O121" i="8"/>
  <c r="M123" i="8"/>
  <c r="AA121" i="8"/>
  <c r="Q121" i="8"/>
  <c r="Y121" i="8"/>
  <c r="U121" i="8"/>
  <c r="Y101" i="8"/>
  <c r="Q101" i="8"/>
  <c r="AB101" i="8"/>
  <c r="AH101" i="8" s="1"/>
  <c r="S101" i="8"/>
  <c r="AA101" i="8"/>
  <c r="O101" i="8"/>
  <c r="M107" i="8"/>
  <c r="Y104" i="8"/>
  <c r="Y107" i="8" s="1"/>
  <c r="Q104" i="8"/>
  <c r="AD104" i="8"/>
  <c r="U104" i="8"/>
  <c r="AB104" i="8"/>
  <c r="AH104" i="8" s="1"/>
  <c r="S104" i="8"/>
  <c r="AK115" i="8"/>
  <c r="AC115" i="8"/>
  <c r="L115" i="8"/>
  <c r="AA116" i="8"/>
  <c r="AA119" i="8" s="1"/>
  <c r="AG119" i="8" s="1"/>
  <c r="S116" i="8"/>
  <c r="S119" i="8" s="1"/>
  <c r="Y116" i="8"/>
  <c r="O116" i="8"/>
  <c r="W116" i="8"/>
  <c r="M119" i="8"/>
  <c r="U116" i="8"/>
  <c r="L119" i="8"/>
  <c r="AC119" i="8"/>
  <c r="W123" i="8"/>
  <c r="S89" i="8"/>
  <c r="AA89" i="8"/>
  <c r="U90" i="8"/>
  <c r="S92" i="8"/>
  <c r="S95" i="8" s="1"/>
  <c r="AA92" i="8"/>
  <c r="U93" i="8"/>
  <c r="U96" i="8"/>
  <c r="U99" i="8" s="1"/>
  <c r="T99" i="8" s="1"/>
  <c r="L127" i="8"/>
  <c r="AE127" i="8"/>
  <c r="U89" i="8"/>
  <c r="U92" i="8"/>
  <c r="AN128" i="8"/>
  <c r="AA113" i="8"/>
  <c r="S113" i="8"/>
  <c r="Y113" i="8"/>
  <c r="O113" i="8"/>
  <c r="AB113" i="8"/>
  <c r="AH113" i="8" s="1"/>
  <c r="AD123" i="8"/>
  <c r="D128" i="8"/>
  <c r="U106" i="8"/>
  <c r="AD108" i="8"/>
  <c r="AD111" i="8" s="1"/>
  <c r="W108" i="8"/>
  <c r="O108" i="8"/>
  <c r="O111" i="8" s="1"/>
  <c r="Y108" i="8"/>
  <c r="Y109" i="8"/>
  <c r="Q109" i="8"/>
  <c r="Q111" i="8" s="1"/>
  <c r="W109" i="8"/>
  <c r="AA110" i="8"/>
  <c r="S110" i="8"/>
  <c r="S111" i="8" s="1"/>
  <c r="W110" i="8"/>
  <c r="AD118" i="8"/>
  <c r="AD119" i="8" s="1"/>
  <c r="W118" i="8"/>
  <c r="O118" i="8"/>
  <c r="Y118" i="8"/>
  <c r="AD124" i="8"/>
  <c r="W124" i="8"/>
  <c r="O124" i="8"/>
  <c r="Y124" i="8"/>
  <c r="AD126" i="8"/>
  <c r="W126" i="8"/>
  <c r="O126" i="8"/>
  <c r="AA126" i="8"/>
  <c r="S126" i="8"/>
  <c r="AB126" i="8"/>
  <c r="AH126" i="8" s="1"/>
  <c r="I128" i="8"/>
  <c r="AQ128" i="8"/>
  <c r="U114" i="8"/>
  <c r="U117" i="8"/>
  <c r="U120" i="8"/>
  <c r="Q125" i="8"/>
  <c r="Q127" i="8" s="1"/>
  <c r="P127" i="8" s="1"/>
  <c r="Y125" i="8"/>
  <c r="U125" i="8"/>
  <c r="X7" i="7"/>
  <c r="AD4" i="7"/>
  <c r="AB8" i="7"/>
  <c r="AH8" i="7" s="1"/>
  <c r="U37" i="7"/>
  <c r="AD37" i="7"/>
  <c r="AB37" i="7" s="1"/>
  <c r="AH37" i="7" s="1"/>
  <c r="S37" i="7"/>
  <c r="AA37" i="7"/>
  <c r="Q37" i="7"/>
  <c r="Y37" i="7"/>
  <c r="O37" i="7"/>
  <c r="Y78" i="7"/>
  <c r="Q78" i="7"/>
  <c r="AD78" i="7"/>
  <c r="AB78" i="7" s="1"/>
  <c r="AH78" i="7" s="1"/>
  <c r="W78" i="7"/>
  <c r="O78" i="7"/>
  <c r="M79" i="7"/>
  <c r="U78" i="7"/>
  <c r="AA78" i="7"/>
  <c r="AA79" i="7" s="1"/>
  <c r="AG79" i="7" s="1"/>
  <c r="S78" i="7"/>
  <c r="S79" i="7" s="1"/>
  <c r="AA98" i="7"/>
  <c r="S98" i="7"/>
  <c r="AB98" i="7"/>
  <c r="AH98" i="7" s="1"/>
  <c r="Q98" i="7"/>
  <c r="Y98" i="7"/>
  <c r="O98" i="7"/>
  <c r="W98" i="7"/>
  <c r="U98" i="7"/>
  <c r="AD98" i="7"/>
  <c r="O4" i="7"/>
  <c r="W4" i="7"/>
  <c r="S5" i="7"/>
  <c r="O6" i="7"/>
  <c r="W6" i="7"/>
  <c r="AE7" i="7"/>
  <c r="O8" i="7"/>
  <c r="W8" i="7"/>
  <c r="AD8" i="7"/>
  <c r="S10" i="7"/>
  <c r="AA10" i="7"/>
  <c r="AK27" i="7"/>
  <c r="AC27" i="7"/>
  <c r="L27" i="7"/>
  <c r="AF39" i="7"/>
  <c r="W37" i="7"/>
  <c r="AD38" i="7"/>
  <c r="W38" i="7"/>
  <c r="O38" i="7"/>
  <c r="U38" i="7"/>
  <c r="AB38" i="7"/>
  <c r="AH38" i="7" s="1"/>
  <c r="S38" i="7"/>
  <c r="AA38" i="7"/>
  <c r="Q38" i="7"/>
  <c r="L47" i="7"/>
  <c r="AK47" i="7"/>
  <c r="AE47" i="7"/>
  <c r="AC47" i="7"/>
  <c r="AD54" i="7"/>
  <c r="AB54" i="7" s="1"/>
  <c r="AH54" i="7" s="1"/>
  <c r="W54" i="7"/>
  <c r="O54" i="7"/>
  <c r="U54" i="7"/>
  <c r="S54" i="7"/>
  <c r="AA54" i="7"/>
  <c r="Q54" i="7"/>
  <c r="Q55" i="7" s="1"/>
  <c r="AF91" i="7"/>
  <c r="U6" i="7"/>
  <c r="U8" i="7"/>
  <c r="Q4" i="7"/>
  <c r="AA4" i="7"/>
  <c r="U5" i="7"/>
  <c r="AD5" i="7"/>
  <c r="AB5" i="7" s="1"/>
  <c r="AH5" i="7" s="1"/>
  <c r="Q6" i="7"/>
  <c r="AA6" i="7"/>
  <c r="Q8" i="7"/>
  <c r="Q11" i="7" s="1"/>
  <c r="P11" i="7" s="1"/>
  <c r="Y8" i="7"/>
  <c r="Y11" i="7" s="1"/>
  <c r="X11" i="7" s="1"/>
  <c r="U10" i="7"/>
  <c r="AD10" i="7"/>
  <c r="AB10" i="7" s="1"/>
  <c r="AH10" i="7" s="1"/>
  <c r="AK11" i="7"/>
  <c r="AC11" i="7"/>
  <c r="AA12" i="7"/>
  <c r="AA15" i="7" s="1"/>
  <c r="AG15" i="7" s="1"/>
  <c r="S12" i="7"/>
  <c r="S15" i="7" s="1"/>
  <c r="M15" i="7"/>
  <c r="Y12" i="7"/>
  <c r="W12" i="7"/>
  <c r="AA21" i="7"/>
  <c r="S21" i="7"/>
  <c r="Y21" i="7"/>
  <c r="Q21" i="7"/>
  <c r="AD21" i="7"/>
  <c r="AB21" i="7" s="1"/>
  <c r="AH21" i="7" s="1"/>
  <c r="W21" i="7"/>
  <c r="O21" i="7"/>
  <c r="AA24" i="7"/>
  <c r="S24" i="7"/>
  <c r="M27" i="7"/>
  <c r="Y24" i="7"/>
  <c r="Q24" i="7"/>
  <c r="Q27" i="7" s="1"/>
  <c r="AD24" i="7"/>
  <c r="W24" i="7"/>
  <c r="W27" i="7" s="1"/>
  <c r="O24" i="7"/>
  <c r="O27" i="7" s="1"/>
  <c r="Y39" i="7"/>
  <c r="AD44" i="7"/>
  <c r="W44" i="7"/>
  <c r="W47" i="7" s="1"/>
  <c r="O44" i="7"/>
  <c r="U44" i="7"/>
  <c r="AB44" i="7"/>
  <c r="AH44" i="7" s="1"/>
  <c r="S44" i="7"/>
  <c r="M47" i="7"/>
  <c r="AA44" i="7"/>
  <c r="Q44" i="7"/>
  <c r="AD55" i="7"/>
  <c r="Y54" i="7"/>
  <c r="Y55" i="7" s="1"/>
  <c r="AA66" i="7"/>
  <c r="S66" i="7"/>
  <c r="AD66" i="7"/>
  <c r="U66" i="7"/>
  <c r="W66" i="7"/>
  <c r="Q66" i="7"/>
  <c r="AB66" i="7"/>
  <c r="AH66" i="7" s="1"/>
  <c r="O66" i="7"/>
  <c r="F128" i="7"/>
  <c r="U4" i="7"/>
  <c r="AD6" i="7"/>
  <c r="AB6" i="7" s="1"/>
  <c r="AH6" i="7" s="1"/>
  <c r="AA46" i="7"/>
  <c r="S46" i="7"/>
  <c r="AD46" i="7"/>
  <c r="U46" i="7"/>
  <c r="AB46" i="7"/>
  <c r="AH46" i="7" s="1"/>
  <c r="Q46" i="7"/>
  <c r="Y46" i="7"/>
  <c r="O46" i="7"/>
  <c r="AD64" i="7"/>
  <c r="AB64" i="7" s="1"/>
  <c r="AH64" i="7" s="1"/>
  <c r="W64" i="7"/>
  <c r="W67" i="7" s="1"/>
  <c r="O64" i="7"/>
  <c r="U64" i="7"/>
  <c r="M67" i="7"/>
  <c r="Y64" i="7"/>
  <c r="S64" i="7"/>
  <c r="S67" i="7" s="1"/>
  <c r="Q64" i="7"/>
  <c r="S4" i="7"/>
  <c r="AB4" i="7"/>
  <c r="AH4" i="7" s="1"/>
  <c r="O5" i="7"/>
  <c r="S6" i="7"/>
  <c r="AC7" i="7"/>
  <c r="S8" i="7"/>
  <c r="AA8" i="7"/>
  <c r="U9" i="7"/>
  <c r="O10" i="7"/>
  <c r="W10" i="7"/>
  <c r="L11" i="7"/>
  <c r="O12" i="7"/>
  <c r="AB12" i="7"/>
  <c r="AH12" i="7" s="1"/>
  <c r="AA18" i="7"/>
  <c r="AA19" i="7" s="1"/>
  <c r="AG19" i="7" s="1"/>
  <c r="S18" i="7"/>
  <c r="S19" i="7" s="1"/>
  <c r="Y18" i="7"/>
  <c r="Y19" i="7" s="1"/>
  <c r="Q18" i="7"/>
  <c r="AD18" i="7"/>
  <c r="AD19" i="7" s="1"/>
  <c r="W18" i="7"/>
  <c r="O18" i="7"/>
  <c r="M19" i="7"/>
  <c r="U21" i="7"/>
  <c r="U24" i="7"/>
  <c r="AF27" i="7"/>
  <c r="AA34" i="7"/>
  <c r="AA35" i="7" s="1"/>
  <c r="AG35" i="7" s="1"/>
  <c r="S34" i="7"/>
  <c r="S35" i="7" s="1"/>
  <c r="Y34" i="7"/>
  <c r="Y35" i="7" s="1"/>
  <c r="Q34" i="7"/>
  <c r="AD34" i="7"/>
  <c r="AD35" i="7" s="1"/>
  <c r="W34" i="7"/>
  <c r="O34" i="7"/>
  <c r="M35" i="7"/>
  <c r="Y44" i="7"/>
  <c r="Y45" i="7"/>
  <c r="Q45" i="7"/>
  <c r="AD45" i="7"/>
  <c r="U45" i="7"/>
  <c r="AB45" i="7"/>
  <c r="AH45" i="7" s="1"/>
  <c r="S45" i="7"/>
  <c r="AA45" i="7"/>
  <c r="O45" i="7"/>
  <c r="AF51" i="7"/>
  <c r="AF55" i="7"/>
  <c r="Z63" i="7"/>
  <c r="Y66" i="7"/>
  <c r="Q79" i="7"/>
  <c r="AD90" i="7"/>
  <c r="AB90" i="7" s="1"/>
  <c r="AH90" i="7" s="1"/>
  <c r="W90" i="7"/>
  <c r="O90" i="7"/>
  <c r="S90" i="7"/>
  <c r="AA90" i="7"/>
  <c r="Q90" i="7"/>
  <c r="U90" i="7"/>
  <c r="Y90" i="7"/>
  <c r="U14" i="7"/>
  <c r="AB14" i="7"/>
  <c r="AH14" i="7" s="1"/>
  <c r="AC15" i="7"/>
  <c r="AK15" i="7"/>
  <c r="U17" i="7"/>
  <c r="AB17" i="7"/>
  <c r="AH17" i="7" s="1"/>
  <c r="U20" i="7"/>
  <c r="Q22" i="7"/>
  <c r="Y22" i="7"/>
  <c r="AE23" i="7"/>
  <c r="Q28" i="7"/>
  <c r="Q31" i="7" s="1"/>
  <c r="Y28" i="7"/>
  <c r="Y31" i="7" s="1"/>
  <c r="U30" i="7"/>
  <c r="AB30" i="7"/>
  <c r="AH30" i="7" s="1"/>
  <c r="M31" i="7"/>
  <c r="AC31" i="7"/>
  <c r="AK31" i="7"/>
  <c r="U33" i="7"/>
  <c r="AB33" i="7"/>
  <c r="AH33" i="7" s="1"/>
  <c r="U36" i="7"/>
  <c r="M39" i="7"/>
  <c r="AC39" i="7"/>
  <c r="M55" i="7"/>
  <c r="AL59" i="7"/>
  <c r="AD58" i="7"/>
  <c r="W58" i="7"/>
  <c r="O58" i="7"/>
  <c r="U58" i="7"/>
  <c r="AA58" i="7"/>
  <c r="AL75" i="7"/>
  <c r="Y81" i="7"/>
  <c r="Q81" i="7"/>
  <c r="AD81" i="7"/>
  <c r="W81" i="7"/>
  <c r="O81" i="7"/>
  <c r="U81" i="7"/>
  <c r="AA82" i="7"/>
  <c r="S82" i="7"/>
  <c r="Y82" i="7"/>
  <c r="Q82" i="7"/>
  <c r="AD82" i="7"/>
  <c r="AB82" i="7" s="1"/>
  <c r="AH82" i="7" s="1"/>
  <c r="O82" i="7"/>
  <c r="M83" i="7"/>
  <c r="AA88" i="7"/>
  <c r="AA91" i="7" s="1"/>
  <c r="AG91" i="7" s="1"/>
  <c r="S88" i="7"/>
  <c r="AD88" i="7"/>
  <c r="U88" i="7"/>
  <c r="M91" i="7"/>
  <c r="AB88" i="7"/>
  <c r="AH88" i="7" s="1"/>
  <c r="Q88" i="7"/>
  <c r="O88" i="7"/>
  <c r="AE91" i="7"/>
  <c r="AC91" i="7"/>
  <c r="AK91" i="7"/>
  <c r="Y94" i="7"/>
  <c r="Q94" i="7"/>
  <c r="Q95" i="7" s="1"/>
  <c r="P95" i="7" s="1"/>
  <c r="AD94" i="7"/>
  <c r="U94" i="7"/>
  <c r="AB94" i="7"/>
  <c r="AH94" i="7" s="1"/>
  <c r="S94" i="7"/>
  <c r="W94" i="7"/>
  <c r="AE99" i="7"/>
  <c r="L99" i="7"/>
  <c r="AK99" i="7"/>
  <c r="U13" i="7"/>
  <c r="O14" i="7"/>
  <c r="W14" i="7"/>
  <c r="U16" i="7"/>
  <c r="O17" i="7"/>
  <c r="O19" i="7" s="1"/>
  <c r="W17" i="7"/>
  <c r="O20" i="7"/>
  <c r="W20" i="7"/>
  <c r="AD20" i="7"/>
  <c r="AB20" i="7" s="1"/>
  <c r="AH20" i="7" s="1"/>
  <c r="S22" i="7"/>
  <c r="AA22" i="7"/>
  <c r="L23" i="7"/>
  <c r="S25" i="7"/>
  <c r="AA25" i="7"/>
  <c r="U26" i="7"/>
  <c r="S28" i="7"/>
  <c r="AA28" i="7"/>
  <c r="AA31" i="7" s="1"/>
  <c r="AG31" i="7" s="1"/>
  <c r="U29" i="7"/>
  <c r="O30" i="7"/>
  <c r="W30" i="7"/>
  <c r="AD30" i="7"/>
  <c r="U32" i="7"/>
  <c r="O33" i="7"/>
  <c r="O35" i="7" s="1"/>
  <c r="W33" i="7"/>
  <c r="W35" i="7" s="1"/>
  <c r="O36" i="7"/>
  <c r="W36" i="7"/>
  <c r="AD36" i="7"/>
  <c r="AE39" i="7"/>
  <c r="S43" i="7"/>
  <c r="U42" i="7"/>
  <c r="U48" i="7"/>
  <c r="U49" i="7"/>
  <c r="U52" i="7"/>
  <c r="AE55" i="7"/>
  <c r="Q58" i="7"/>
  <c r="Q59" i="7" s="1"/>
  <c r="AB58" i="7"/>
  <c r="AH58" i="7" s="1"/>
  <c r="Y65" i="7"/>
  <c r="Q65" i="7"/>
  <c r="AD65" i="7"/>
  <c r="AB65" i="7" s="1"/>
  <c r="AH65" i="7" s="1"/>
  <c r="U65" i="7"/>
  <c r="AA65" i="7"/>
  <c r="AA67" i="7" s="1"/>
  <c r="AG67" i="7" s="1"/>
  <c r="L67" i="7"/>
  <c r="AK67" i="7"/>
  <c r="AE67" i="7"/>
  <c r="AL71" i="7"/>
  <c r="S81" i="7"/>
  <c r="S83" i="7" s="1"/>
  <c r="U82" i="7"/>
  <c r="AL87" i="7"/>
  <c r="W88" i="7"/>
  <c r="L91" i="7"/>
  <c r="O94" i="7"/>
  <c r="AD96" i="7"/>
  <c r="W96" i="7"/>
  <c r="O96" i="7"/>
  <c r="AB96" i="7"/>
  <c r="AH96" i="7" s="1"/>
  <c r="S96" i="7"/>
  <c r="M99" i="7"/>
  <c r="AA96" i="7"/>
  <c r="Q96" i="7"/>
  <c r="AA102" i="7"/>
  <c r="S102" i="7"/>
  <c r="Q102" i="7"/>
  <c r="U102" i="7"/>
  <c r="AD102" i="7"/>
  <c r="AB102" i="7" s="1"/>
  <c r="AH102" i="7" s="1"/>
  <c r="O102" i="7"/>
  <c r="Y102" i="7"/>
  <c r="W102" i="7"/>
  <c r="M107" i="7"/>
  <c r="Y104" i="7"/>
  <c r="Q104" i="7"/>
  <c r="Q107" i="7" s="1"/>
  <c r="AD104" i="7"/>
  <c r="U104" i="7"/>
  <c r="S104" i="7"/>
  <c r="S107" i="7" s="1"/>
  <c r="AB104" i="7"/>
  <c r="AH104" i="7" s="1"/>
  <c r="O104" i="7"/>
  <c r="O107" i="7" s="1"/>
  <c r="AA104" i="7"/>
  <c r="W104" i="7"/>
  <c r="AE107" i="7"/>
  <c r="AC107" i="7"/>
  <c r="L107" i="7"/>
  <c r="AK107" i="7"/>
  <c r="U22" i="7"/>
  <c r="AC23" i="7"/>
  <c r="U25" i="7"/>
  <c r="U28" i="7"/>
  <c r="Q36" i="7"/>
  <c r="AD41" i="7"/>
  <c r="AD43" i="7" s="1"/>
  <c r="W41" i="7"/>
  <c r="O41" i="7"/>
  <c r="Y41" i="7"/>
  <c r="Y42" i="7"/>
  <c r="Q42" i="7"/>
  <c r="Q43" i="7" s="1"/>
  <c r="P43" i="7" s="1"/>
  <c r="W42" i="7"/>
  <c r="AF47" i="7"/>
  <c r="M51" i="7"/>
  <c r="Y48" i="7"/>
  <c r="Y51" i="7" s="1"/>
  <c r="Q48" i="7"/>
  <c r="Q51" i="7" s="1"/>
  <c r="W48" i="7"/>
  <c r="AA49" i="7"/>
  <c r="S49" i="7"/>
  <c r="S51" i="7" s="1"/>
  <c r="W49" i="7"/>
  <c r="AK51" i="7"/>
  <c r="AC51" i="7"/>
  <c r="AA52" i="7"/>
  <c r="S52" i="7"/>
  <c r="W52" i="7"/>
  <c r="AD57" i="7"/>
  <c r="W57" i="7"/>
  <c r="O57" i="7"/>
  <c r="O59" i="7" s="1"/>
  <c r="Y57" i="7"/>
  <c r="S58" i="7"/>
  <c r="Y75" i="7"/>
  <c r="AA81" i="7"/>
  <c r="W82" i="7"/>
  <c r="M87" i="7"/>
  <c r="Y84" i="7"/>
  <c r="Q84" i="7"/>
  <c r="AD84" i="7"/>
  <c r="AB84" i="7" s="1"/>
  <c r="AH84" i="7" s="1"/>
  <c r="W84" i="7"/>
  <c r="W87" i="7" s="1"/>
  <c r="O84" i="7"/>
  <c r="U84" i="7"/>
  <c r="AA85" i="7"/>
  <c r="AA87" i="7" s="1"/>
  <c r="AG87" i="7" s="1"/>
  <c r="S85" i="7"/>
  <c r="S87" i="7" s="1"/>
  <c r="Y85" i="7"/>
  <c r="Q85" i="7"/>
  <c r="AD85" i="7"/>
  <c r="AB85" i="7" s="1"/>
  <c r="AH85" i="7" s="1"/>
  <c r="O85" i="7"/>
  <c r="Y88" i="7"/>
  <c r="AD93" i="7"/>
  <c r="W93" i="7"/>
  <c r="O93" i="7"/>
  <c r="U93" i="7"/>
  <c r="AB93" i="7"/>
  <c r="AH93" i="7" s="1"/>
  <c r="S93" i="7"/>
  <c r="Y93" i="7"/>
  <c r="AA94" i="7"/>
  <c r="U96" i="7"/>
  <c r="U40" i="7"/>
  <c r="U43" i="7" s="1"/>
  <c r="T43" i="7" s="1"/>
  <c r="U50" i="7"/>
  <c r="U53" i="7"/>
  <c r="U56" i="7"/>
  <c r="AD61" i="7"/>
  <c r="AB61" i="7" s="1"/>
  <c r="AH61" i="7" s="1"/>
  <c r="W61" i="7"/>
  <c r="O61" i="7"/>
  <c r="O63" i="7" s="1"/>
  <c r="N63" i="7" s="1"/>
  <c r="Y61" i="7"/>
  <c r="Y62" i="7"/>
  <c r="Q62" i="7"/>
  <c r="Q63" i="7" s="1"/>
  <c r="P63" i="7" s="1"/>
  <c r="W62" i="7"/>
  <c r="AF67" i="7"/>
  <c r="M71" i="7"/>
  <c r="Y68" i="7"/>
  <c r="Q68" i="7"/>
  <c r="Q71" i="7" s="1"/>
  <c r="W68" i="7"/>
  <c r="W71" i="7" s="1"/>
  <c r="AA69" i="7"/>
  <c r="AA71" i="7" s="1"/>
  <c r="AG71" i="7" s="1"/>
  <c r="S69" i="7"/>
  <c r="W69" i="7"/>
  <c r="AK71" i="7"/>
  <c r="AC71" i="7"/>
  <c r="AA72" i="7"/>
  <c r="AA75" i="7" s="1"/>
  <c r="AG75" i="7" s="1"/>
  <c r="S72" i="7"/>
  <c r="S75" i="7" s="1"/>
  <c r="M75" i="7"/>
  <c r="W72" i="7"/>
  <c r="AK75" i="7"/>
  <c r="AC75" i="7"/>
  <c r="AD79" i="7"/>
  <c r="AK87" i="7"/>
  <c r="AC87" i="7"/>
  <c r="AE87" i="7"/>
  <c r="L87" i="7"/>
  <c r="AF99" i="7"/>
  <c r="Y97" i="7"/>
  <c r="Q97" i="7"/>
  <c r="AB97" i="7"/>
  <c r="AH97" i="7" s="1"/>
  <c r="S97" i="7"/>
  <c r="AA97" i="7"/>
  <c r="O97" i="7"/>
  <c r="Y101" i="7"/>
  <c r="Y103" i="7" s="1"/>
  <c r="Q101" i="7"/>
  <c r="AB101" i="7"/>
  <c r="AH101" i="7" s="1"/>
  <c r="S101" i="7"/>
  <c r="W101" i="7"/>
  <c r="U101" i="7"/>
  <c r="M115" i="7"/>
  <c r="Y112" i="7"/>
  <c r="Q112" i="7"/>
  <c r="S112" i="7"/>
  <c r="AA112" i="7"/>
  <c r="O112" i="7"/>
  <c r="AD112" i="7"/>
  <c r="W112" i="7"/>
  <c r="AL115" i="7"/>
  <c r="AK115" i="7"/>
  <c r="AC115" i="7"/>
  <c r="L115" i="7"/>
  <c r="AE115" i="7"/>
  <c r="AA116" i="7"/>
  <c r="S116" i="7"/>
  <c r="M119" i="7"/>
  <c r="Q116" i="7"/>
  <c r="Q119" i="7" s="1"/>
  <c r="Y116" i="7"/>
  <c r="O116" i="7"/>
  <c r="AD116" i="7"/>
  <c r="AB116" i="7" s="1"/>
  <c r="AH116" i="7" s="1"/>
  <c r="W116" i="7"/>
  <c r="U116" i="7"/>
  <c r="AJ127" i="7"/>
  <c r="AI128" i="7"/>
  <c r="O101" i="7"/>
  <c r="U112" i="7"/>
  <c r="K128" i="7"/>
  <c r="U74" i="7"/>
  <c r="AB74" i="7"/>
  <c r="AH74" i="7" s="1"/>
  <c r="U77" i="7"/>
  <c r="AB77" i="7"/>
  <c r="AH77" i="7" s="1"/>
  <c r="U80" i="7"/>
  <c r="AB80" i="7"/>
  <c r="AH80" i="7" s="1"/>
  <c r="AE83" i="7"/>
  <c r="AD100" i="7"/>
  <c r="AB100" i="7" s="1"/>
  <c r="AH100" i="7" s="1"/>
  <c r="W100" i="7"/>
  <c r="O100" i="7"/>
  <c r="S100" i="7"/>
  <c r="AA100" i="7"/>
  <c r="AA103" i="7" s="1"/>
  <c r="AG103" i="7" s="1"/>
  <c r="AN128" i="7"/>
  <c r="AL119" i="7"/>
  <c r="D128" i="7"/>
  <c r="U60" i="7"/>
  <c r="U63" i="7" s="1"/>
  <c r="T63" i="7" s="1"/>
  <c r="U70" i="7"/>
  <c r="U73" i="7"/>
  <c r="O74" i="7"/>
  <c r="O75" i="7" s="1"/>
  <c r="W74" i="7"/>
  <c r="U76" i="7"/>
  <c r="O77" i="7"/>
  <c r="W77" i="7"/>
  <c r="O80" i="7"/>
  <c r="W80" i="7"/>
  <c r="U86" i="7"/>
  <c r="Q100" i="7"/>
  <c r="M103" i="7"/>
  <c r="AA105" i="7"/>
  <c r="S105" i="7"/>
  <c r="AD105" i="7"/>
  <c r="U105" i="7"/>
  <c r="Y105" i="7"/>
  <c r="AL111" i="7"/>
  <c r="AC119" i="7"/>
  <c r="L119" i="7"/>
  <c r="AL123" i="7"/>
  <c r="Y122" i="7"/>
  <c r="Y123" i="7" s="1"/>
  <c r="Q122" i="7"/>
  <c r="AB122" i="7"/>
  <c r="AH122" i="7" s="1"/>
  <c r="S122" i="7"/>
  <c r="AA122" i="7"/>
  <c r="O122" i="7"/>
  <c r="L127" i="7"/>
  <c r="AE127" i="7"/>
  <c r="U89" i="7"/>
  <c r="U92" i="7"/>
  <c r="AA113" i="7"/>
  <c r="S113" i="7"/>
  <c r="AB113" i="7"/>
  <c r="AH113" i="7" s="1"/>
  <c r="Q113" i="7"/>
  <c r="Y113" i="7"/>
  <c r="O113" i="7"/>
  <c r="AD121" i="7"/>
  <c r="W121" i="7"/>
  <c r="O121" i="7"/>
  <c r="S121" i="7"/>
  <c r="M123" i="7"/>
  <c r="AA121" i="7"/>
  <c r="Q121" i="7"/>
  <c r="U106" i="7"/>
  <c r="AD108" i="7"/>
  <c r="W108" i="7"/>
  <c r="O108" i="7"/>
  <c r="O111" i="7" s="1"/>
  <c r="Y108" i="7"/>
  <c r="Y109" i="7"/>
  <c r="Q109" i="7"/>
  <c r="Q111" i="7" s="1"/>
  <c r="W109" i="7"/>
  <c r="AA110" i="7"/>
  <c r="AA111" i="7" s="1"/>
  <c r="AG111" i="7" s="1"/>
  <c r="S110" i="7"/>
  <c r="S111" i="7" s="1"/>
  <c r="W110" i="7"/>
  <c r="AD118" i="7"/>
  <c r="AB118" i="7" s="1"/>
  <c r="AH118" i="7" s="1"/>
  <c r="W118" i="7"/>
  <c r="O118" i="7"/>
  <c r="Y118" i="7"/>
  <c r="AD124" i="7"/>
  <c r="W124" i="7"/>
  <c r="O124" i="7"/>
  <c r="Y124" i="7"/>
  <c r="AD126" i="7"/>
  <c r="AB126" i="7" s="1"/>
  <c r="AH126" i="7" s="1"/>
  <c r="W126" i="7"/>
  <c r="O126" i="7"/>
  <c r="AA126" i="7"/>
  <c r="S126" i="7"/>
  <c r="I128" i="7"/>
  <c r="AQ128" i="7"/>
  <c r="U114" i="7"/>
  <c r="U117" i="7"/>
  <c r="U120" i="7"/>
  <c r="U123" i="7" s="1"/>
  <c r="Q125" i="7"/>
  <c r="Q127" i="7" s="1"/>
  <c r="Y125" i="7"/>
  <c r="U125" i="7"/>
  <c r="AK7" i="6"/>
  <c r="AC7" i="6"/>
  <c r="L7" i="6"/>
  <c r="AE7" i="6"/>
  <c r="AA15" i="6"/>
  <c r="AG15" i="6" s="1"/>
  <c r="AB14" i="6"/>
  <c r="AH14" i="6" s="1"/>
  <c r="U17" i="6"/>
  <c r="M31" i="6"/>
  <c r="AB33" i="6"/>
  <c r="AH33" i="6" s="1"/>
  <c r="AA46" i="6"/>
  <c r="AA47" i="6" s="1"/>
  <c r="AG47" i="6" s="1"/>
  <c r="S46" i="6"/>
  <c r="S47" i="6" s="1"/>
  <c r="Y46" i="6"/>
  <c r="Q46" i="6"/>
  <c r="AC83" i="6"/>
  <c r="AE83" i="6"/>
  <c r="L83" i="6"/>
  <c r="Q4" i="6"/>
  <c r="AA4" i="6"/>
  <c r="U5" i="6"/>
  <c r="AD5" i="6"/>
  <c r="AD7" i="6" s="1"/>
  <c r="Q6" i="6"/>
  <c r="AA6" i="6"/>
  <c r="Q8" i="6"/>
  <c r="Y8" i="6"/>
  <c r="Y11" i="6" s="1"/>
  <c r="U10" i="6"/>
  <c r="AB10" i="6"/>
  <c r="AH10" i="6" s="1"/>
  <c r="M11" i="6"/>
  <c r="AC11" i="6"/>
  <c r="AK11" i="6"/>
  <c r="U13" i="6"/>
  <c r="AB13" i="6"/>
  <c r="AH13" i="6" s="1"/>
  <c r="O14" i="6"/>
  <c r="W14" i="6"/>
  <c r="AD14" i="6"/>
  <c r="U16" i="6"/>
  <c r="AB16" i="6"/>
  <c r="AH16" i="6" s="1"/>
  <c r="O17" i="6"/>
  <c r="W17" i="6"/>
  <c r="AD17" i="6"/>
  <c r="Q18" i="6"/>
  <c r="Y18" i="6"/>
  <c r="AE19" i="6"/>
  <c r="O20" i="6"/>
  <c r="W20" i="6"/>
  <c r="W23" i="6" s="1"/>
  <c r="AD20" i="6"/>
  <c r="Q21" i="6"/>
  <c r="Y21" i="6"/>
  <c r="L23" i="6"/>
  <c r="Q24" i="6"/>
  <c r="Q27" i="6" s="1"/>
  <c r="Y24" i="6"/>
  <c r="U26" i="6"/>
  <c r="AB26" i="6"/>
  <c r="AH26" i="6" s="1"/>
  <c r="M27" i="6"/>
  <c r="AC27" i="6"/>
  <c r="AK27" i="6"/>
  <c r="AA31" i="6"/>
  <c r="AG31" i="6" s="1"/>
  <c r="U29" i="6"/>
  <c r="AB29" i="6"/>
  <c r="AH29" i="6" s="1"/>
  <c r="O30" i="6"/>
  <c r="W30" i="6"/>
  <c r="AD30" i="6"/>
  <c r="AD31" i="6" s="1"/>
  <c r="U32" i="6"/>
  <c r="O33" i="6"/>
  <c r="AK39" i="6"/>
  <c r="AC39" i="6"/>
  <c r="S42" i="6"/>
  <c r="U45" i="6"/>
  <c r="O46" i="6"/>
  <c r="AD46" i="6"/>
  <c r="M51" i="6"/>
  <c r="Y48" i="6"/>
  <c r="Q48" i="6"/>
  <c r="AD48" i="6"/>
  <c r="AD51" i="6" s="1"/>
  <c r="W48" i="6"/>
  <c r="O48" i="6"/>
  <c r="O51" i="6" s="1"/>
  <c r="AB48" i="6"/>
  <c r="AH48" i="6" s="1"/>
  <c r="AA61" i="6"/>
  <c r="S61" i="6"/>
  <c r="Y61" i="6"/>
  <c r="Q61" i="6"/>
  <c r="W61" i="6"/>
  <c r="U61" i="6"/>
  <c r="AD61" i="6"/>
  <c r="AB61" i="6" s="1"/>
  <c r="AH61" i="6" s="1"/>
  <c r="O61" i="6"/>
  <c r="I128" i="6"/>
  <c r="AE95" i="6"/>
  <c r="AC95" i="6"/>
  <c r="L95" i="6"/>
  <c r="AK95" i="6"/>
  <c r="U14" i="6"/>
  <c r="M15" i="6"/>
  <c r="AA33" i="6"/>
  <c r="S33" i="6"/>
  <c r="S35" i="6" s="1"/>
  <c r="Y33" i="6"/>
  <c r="Q33" i="6"/>
  <c r="AK35" i="6"/>
  <c r="AC35" i="6"/>
  <c r="L35" i="6"/>
  <c r="AA36" i="6"/>
  <c r="M39" i="6"/>
  <c r="Y36" i="6"/>
  <c r="Q39" i="6"/>
  <c r="S4" i="6"/>
  <c r="AB4" i="6"/>
  <c r="AH4" i="6" s="1"/>
  <c r="O5" i="6"/>
  <c r="O7" i="6" s="1"/>
  <c r="S6" i="6"/>
  <c r="AB6" i="6"/>
  <c r="AH6" i="6" s="1"/>
  <c r="M7" i="6"/>
  <c r="S8" i="6"/>
  <c r="S11" i="6" s="1"/>
  <c r="AA8" i="6"/>
  <c r="AA11" i="6" s="1"/>
  <c r="AG11" i="6" s="1"/>
  <c r="U9" i="6"/>
  <c r="O10" i="6"/>
  <c r="O11" i="6" s="1"/>
  <c r="W10" i="6"/>
  <c r="W11" i="6" s="1"/>
  <c r="U12" i="6"/>
  <c r="O13" i="6"/>
  <c r="W13" i="6"/>
  <c r="Q14" i="6"/>
  <c r="Q15" i="6" s="1"/>
  <c r="Y14" i="6"/>
  <c r="Y15" i="6" s="1"/>
  <c r="O16" i="6"/>
  <c r="W16" i="6"/>
  <c r="Q17" i="6"/>
  <c r="Y17" i="6"/>
  <c r="S18" i="6"/>
  <c r="AA18" i="6"/>
  <c r="Q20" i="6"/>
  <c r="Q23" i="6" s="1"/>
  <c r="Y20" i="6"/>
  <c r="S21" i="6"/>
  <c r="AA21" i="6"/>
  <c r="U22" i="6"/>
  <c r="M23" i="6"/>
  <c r="AC23" i="6"/>
  <c r="AK23" i="6"/>
  <c r="S24" i="6"/>
  <c r="S27" i="6" s="1"/>
  <c r="AA24" i="6"/>
  <c r="U25" i="6"/>
  <c r="O26" i="6"/>
  <c r="W26" i="6"/>
  <c r="O29" i="6"/>
  <c r="W29" i="6"/>
  <c r="W31" i="6" s="1"/>
  <c r="Q30" i="6"/>
  <c r="Y30" i="6"/>
  <c r="Y31" i="6" s="1"/>
  <c r="AC31" i="6"/>
  <c r="U33" i="6"/>
  <c r="AE35" i="6"/>
  <c r="U36" i="6"/>
  <c r="L39" i="6"/>
  <c r="U42" i="6"/>
  <c r="U46" i="6"/>
  <c r="S48" i="6"/>
  <c r="AA49" i="6"/>
  <c r="S49" i="6"/>
  <c r="Y49" i="6"/>
  <c r="Q49" i="6"/>
  <c r="AB49" i="6"/>
  <c r="AH49" i="6" s="1"/>
  <c r="AK55" i="6"/>
  <c r="AC55" i="6"/>
  <c r="L55" i="6"/>
  <c r="AF63" i="6"/>
  <c r="M95" i="6"/>
  <c r="Y92" i="6"/>
  <c r="Q92" i="6"/>
  <c r="AD92" i="6"/>
  <c r="AB92" i="6" s="1"/>
  <c r="AH92" i="6" s="1"/>
  <c r="W92" i="6"/>
  <c r="W95" i="6" s="1"/>
  <c r="O92" i="6"/>
  <c r="AA92" i="6"/>
  <c r="U92" i="6"/>
  <c r="S92" i="6"/>
  <c r="AA122" i="6"/>
  <c r="S122" i="6"/>
  <c r="AB122" i="6"/>
  <c r="AH122" i="6" s="1"/>
  <c r="Q122" i="6"/>
  <c r="Y122" i="6"/>
  <c r="O122" i="6"/>
  <c r="W122" i="6"/>
  <c r="U122" i="6"/>
  <c r="AD122" i="6"/>
  <c r="U20" i="6"/>
  <c r="U30" i="6"/>
  <c r="AB36" i="6"/>
  <c r="AH36" i="6" s="1"/>
  <c r="Y42" i="6"/>
  <c r="Y43" i="6" s="1"/>
  <c r="X43" i="6" s="1"/>
  <c r="Q42" i="6"/>
  <c r="Q43" i="6" s="1"/>
  <c r="P43" i="6" s="1"/>
  <c r="AD42" i="6"/>
  <c r="AB42" i="6" s="1"/>
  <c r="AH42" i="6" s="1"/>
  <c r="W42" i="6"/>
  <c r="W43" i="6" s="1"/>
  <c r="V43" i="6" s="1"/>
  <c r="O42" i="6"/>
  <c r="O43" i="6" s="1"/>
  <c r="N43" i="6" s="1"/>
  <c r="AB46" i="6"/>
  <c r="AH46" i="6" s="1"/>
  <c r="AA100" i="6"/>
  <c r="S100" i="6"/>
  <c r="M103" i="6"/>
  <c r="Y100" i="6"/>
  <c r="Y103" i="6" s="1"/>
  <c r="Q100" i="6"/>
  <c r="Q103" i="6" s="1"/>
  <c r="W100" i="6"/>
  <c r="U100" i="6"/>
  <c r="AD100" i="6"/>
  <c r="AD103" i="6" s="1"/>
  <c r="AB100" i="6"/>
  <c r="AH100" i="6" s="1"/>
  <c r="O100" i="6"/>
  <c r="O103" i="6" s="1"/>
  <c r="U4" i="6"/>
  <c r="U6" i="6"/>
  <c r="U8" i="6"/>
  <c r="S14" i="6"/>
  <c r="S15" i="6" s="1"/>
  <c r="S17" i="6"/>
  <c r="AA17" i="6"/>
  <c r="U18" i="6"/>
  <c r="S20" i="6"/>
  <c r="U21" i="6"/>
  <c r="U24" i="6"/>
  <c r="S30" i="6"/>
  <c r="S31" i="6" s="1"/>
  <c r="M35" i="6"/>
  <c r="Y32" i="6"/>
  <c r="Q32" i="6"/>
  <c r="AD32" i="6"/>
  <c r="AD35" i="6" s="1"/>
  <c r="W32" i="6"/>
  <c r="O32" i="6"/>
  <c r="AB32" i="6"/>
  <c r="AH32" i="6" s="1"/>
  <c r="W33" i="6"/>
  <c r="W36" i="6"/>
  <c r="AA42" i="6"/>
  <c r="Y45" i="6"/>
  <c r="Y47" i="6" s="1"/>
  <c r="Q45" i="6"/>
  <c r="Q47" i="6" s="1"/>
  <c r="AD45" i="6"/>
  <c r="AB45" i="6" s="1"/>
  <c r="AH45" i="6" s="1"/>
  <c r="W45" i="6"/>
  <c r="O45" i="6"/>
  <c r="O47" i="6" s="1"/>
  <c r="W46" i="6"/>
  <c r="M47" i="6"/>
  <c r="AA52" i="6"/>
  <c r="S52" i="6"/>
  <c r="M55" i="6"/>
  <c r="Y52" i="6"/>
  <c r="Y55" i="6" s="1"/>
  <c r="Q52" i="6"/>
  <c r="AD52" i="6"/>
  <c r="AD55" i="6" s="1"/>
  <c r="W52" i="6"/>
  <c r="O52" i="6"/>
  <c r="O55" i="6" s="1"/>
  <c r="Y59" i="6"/>
  <c r="AA63" i="6"/>
  <c r="AG63" i="6" s="1"/>
  <c r="AK111" i="6"/>
  <c r="AC111" i="6"/>
  <c r="AE111" i="6"/>
  <c r="L111" i="6"/>
  <c r="Y118" i="6"/>
  <c r="Q118" i="6"/>
  <c r="Q119" i="6" s="1"/>
  <c r="AD118" i="6"/>
  <c r="AB118" i="6" s="1"/>
  <c r="AH118" i="6" s="1"/>
  <c r="U118" i="6"/>
  <c r="S118" i="6"/>
  <c r="AA118" i="6"/>
  <c r="W118" i="6"/>
  <c r="M119" i="6"/>
  <c r="O118" i="6"/>
  <c r="AE51" i="6"/>
  <c r="AF59" i="6"/>
  <c r="U58" i="6"/>
  <c r="M59" i="6"/>
  <c r="AK67" i="6"/>
  <c r="AC67" i="6"/>
  <c r="Y70" i="6"/>
  <c r="Q70" i="6"/>
  <c r="Q71" i="6" s="1"/>
  <c r="AD70" i="6"/>
  <c r="AB70" i="6" s="1"/>
  <c r="AH70" i="6" s="1"/>
  <c r="W70" i="6"/>
  <c r="O70" i="6"/>
  <c r="Y73" i="6"/>
  <c r="Q73" i="6"/>
  <c r="AD73" i="6"/>
  <c r="AD75" i="6" s="1"/>
  <c r="W73" i="6"/>
  <c r="O73" i="6"/>
  <c r="M79" i="6"/>
  <c r="Y76" i="6"/>
  <c r="Q76" i="6"/>
  <c r="AD76" i="6"/>
  <c r="W76" i="6"/>
  <c r="W79" i="6" s="1"/>
  <c r="O76" i="6"/>
  <c r="O79" i="6" s="1"/>
  <c r="AB76" i="6"/>
  <c r="AH76" i="6" s="1"/>
  <c r="S91" i="6"/>
  <c r="AA93" i="6"/>
  <c r="S93" i="6"/>
  <c r="Y93" i="6"/>
  <c r="Q93" i="6"/>
  <c r="AB93" i="6"/>
  <c r="AH93" i="6" s="1"/>
  <c r="AK123" i="6"/>
  <c r="AC123" i="6"/>
  <c r="L123" i="6"/>
  <c r="AE123" i="6"/>
  <c r="AA34" i="6"/>
  <c r="S37" i="6"/>
  <c r="AA37" i="6"/>
  <c r="U38" i="6"/>
  <c r="AB38" i="6"/>
  <c r="AH38" i="6" s="1"/>
  <c r="S40" i="6"/>
  <c r="S43" i="6" s="1"/>
  <c r="R43" i="6" s="1"/>
  <c r="AA40" i="6"/>
  <c r="U41" i="6"/>
  <c r="U44" i="6"/>
  <c r="S50" i="6"/>
  <c r="AA50" i="6"/>
  <c r="L51" i="6"/>
  <c r="S53" i="6"/>
  <c r="AA53" i="6"/>
  <c r="U54" i="6"/>
  <c r="S56" i="6"/>
  <c r="S59" i="6" s="1"/>
  <c r="AA56" i="6"/>
  <c r="AA59" i="6" s="1"/>
  <c r="AG59" i="6" s="1"/>
  <c r="U57" i="6"/>
  <c r="O58" i="6"/>
  <c r="W58" i="6"/>
  <c r="W59" i="6" s="1"/>
  <c r="AD58" i="6"/>
  <c r="AD59" i="6" s="1"/>
  <c r="AC59" i="6"/>
  <c r="L67" i="6"/>
  <c r="S70" i="6"/>
  <c r="S73" i="6"/>
  <c r="AA74" i="6"/>
  <c r="AA75" i="6" s="1"/>
  <c r="AG75" i="6" s="1"/>
  <c r="S74" i="6"/>
  <c r="Y74" i="6"/>
  <c r="Q74" i="6"/>
  <c r="AB74" i="6"/>
  <c r="AH74" i="6" s="1"/>
  <c r="S76" i="6"/>
  <c r="AF79" i="6"/>
  <c r="AA77" i="6"/>
  <c r="AA79" i="6" s="1"/>
  <c r="AG79" i="6" s="1"/>
  <c r="S77" i="6"/>
  <c r="Y77" i="6"/>
  <c r="Q77" i="6"/>
  <c r="AB77" i="6"/>
  <c r="AH77" i="6" s="1"/>
  <c r="Y89" i="6"/>
  <c r="Q89" i="6"/>
  <c r="AD89" i="6"/>
  <c r="AD91" i="6" s="1"/>
  <c r="W89" i="6"/>
  <c r="W91" i="6" s="1"/>
  <c r="O89" i="6"/>
  <c r="AB89" i="6"/>
  <c r="AH89" i="6" s="1"/>
  <c r="M91" i="6"/>
  <c r="O93" i="6"/>
  <c r="AD93" i="6"/>
  <c r="AA97" i="6"/>
  <c r="S97" i="6"/>
  <c r="Y97" i="6"/>
  <c r="Q97" i="6"/>
  <c r="U97" i="6"/>
  <c r="AD97" i="6"/>
  <c r="AB97" i="6" s="1"/>
  <c r="AH97" i="6" s="1"/>
  <c r="O97" i="6"/>
  <c r="AK99" i="6"/>
  <c r="AC99" i="6"/>
  <c r="L99" i="6"/>
  <c r="AE99" i="6"/>
  <c r="AF103" i="6"/>
  <c r="AA112" i="6"/>
  <c r="S112" i="6"/>
  <c r="AD112" i="6"/>
  <c r="AB112" i="6" s="1"/>
  <c r="AH112" i="6" s="1"/>
  <c r="U112" i="6"/>
  <c r="M115" i="6"/>
  <c r="Q112" i="6"/>
  <c r="Y112" i="6"/>
  <c r="W112" i="6"/>
  <c r="AD114" i="6"/>
  <c r="AB114" i="6" s="1"/>
  <c r="AH114" i="6" s="1"/>
  <c r="W114" i="6"/>
  <c r="O114" i="6"/>
  <c r="S114" i="6"/>
  <c r="AA114" i="6"/>
  <c r="Q114" i="6"/>
  <c r="Y114" i="6"/>
  <c r="U34" i="6"/>
  <c r="U37" i="6"/>
  <c r="W38" i="6"/>
  <c r="U40" i="6"/>
  <c r="U50" i="6"/>
  <c r="U51" i="6" s="1"/>
  <c r="AC51" i="6"/>
  <c r="U53" i="6"/>
  <c r="U56" i="6"/>
  <c r="Q58" i="6"/>
  <c r="Q59" i="6" s="1"/>
  <c r="AK59" i="6"/>
  <c r="M63" i="6"/>
  <c r="Y60" i="6"/>
  <c r="Q60" i="6"/>
  <c r="AD60" i="6"/>
  <c r="AD63" i="6" s="1"/>
  <c r="W60" i="6"/>
  <c r="O60" i="6"/>
  <c r="AK63" i="6"/>
  <c r="AC63" i="6"/>
  <c r="L63" i="6"/>
  <c r="AA64" i="6"/>
  <c r="S64" i="6"/>
  <c r="M67" i="6"/>
  <c r="Y64" i="6"/>
  <c r="Y67" i="6" s="1"/>
  <c r="Q64" i="6"/>
  <c r="AB64" i="6"/>
  <c r="AH64" i="6" s="1"/>
  <c r="AE67" i="6"/>
  <c r="AD71" i="6"/>
  <c r="U70" i="6"/>
  <c r="M71" i="6"/>
  <c r="U73" i="6"/>
  <c r="U76" i="6"/>
  <c r="AK79" i="6"/>
  <c r="AC79" i="6"/>
  <c r="L79" i="6"/>
  <c r="AA80" i="6"/>
  <c r="S80" i="6"/>
  <c r="S83" i="6" s="1"/>
  <c r="M83" i="6"/>
  <c r="Y80" i="6"/>
  <c r="Y83" i="6" s="1"/>
  <c r="Q80" i="6"/>
  <c r="Q83" i="6" s="1"/>
  <c r="AB80" i="6"/>
  <c r="AH80" i="6" s="1"/>
  <c r="Y86" i="6"/>
  <c r="Y87" i="6" s="1"/>
  <c r="Q86" i="6"/>
  <c r="Q87" i="6" s="1"/>
  <c r="AD86" i="6"/>
  <c r="AD87" i="6" s="1"/>
  <c r="W86" i="6"/>
  <c r="O86" i="6"/>
  <c r="AA90" i="6"/>
  <c r="AA91" i="6" s="1"/>
  <c r="AG91" i="6" s="1"/>
  <c r="S90" i="6"/>
  <c r="Y90" i="6"/>
  <c r="Q90" i="6"/>
  <c r="AB90" i="6"/>
  <c r="AH90" i="6" s="1"/>
  <c r="U93" i="6"/>
  <c r="W97" i="6"/>
  <c r="Y106" i="6"/>
  <c r="Y107" i="6" s="1"/>
  <c r="Q106" i="6"/>
  <c r="AD106" i="6"/>
  <c r="AB106" i="6" s="1"/>
  <c r="AH106" i="6" s="1"/>
  <c r="W106" i="6"/>
  <c r="O106" i="6"/>
  <c r="O107" i="6" s="1"/>
  <c r="M107" i="6"/>
  <c r="U106" i="6"/>
  <c r="S106" i="6"/>
  <c r="O112" i="6"/>
  <c r="O115" i="6" s="1"/>
  <c r="U114" i="6"/>
  <c r="AD117" i="6"/>
  <c r="AD119" i="6" s="1"/>
  <c r="W117" i="6"/>
  <c r="O117" i="6"/>
  <c r="U117" i="6"/>
  <c r="AB117" i="6"/>
  <c r="AH117" i="6" s="1"/>
  <c r="S117" i="6"/>
  <c r="AA117" i="6"/>
  <c r="Y117" i="6"/>
  <c r="U123" i="6"/>
  <c r="S62" i="6"/>
  <c r="AA62" i="6"/>
  <c r="U66" i="6"/>
  <c r="AB66" i="6"/>
  <c r="AH66" i="6" s="1"/>
  <c r="S68" i="6"/>
  <c r="S71" i="6" s="1"/>
  <c r="AA68" i="6"/>
  <c r="U69" i="6"/>
  <c r="AB69" i="6"/>
  <c r="AH69" i="6" s="1"/>
  <c r="U72" i="6"/>
  <c r="AB72" i="6"/>
  <c r="AH72" i="6" s="1"/>
  <c r="AE75" i="6"/>
  <c r="AA81" i="6"/>
  <c r="U82" i="6"/>
  <c r="AB82" i="6"/>
  <c r="AH82" i="6" s="1"/>
  <c r="S84" i="6"/>
  <c r="AA84" i="6"/>
  <c r="AA87" i="6" s="1"/>
  <c r="AG87" i="6" s="1"/>
  <c r="U85" i="6"/>
  <c r="U88" i="6"/>
  <c r="S94" i="6"/>
  <c r="AA94" i="6"/>
  <c r="M99" i="6"/>
  <c r="AD96" i="6"/>
  <c r="W96" i="6"/>
  <c r="O96" i="6"/>
  <c r="Y96" i="6"/>
  <c r="AA109" i="6"/>
  <c r="AA111" i="6" s="1"/>
  <c r="AG111" i="6" s="1"/>
  <c r="S109" i="6"/>
  <c r="AD109" i="6"/>
  <c r="U109" i="6"/>
  <c r="AB109" i="6"/>
  <c r="AH109" i="6" s="1"/>
  <c r="Q109" i="6"/>
  <c r="AE115" i="6"/>
  <c r="AC115" i="6"/>
  <c r="AK115" i="6"/>
  <c r="AF123" i="6"/>
  <c r="Y121" i="6"/>
  <c r="Q121" i="6"/>
  <c r="AB121" i="6"/>
  <c r="AH121" i="6" s="1"/>
  <c r="S121" i="6"/>
  <c r="AA121" i="6"/>
  <c r="O121" i="6"/>
  <c r="AA124" i="6"/>
  <c r="S124" i="6"/>
  <c r="M127" i="6"/>
  <c r="Y124" i="6"/>
  <c r="Y127" i="6" s="1"/>
  <c r="Q124" i="6"/>
  <c r="Q127" i="6" s="1"/>
  <c r="W124" i="6"/>
  <c r="W127" i="6" s="1"/>
  <c r="U124" i="6"/>
  <c r="D128" i="6"/>
  <c r="AN128" i="6"/>
  <c r="U62" i="6"/>
  <c r="U65" i="6"/>
  <c r="O66" i="6"/>
  <c r="O67" i="6" s="1"/>
  <c r="W66" i="6"/>
  <c r="W67" i="6" s="1"/>
  <c r="U68" i="6"/>
  <c r="O69" i="6"/>
  <c r="O71" i="6" s="1"/>
  <c r="W69" i="6"/>
  <c r="O72" i="6"/>
  <c r="W72" i="6"/>
  <c r="U78" i="6"/>
  <c r="U81" i="6"/>
  <c r="O82" i="6"/>
  <c r="O83" i="6" s="1"/>
  <c r="W82" i="6"/>
  <c r="U84" i="6"/>
  <c r="U94" i="6"/>
  <c r="AK103" i="6"/>
  <c r="AC103" i="6"/>
  <c r="M111" i="6"/>
  <c r="Y108" i="6"/>
  <c r="Q108" i="6"/>
  <c r="AD108" i="6"/>
  <c r="U108" i="6"/>
  <c r="S108" i="6"/>
  <c r="M123" i="6"/>
  <c r="AD120" i="6"/>
  <c r="AB120" i="6" s="1"/>
  <c r="AH120" i="6" s="1"/>
  <c r="W120" i="6"/>
  <c r="O120" i="6"/>
  <c r="S120" i="6"/>
  <c r="AA120" i="6"/>
  <c r="Q120" i="6"/>
  <c r="S98" i="6"/>
  <c r="AA98" i="6"/>
  <c r="S101" i="6"/>
  <c r="AA101" i="6"/>
  <c r="U102" i="6"/>
  <c r="S104" i="6"/>
  <c r="AA104" i="6"/>
  <c r="AA107" i="6" s="1"/>
  <c r="AG107" i="6" s="1"/>
  <c r="U105" i="6"/>
  <c r="AB105" i="6"/>
  <c r="AH105" i="6" s="1"/>
  <c r="U98" i="6"/>
  <c r="U101" i="6"/>
  <c r="U104" i="6"/>
  <c r="AQ128" i="6"/>
  <c r="K128" i="6"/>
  <c r="AK127" i="6"/>
  <c r="AC127" i="6"/>
  <c r="AI128" i="6"/>
  <c r="AJ128" i="6" s="1"/>
  <c r="U110" i="6"/>
  <c r="U113" i="6"/>
  <c r="U116" i="6"/>
  <c r="S125" i="6"/>
  <c r="AA125" i="6"/>
  <c r="U126" i="6"/>
  <c r="U125" i="6"/>
  <c r="AK51" i="5"/>
  <c r="AC51" i="5"/>
  <c r="L51" i="5"/>
  <c r="S5" i="5"/>
  <c r="AD5" i="5"/>
  <c r="AB5" i="5" s="1"/>
  <c r="AH5" i="5" s="1"/>
  <c r="S11" i="5"/>
  <c r="S12" i="5"/>
  <c r="S13" i="5"/>
  <c r="AB13" i="5"/>
  <c r="AH13" i="5" s="1"/>
  <c r="Q14" i="5"/>
  <c r="AB14" i="5"/>
  <c r="AH14" i="5" s="1"/>
  <c r="S22" i="5"/>
  <c r="S27" i="5"/>
  <c r="S28" i="5"/>
  <c r="S29" i="5"/>
  <c r="AB29" i="5"/>
  <c r="AH29" i="5" s="1"/>
  <c r="Q30" i="5"/>
  <c r="AB30" i="5"/>
  <c r="AH30" i="5" s="1"/>
  <c r="O52" i="5"/>
  <c r="AD52" i="5"/>
  <c r="AD55" i="5" s="1"/>
  <c r="AL55" i="5"/>
  <c r="AD68" i="5"/>
  <c r="W68" i="5"/>
  <c r="O68" i="5"/>
  <c r="U68" i="5"/>
  <c r="AB68" i="5"/>
  <c r="AH68" i="5" s="1"/>
  <c r="S68" i="5"/>
  <c r="Y69" i="5"/>
  <c r="Q69" i="5"/>
  <c r="AD69" i="5"/>
  <c r="U69" i="5"/>
  <c r="AB69" i="5"/>
  <c r="AH69" i="5" s="1"/>
  <c r="S69" i="5"/>
  <c r="AA113" i="5"/>
  <c r="S113" i="5"/>
  <c r="Y113" i="5"/>
  <c r="O113" i="5"/>
  <c r="W113" i="5"/>
  <c r="U113" i="5"/>
  <c r="Q113" i="5"/>
  <c r="AD113" i="5"/>
  <c r="AB113" i="5"/>
  <c r="AH113" i="5" s="1"/>
  <c r="X7" i="5"/>
  <c r="AB52" i="5"/>
  <c r="AH52" i="5" s="1"/>
  <c r="Y58" i="5"/>
  <c r="Y59" i="5" s="1"/>
  <c r="Q58" i="5"/>
  <c r="AD58" i="5"/>
  <c r="AD59" i="5" s="1"/>
  <c r="W58" i="5"/>
  <c r="O58" i="5"/>
  <c r="P63" i="5"/>
  <c r="AA70" i="5"/>
  <c r="AA71" i="5" s="1"/>
  <c r="AG71" i="5" s="1"/>
  <c r="S70" i="5"/>
  <c r="AD70" i="5"/>
  <c r="U70" i="5"/>
  <c r="AB70" i="5"/>
  <c r="AH70" i="5" s="1"/>
  <c r="Q70" i="5"/>
  <c r="AD9" i="5"/>
  <c r="AD11" i="5" s="1"/>
  <c r="W9" i="5"/>
  <c r="O9" i="5"/>
  <c r="O11" i="5" s="1"/>
  <c r="Y9" i="5"/>
  <c r="Y10" i="5"/>
  <c r="Q10" i="5"/>
  <c r="W10" i="5"/>
  <c r="AF15" i="5"/>
  <c r="U13" i="5"/>
  <c r="U14" i="5"/>
  <c r="AE15" i="5"/>
  <c r="AK15" i="5"/>
  <c r="M19" i="5"/>
  <c r="Y16" i="5"/>
  <c r="Y19" i="5" s="1"/>
  <c r="Q16" i="5"/>
  <c r="Q19" i="5" s="1"/>
  <c r="W16" i="5"/>
  <c r="AA17" i="5"/>
  <c r="AA19" i="5" s="1"/>
  <c r="AG19" i="5" s="1"/>
  <c r="S17" i="5"/>
  <c r="W17" i="5"/>
  <c r="AK19" i="5"/>
  <c r="AC19" i="5"/>
  <c r="AA20" i="5"/>
  <c r="AA23" i="5" s="1"/>
  <c r="AG23" i="5" s="1"/>
  <c r="S20" i="5"/>
  <c r="W20" i="5"/>
  <c r="AD25" i="5"/>
  <c r="AB25" i="5" s="1"/>
  <c r="AH25" i="5" s="1"/>
  <c r="W25" i="5"/>
  <c r="O25" i="5"/>
  <c r="O27" i="5" s="1"/>
  <c r="Y25" i="5"/>
  <c r="Y26" i="5"/>
  <c r="Q26" i="5"/>
  <c r="Q27" i="5" s="1"/>
  <c r="W26" i="5"/>
  <c r="AF31" i="5"/>
  <c r="U29" i="5"/>
  <c r="U30" i="5"/>
  <c r="AE31" i="5"/>
  <c r="AK31" i="5"/>
  <c r="M35" i="5"/>
  <c r="Y32" i="5"/>
  <c r="Y35" i="5" s="1"/>
  <c r="Q32" i="5"/>
  <c r="W32" i="5"/>
  <c r="AA33" i="5"/>
  <c r="AA35" i="5" s="1"/>
  <c r="AG35" i="5" s="1"/>
  <c r="S33" i="5"/>
  <c r="S35" i="5" s="1"/>
  <c r="W33" i="5"/>
  <c r="AK35" i="5"/>
  <c r="AC35" i="5"/>
  <c r="AA36" i="5"/>
  <c r="S36" i="5"/>
  <c r="W36" i="5"/>
  <c r="AK39" i="5"/>
  <c r="AC39" i="5"/>
  <c r="AE39" i="5"/>
  <c r="Y42" i="5"/>
  <c r="Y43" i="5" s="1"/>
  <c r="Q42" i="5"/>
  <c r="AD42" i="5"/>
  <c r="AD43" i="5" s="1"/>
  <c r="W42" i="5"/>
  <c r="O42" i="5"/>
  <c r="AB42" i="5"/>
  <c r="AH42" i="5" s="1"/>
  <c r="Y45" i="5"/>
  <c r="Q45" i="5"/>
  <c r="AD45" i="5"/>
  <c r="AD47" i="5" s="1"/>
  <c r="W45" i="5"/>
  <c r="O45" i="5"/>
  <c r="M51" i="5"/>
  <c r="Y48" i="5"/>
  <c r="Q48" i="5"/>
  <c r="AD48" i="5"/>
  <c r="W48" i="5"/>
  <c r="W51" i="5" s="1"/>
  <c r="O48" i="5"/>
  <c r="O51" i="5" s="1"/>
  <c r="AE51" i="5"/>
  <c r="AK55" i="5"/>
  <c r="AC55" i="5"/>
  <c r="S59" i="5"/>
  <c r="U58" i="5"/>
  <c r="M59" i="5"/>
  <c r="Y63" i="5"/>
  <c r="Q68" i="5"/>
  <c r="O69" i="5"/>
  <c r="W70" i="5"/>
  <c r="AA52" i="5"/>
  <c r="AA55" i="5" s="1"/>
  <c r="AG55" i="5" s="1"/>
  <c r="S52" i="5"/>
  <c r="S55" i="5" s="1"/>
  <c r="M55" i="5"/>
  <c r="Y52" i="5"/>
  <c r="Y55" i="5" s="1"/>
  <c r="Q52" i="5"/>
  <c r="Q55" i="5" s="1"/>
  <c r="X63" i="5"/>
  <c r="M71" i="5"/>
  <c r="AD7" i="5"/>
  <c r="AA5" i="5"/>
  <c r="Q5" i="5"/>
  <c r="Q7" i="5" s="1"/>
  <c r="W5" i="5"/>
  <c r="W7" i="5" s="1"/>
  <c r="V7" i="5" s="1"/>
  <c r="AD12" i="5"/>
  <c r="AD15" i="5" s="1"/>
  <c r="W12" i="5"/>
  <c r="O12" i="5"/>
  <c r="O15" i="5" s="1"/>
  <c r="N15" i="5" s="1"/>
  <c r="Y12" i="5"/>
  <c r="Y13" i="5"/>
  <c r="Q13" i="5"/>
  <c r="W13" i="5"/>
  <c r="AA14" i="5"/>
  <c r="AA15" i="5" s="1"/>
  <c r="AG15" i="5" s="1"/>
  <c r="S14" i="5"/>
  <c r="W14" i="5"/>
  <c r="AD22" i="5"/>
  <c r="AD23" i="5" s="1"/>
  <c r="W22" i="5"/>
  <c r="O22" i="5"/>
  <c r="O23" i="5" s="1"/>
  <c r="Y22" i="5"/>
  <c r="Y23" i="5" s="1"/>
  <c r="AD28" i="5"/>
  <c r="AD31" i="5" s="1"/>
  <c r="W28" i="5"/>
  <c r="O28" i="5"/>
  <c r="O31" i="5" s="1"/>
  <c r="Y28" i="5"/>
  <c r="Y29" i="5"/>
  <c r="Q29" i="5"/>
  <c r="W29" i="5"/>
  <c r="AA30" i="5"/>
  <c r="S30" i="5"/>
  <c r="W30" i="5"/>
  <c r="AD38" i="5"/>
  <c r="AB38" i="5" s="1"/>
  <c r="AH38" i="5" s="1"/>
  <c r="W38" i="5"/>
  <c r="O38" i="5"/>
  <c r="O39" i="5" s="1"/>
  <c r="Y38" i="5"/>
  <c r="Y39" i="5" s="1"/>
  <c r="X39" i="5" s="1"/>
  <c r="AA43" i="5"/>
  <c r="AG43" i="5" s="1"/>
  <c r="AA46" i="5"/>
  <c r="AA47" i="5" s="1"/>
  <c r="AG47" i="5" s="1"/>
  <c r="S46" i="5"/>
  <c r="S47" i="5" s="1"/>
  <c r="Y46" i="5"/>
  <c r="Q46" i="5"/>
  <c r="AB46" i="5"/>
  <c r="AH46" i="5" s="1"/>
  <c r="AA49" i="5"/>
  <c r="AA51" i="5" s="1"/>
  <c r="AG51" i="5" s="1"/>
  <c r="S49" i="5"/>
  <c r="Y49" i="5"/>
  <c r="Q49" i="5"/>
  <c r="W52" i="5"/>
  <c r="AA58" i="5"/>
  <c r="AD62" i="5"/>
  <c r="W62" i="5"/>
  <c r="O62" i="5"/>
  <c r="U62" i="5"/>
  <c r="AB62" i="5"/>
  <c r="AH62" i="5" s="1"/>
  <c r="S62" i="5"/>
  <c r="S63" i="5" s="1"/>
  <c r="R63" i="5" s="1"/>
  <c r="Y68" i="5"/>
  <c r="W69" i="5"/>
  <c r="Y70" i="5"/>
  <c r="L71" i="5"/>
  <c r="AK71" i="5"/>
  <c r="AE71" i="5"/>
  <c r="O91" i="5"/>
  <c r="K128" i="5"/>
  <c r="U41" i="5"/>
  <c r="AB41" i="5"/>
  <c r="AH41" i="5" s="1"/>
  <c r="U44" i="5"/>
  <c r="AB44" i="5"/>
  <c r="AH44" i="5" s="1"/>
  <c r="AE47" i="5"/>
  <c r="U54" i="5"/>
  <c r="AB54" i="5"/>
  <c r="AH54" i="5" s="1"/>
  <c r="U57" i="5"/>
  <c r="AB57" i="5"/>
  <c r="AH57" i="5" s="1"/>
  <c r="U60" i="5"/>
  <c r="AD60" i="5"/>
  <c r="S78" i="5"/>
  <c r="S83" i="5"/>
  <c r="R83" i="5" s="1"/>
  <c r="S84" i="5"/>
  <c r="S85" i="5"/>
  <c r="AB85" i="5"/>
  <c r="AH85" i="5" s="1"/>
  <c r="Q86" i="5"/>
  <c r="AB86" i="5"/>
  <c r="AH86" i="5" s="1"/>
  <c r="AA92" i="5"/>
  <c r="S92" i="5"/>
  <c r="Y92" i="5"/>
  <c r="O92" i="5"/>
  <c r="AB92" i="5"/>
  <c r="AH92" i="5" s="1"/>
  <c r="AD97" i="5"/>
  <c r="AD99" i="5" s="1"/>
  <c r="W97" i="5"/>
  <c r="W99" i="5" s="1"/>
  <c r="O97" i="5"/>
  <c r="M99" i="5"/>
  <c r="AA97" i="5"/>
  <c r="Q97" i="5"/>
  <c r="AA105" i="5"/>
  <c r="S105" i="5"/>
  <c r="Q105" i="5"/>
  <c r="W105" i="5"/>
  <c r="W107" i="5" s="1"/>
  <c r="AD105" i="5"/>
  <c r="AD107" i="5" s="1"/>
  <c r="AE107" i="5"/>
  <c r="AC107" i="5"/>
  <c r="AK107" i="5"/>
  <c r="U4" i="5"/>
  <c r="U6" i="5"/>
  <c r="U8" i="5"/>
  <c r="U11" i="5" s="1"/>
  <c r="U18" i="5"/>
  <c r="U19" i="5" s="1"/>
  <c r="U21" i="5"/>
  <c r="U23" i="5" s="1"/>
  <c r="U24" i="5"/>
  <c r="U27" i="5" s="1"/>
  <c r="U34" i="5"/>
  <c r="U35" i="5" s="1"/>
  <c r="U37" i="5"/>
  <c r="U39" i="5" s="1"/>
  <c r="U40" i="5"/>
  <c r="O41" i="5"/>
  <c r="W41" i="5"/>
  <c r="O44" i="5"/>
  <c r="O47" i="5" s="1"/>
  <c r="W44" i="5"/>
  <c r="U50" i="5"/>
  <c r="U51" i="5" s="1"/>
  <c r="U53" i="5"/>
  <c r="O54" i="5"/>
  <c r="W54" i="5"/>
  <c r="U56" i="5"/>
  <c r="O57" i="5"/>
  <c r="W57" i="5"/>
  <c r="O60" i="5"/>
  <c r="W60" i="5"/>
  <c r="AD65" i="5"/>
  <c r="AD67" i="5" s="1"/>
  <c r="W65" i="5"/>
  <c r="O65" i="5"/>
  <c r="Y65" i="5"/>
  <c r="Y66" i="5"/>
  <c r="Q66" i="5"/>
  <c r="Q67" i="5" s="1"/>
  <c r="W66" i="5"/>
  <c r="AF71" i="5"/>
  <c r="M75" i="5"/>
  <c r="Y72" i="5"/>
  <c r="Y75" i="5" s="1"/>
  <c r="Q72" i="5"/>
  <c r="W72" i="5"/>
  <c r="AA73" i="5"/>
  <c r="S73" i="5"/>
  <c r="S75" i="5" s="1"/>
  <c r="W73" i="5"/>
  <c r="AK75" i="5"/>
  <c r="AC75" i="5"/>
  <c r="AA76" i="5"/>
  <c r="AA79" i="5" s="1"/>
  <c r="AG79" i="5" s="1"/>
  <c r="S76" i="5"/>
  <c r="W76" i="5"/>
  <c r="AD81" i="5"/>
  <c r="AD83" i="5" s="1"/>
  <c r="W81" i="5"/>
  <c r="O81" i="5"/>
  <c r="Y81" i="5"/>
  <c r="Y82" i="5"/>
  <c r="Q82" i="5"/>
  <c r="Q83" i="5" s="1"/>
  <c r="P83" i="5" s="1"/>
  <c r="W82" i="5"/>
  <c r="AF87" i="5"/>
  <c r="U85" i="5"/>
  <c r="U86" i="5"/>
  <c r="AE87" i="5"/>
  <c r="AK87" i="5"/>
  <c r="M91" i="5"/>
  <c r="Y88" i="5"/>
  <c r="Y91" i="5" s="1"/>
  <c r="Q88" i="5"/>
  <c r="W88" i="5"/>
  <c r="AA89" i="5"/>
  <c r="AA91" i="5" s="1"/>
  <c r="AG91" i="5" s="1"/>
  <c r="S89" i="5"/>
  <c r="S91" i="5" s="1"/>
  <c r="W89" i="5"/>
  <c r="AK91" i="5"/>
  <c r="AC91" i="5"/>
  <c r="Q92" i="5"/>
  <c r="AD92" i="5"/>
  <c r="S97" i="5"/>
  <c r="S99" i="5" s="1"/>
  <c r="Y98" i="5"/>
  <c r="Y99" i="5" s="1"/>
  <c r="Q98" i="5"/>
  <c r="AA98" i="5"/>
  <c r="O98" i="5"/>
  <c r="AB98" i="5"/>
  <c r="AH98" i="5" s="1"/>
  <c r="AD100" i="5"/>
  <c r="AB100" i="5" s="1"/>
  <c r="AH100" i="5" s="1"/>
  <c r="W100" i="5"/>
  <c r="W103" i="5" s="1"/>
  <c r="O100" i="5"/>
  <c r="M103" i="5"/>
  <c r="AA100" i="5"/>
  <c r="Q100" i="5"/>
  <c r="Y100" i="5"/>
  <c r="AF103" i="5"/>
  <c r="Y101" i="5"/>
  <c r="Q101" i="5"/>
  <c r="AA101" i="5"/>
  <c r="O101" i="5"/>
  <c r="U101" i="5"/>
  <c r="U103" i="5" s="1"/>
  <c r="AD101" i="5"/>
  <c r="AB101" i="5" s="1"/>
  <c r="AH101" i="5" s="1"/>
  <c r="O105" i="5"/>
  <c r="L107" i="5"/>
  <c r="U111" i="5"/>
  <c r="AL115" i="5"/>
  <c r="AA116" i="5"/>
  <c r="S116" i="5"/>
  <c r="S119" i="5" s="1"/>
  <c r="Y116" i="5"/>
  <c r="O116" i="5"/>
  <c r="M119" i="5"/>
  <c r="U116" i="5"/>
  <c r="W116" i="5"/>
  <c r="Q116" i="5"/>
  <c r="AD78" i="5"/>
  <c r="AB78" i="5" s="1"/>
  <c r="AH78" i="5" s="1"/>
  <c r="W78" i="5"/>
  <c r="O78" i="5"/>
  <c r="O79" i="5" s="1"/>
  <c r="N79" i="5" s="1"/>
  <c r="Y78" i="5"/>
  <c r="O83" i="5"/>
  <c r="AD84" i="5"/>
  <c r="AD87" i="5" s="1"/>
  <c r="W84" i="5"/>
  <c r="O84" i="5"/>
  <c r="O87" i="5" s="1"/>
  <c r="N87" i="5" s="1"/>
  <c r="Y84" i="5"/>
  <c r="Y85" i="5"/>
  <c r="Q85" i="5"/>
  <c r="W85" i="5"/>
  <c r="AA86" i="5"/>
  <c r="AA87" i="5" s="1"/>
  <c r="AG87" i="5" s="1"/>
  <c r="S86" i="5"/>
  <c r="W86" i="5"/>
  <c r="L103" i="5"/>
  <c r="AC103" i="5"/>
  <c r="AK103" i="5"/>
  <c r="AE103" i="5"/>
  <c r="M115" i="5"/>
  <c r="Y112" i="5"/>
  <c r="Q112" i="5"/>
  <c r="Q115" i="5" s="1"/>
  <c r="AA112" i="5"/>
  <c r="AA115" i="5" s="1"/>
  <c r="AG115" i="5" s="1"/>
  <c r="O112" i="5"/>
  <c r="AD112" i="5"/>
  <c r="S112" i="5"/>
  <c r="S115" i="5" s="1"/>
  <c r="W112" i="5"/>
  <c r="W115" i="5" s="1"/>
  <c r="U112" i="5"/>
  <c r="F128" i="5"/>
  <c r="U61" i="5"/>
  <c r="U64" i="5"/>
  <c r="U67" i="5" s="1"/>
  <c r="U74" i="5"/>
  <c r="U75" i="5" s="1"/>
  <c r="U77" i="5"/>
  <c r="U79" i="5" s="1"/>
  <c r="T79" i="5" s="1"/>
  <c r="U80" i="5"/>
  <c r="U83" i="5" s="1"/>
  <c r="U90" i="5"/>
  <c r="U91" i="5" s="1"/>
  <c r="AD94" i="5"/>
  <c r="AB94" i="5" s="1"/>
  <c r="AH94" i="5" s="1"/>
  <c r="W94" i="5"/>
  <c r="W95" i="5" s="1"/>
  <c r="O94" i="5"/>
  <c r="Y94" i="5"/>
  <c r="AA102" i="5"/>
  <c r="S102" i="5"/>
  <c r="Y102" i="5"/>
  <c r="O102" i="5"/>
  <c r="AB102" i="5"/>
  <c r="AH102" i="5" s="1"/>
  <c r="M107" i="5"/>
  <c r="Y104" i="5"/>
  <c r="Q104" i="5"/>
  <c r="Q107" i="5" s="1"/>
  <c r="AB104" i="5"/>
  <c r="AH104" i="5" s="1"/>
  <c r="S104" i="5"/>
  <c r="AA104" i="5"/>
  <c r="AL107" i="5"/>
  <c r="AK115" i="5"/>
  <c r="AC115" i="5"/>
  <c r="L115" i="5"/>
  <c r="AE115" i="5"/>
  <c r="AD121" i="5"/>
  <c r="AB121" i="5" s="1"/>
  <c r="AH121" i="5" s="1"/>
  <c r="W121" i="5"/>
  <c r="W123" i="5" s="1"/>
  <c r="O121" i="5"/>
  <c r="M123" i="5"/>
  <c r="AA121" i="5"/>
  <c r="Q121" i="5"/>
  <c r="Q123" i="5" s="1"/>
  <c r="U121" i="5"/>
  <c r="Y122" i="5"/>
  <c r="Y123" i="5" s="1"/>
  <c r="Q122" i="5"/>
  <c r="AA122" i="5"/>
  <c r="AA123" i="5" s="1"/>
  <c r="AG123" i="5" s="1"/>
  <c r="O122" i="5"/>
  <c r="AD122" i="5"/>
  <c r="AB122" i="5" s="1"/>
  <c r="AH122" i="5" s="1"/>
  <c r="S122" i="5"/>
  <c r="D128" i="5"/>
  <c r="AN128" i="5"/>
  <c r="AE119" i="5"/>
  <c r="AK119" i="5"/>
  <c r="S121" i="5"/>
  <c r="S123" i="5" s="1"/>
  <c r="U122" i="5"/>
  <c r="AD126" i="5"/>
  <c r="W126" i="5"/>
  <c r="O126" i="5"/>
  <c r="AA126" i="5"/>
  <c r="S126" i="5"/>
  <c r="S127" i="5" s="1"/>
  <c r="R127" i="5" s="1"/>
  <c r="Y126" i="5"/>
  <c r="AB126" i="5"/>
  <c r="AH126" i="5" s="1"/>
  <c r="I128" i="5"/>
  <c r="AI128" i="5"/>
  <c r="AJ128" i="5" s="1"/>
  <c r="U93" i="5"/>
  <c r="U95" i="5" s="1"/>
  <c r="U96" i="5"/>
  <c r="U99" i="5" s="1"/>
  <c r="L127" i="5"/>
  <c r="AE127" i="5"/>
  <c r="AQ128" i="5"/>
  <c r="U106" i="5"/>
  <c r="U107" i="5" s="1"/>
  <c r="AD108" i="5"/>
  <c r="AD111" i="5" s="1"/>
  <c r="W108" i="5"/>
  <c r="O108" i="5"/>
  <c r="O111" i="5" s="1"/>
  <c r="Y108" i="5"/>
  <c r="Y109" i="5"/>
  <c r="Q109" i="5"/>
  <c r="W109" i="5"/>
  <c r="AA110" i="5"/>
  <c r="AA111" i="5" s="1"/>
  <c r="AG111" i="5" s="1"/>
  <c r="S110" i="5"/>
  <c r="S111" i="5" s="1"/>
  <c r="W110" i="5"/>
  <c r="AD118" i="5"/>
  <c r="AB118" i="5" s="1"/>
  <c r="AH118" i="5" s="1"/>
  <c r="W118" i="5"/>
  <c r="O118" i="5"/>
  <c r="Y118" i="5"/>
  <c r="AD124" i="5"/>
  <c r="W124" i="5"/>
  <c r="O124" i="5"/>
  <c r="Y124" i="5"/>
  <c r="U114" i="5"/>
  <c r="U117" i="5"/>
  <c r="U120" i="5"/>
  <c r="Q125" i="5"/>
  <c r="Y125" i="5"/>
  <c r="U125" i="5"/>
  <c r="AA11" i="14"/>
  <c r="AG11" i="14" s="1"/>
  <c r="F128" i="14"/>
  <c r="Y89" i="14"/>
  <c r="Q89" i="14"/>
  <c r="AD89" i="14"/>
  <c r="W89" i="14"/>
  <c r="O89" i="14"/>
  <c r="M91" i="14"/>
  <c r="AA89" i="14"/>
  <c r="U89" i="14"/>
  <c r="U5" i="14"/>
  <c r="AD5" i="14"/>
  <c r="AB5" i="14" s="1"/>
  <c r="AH5" i="14" s="1"/>
  <c r="U10" i="14"/>
  <c r="AB10" i="14"/>
  <c r="AH10" i="14" s="1"/>
  <c r="U13" i="14"/>
  <c r="AE19" i="14"/>
  <c r="AA49" i="14"/>
  <c r="AA51" i="14" s="1"/>
  <c r="AG51" i="14" s="1"/>
  <c r="S49" i="14"/>
  <c r="S51" i="14" s="1"/>
  <c r="Y49" i="14"/>
  <c r="Q49" i="14"/>
  <c r="Y69" i="14"/>
  <c r="Q69" i="14"/>
  <c r="AD69" i="14"/>
  <c r="W69" i="14"/>
  <c r="O69" i="14"/>
  <c r="AA69" i="14"/>
  <c r="U69" i="14"/>
  <c r="AB9" i="14"/>
  <c r="AH9" i="14" s="1"/>
  <c r="W10" i="14"/>
  <c r="AD10" i="14"/>
  <c r="O13" i="14"/>
  <c r="W16" i="14"/>
  <c r="L19" i="14"/>
  <c r="U22" i="14"/>
  <c r="M23" i="14"/>
  <c r="S43" i="14"/>
  <c r="O46" i="14"/>
  <c r="AD46" i="14"/>
  <c r="AB46" i="14" s="1"/>
  <c r="AH46" i="14" s="1"/>
  <c r="O49" i="14"/>
  <c r="Y66" i="14"/>
  <c r="Y67" i="14" s="1"/>
  <c r="Q66" i="14"/>
  <c r="AD66" i="14"/>
  <c r="AD67" i="14" s="1"/>
  <c r="W66" i="14"/>
  <c r="W67" i="14" s="1"/>
  <c r="O66" i="14"/>
  <c r="O67" i="14" s="1"/>
  <c r="M67" i="14"/>
  <c r="U66" i="14"/>
  <c r="S66" i="14"/>
  <c r="AK79" i="14"/>
  <c r="AC79" i="14"/>
  <c r="AE79" i="14"/>
  <c r="L79" i="14"/>
  <c r="AF83" i="14"/>
  <c r="U4" i="14"/>
  <c r="AD4" i="14"/>
  <c r="AB4" i="14" s="1"/>
  <c r="AH4" i="14" s="1"/>
  <c r="Q5" i="14"/>
  <c r="Q7" i="14" s="1"/>
  <c r="AA5" i="14"/>
  <c r="U6" i="14"/>
  <c r="AD6" i="14"/>
  <c r="AB6" i="14" s="1"/>
  <c r="AH6" i="14" s="1"/>
  <c r="U8" i="14"/>
  <c r="AB8" i="14"/>
  <c r="AH8" i="14" s="1"/>
  <c r="O9" i="14"/>
  <c r="W9" i="14"/>
  <c r="AD9" i="14"/>
  <c r="Q10" i="14"/>
  <c r="Y10" i="14"/>
  <c r="Y11" i="14" s="1"/>
  <c r="AE11" i="14"/>
  <c r="O12" i="14"/>
  <c r="W12" i="14"/>
  <c r="AD12" i="14"/>
  <c r="AB12" i="14" s="1"/>
  <c r="Q13" i="14"/>
  <c r="Y13" i="14"/>
  <c r="L15" i="14"/>
  <c r="Q16" i="14"/>
  <c r="Q19" i="14" s="1"/>
  <c r="Y16" i="14"/>
  <c r="Y19" i="14" s="1"/>
  <c r="U18" i="14"/>
  <c r="AB18" i="14"/>
  <c r="AH18" i="14" s="1"/>
  <c r="M19" i="14"/>
  <c r="AC19" i="14"/>
  <c r="U21" i="14"/>
  <c r="AB21" i="14"/>
  <c r="AH21" i="14" s="1"/>
  <c r="O22" i="14"/>
  <c r="W22" i="14"/>
  <c r="AD22" i="14"/>
  <c r="U24" i="14"/>
  <c r="U27" i="14" s="1"/>
  <c r="W24" i="14"/>
  <c r="AD25" i="14"/>
  <c r="AB25" i="14" s="1"/>
  <c r="AH25" i="14" s="1"/>
  <c r="W25" i="14"/>
  <c r="O25" i="14"/>
  <c r="Y25" i="14"/>
  <c r="Y26" i="14"/>
  <c r="Q26" i="14"/>
  <c r="W26" i="14"/>
  <c r="M35" i="14"/>
  <c r="Y32" i="14"/>
  <c r="Q32" i="14"/>
  <c r="Q35" i="14" s="1"/>
  <c r="W32" i="14"/>
  <c r="AA33" i="14"/>
  <c r="S33" i="14"/>
  <c r="S35" i="14" s="1"/>
  <c r="W33" i="14"/>
  <c r="AK35" i="14"/>
  <c r="AC35" i="14"/>
  <c r="U46" i="14"/>
  <c r="U49" i="14"/>
  <c r="M51" i="14"/>
  <c r="AA57" i="14"/>
  <c r="S57" i="14"/>
  <c r="Y57" i="14"/>
  <c r="Q57" i="14"/>
  <c r="W57" i="14"/>
  <c r="U57" i="14"/>
  <c r="AA66" i="14"/>
  <c r="AB69" i="14"/>
  <c r="AH69" i="14" s="1"/>
  <c r="AA70" i="14"/>
  <c r="S70" i="14"/>
  <c r="Y70" i="14"/>
  <c r="Q70" i="14"/>
  <c r="U70" i="14"/>
  <c r="AD70" i="14"/>
  <c r="AB70" i="14" s="1"/>
  <c r="AH70" i="14" s="1"/>
  <c r="O70" i="14"/>
  <c r="M71" i="14"/>
  <c r="S89" i="14"/>
  <c r="AK99" i="14"/>
  <c r="AC99" i="14"/>
  <c r="AE99" i="14"/>
  <c r="K128" i="14"/>
  <c r="L99" i="14"/>
  <c r="AA106" i="14"/>
  <c r="S106" i="14"/>
  <c r="S107" i="14" s="1"/>
  <c r="Y106" i="14"/>
  <c r="Q106" i="14"/>
  <c r="W106" i="14"/>
  <c r="U106" i="14"/>
  <c r="AD106" i="14"/>
  <c r="AB106" i="14" s="1"/>
  <c r="AH106" i="14" s="1"/>
  <c r="O106" i="14"/>
  <c r="M11" i="14"/>
  <c r="U16" i="14"/>
  <c r="AA46" i="14"/>
  <c r="AA47" i="14" s="1"/>
  <c r="AG47" i="14" s="1"/>
  <c r="S46" i="14"/>
  <c r="Y46" i="14"/>
  <c r="Q46" i="14"/>
  <c r="O5" i="14"/>
  <c r="W5" i="14"/>
  <c r="W7" i="14" s="1"/>
  <c r="M7" i="14"/>
  <c r="U9" i="14"/>
  <c r="O10" i="14"/>
  <c r="U12" i="14"/>
  <c r="W13" i="14"/>
  <c r="AD13" i="14"/>
  <c r="AB13" i="14" s="1"/>
  <c r="AH13" i="14" s="1"/>
  <c r="AE15" i="14"/>
  <c r="O16" i="14"/>
  <c r="AD16" i="14"/>
  <c r="AD19" i="14" s="1"/>
  <c r="AB22" i="14"/>
  <c r="AH22" i="14" s="1"/>
  <c r="AK39" i="14"/>
  <c r="AC39" i="14"/>
  <c r="AD49" i="14"/>
  <c r="AB49" i="14" s="1"/>
  <c r="AH49" i="14" s="1"/>
  <c r="Y53" i="14"/>
  <c r="Q53" i="14"/>
  <c r="AD53" i="14"/>
  <c r="W53" i="14"/>
  <c r="W55" i="14" s="1"/>
  <c r="O53" i="14"/>
  <c r="U53" i="14"/>
  <c r="S53" i="14"/>
  <c r="W71" i="14"/>
  <c r="S69" i="14"/>
  <c r="O4" i="14"/>
  <c r="S5" i="14"/>
  <c r="S7" i="14" s="1"/>
  <c r="O6" i="14"/>
  <c r="O8" i="14"/>
  <c r="W8" i="14"/>
  <c r="Q9" i="14"/>
  <c r="Q11" i="14" s="1"/>
  <c r="S10" i="14"/>
  <c r="S11" i="14" s="1"/>
  <c r="Q12" i="14"/>
  <c r="Y12" i="14"/>
  <c r="S13" i="14"/>
  <c r="S15" i="14" s="1"/>
  <c r="R15" i="14" s="1"/>
  <c r="U14" i="14"/>
  <c r="AC15" i="14"/>
  <c r="S16" i="14"/>
  <c r="S19" i="14" s="1"/>
  <c r="U17" i="14"/>
  <c r="O18" i="14"/>
  <c r="W18" i="14"/>
  <c r="U20" i="14"/>
  <c r="O21" i="14"/>
  <c r="O23" i="14" s="1"/>
  <c r="W21" i="14"/>
  <c r="Q22" i="14"/>
  <c r="O24" i="14"/>
  <c r="Y24" i="14"/>
  <c r="Q25" i="14"/>
  <c r="AA25" i="14"/>
  <c r="O26" i="14"/>
  <c r="AA26" i="14"/>
  <c r="AA27" i="14" s="1"/>
  <c r="AG27" i="14" s="1"/>
  <c r="M27" i="14"/>
  <c r="AD28" i="14"/>
  <c r="AD31" i="14" s="1"/>
  <c r="W28" i="14"/>
  <c r="O28" i="14"/>
  <c r="O31" i="14" s="1"/>
  <c r="N31" i="14" s="1"/>
  <c r="Y28" i="14"/>
  <c r="Y29" i="14"/>
  <c r="Q29" i="14"/>
  <c r="W29" i="14"/>
  <c r="AA30" i="14"/>
  <c r="AA31" i="14" s="1"/>
  <c r="AG31" i="14" s="1"/>
  <c r="S30" i="14"/>
  <c r="S31" i="14" s="1"/>
  <c r="R31" i="14" s="1"/>
  <c r="W30" i="14"/>
  <c r="O32" i="14"/>
  <c r="O35" i="14" s="1"/>
  <c r="AA32" i="14"/>
  <c r="O33" i="14"/>
  <c r="Y33" i="14"/>
  <c r="L35" i="14"/>
  <c r="AA36" i="14"/>
  <c r="S36" i="14"/>
  <c r="S39" i="14" s="1"/>
  <c r="M39" i="14"/>
  <c r="Y36" i="14"/>
  <c r="Q36" i="14"/>
  <c r="AB36" i="14"/>
  <c r="AH36" i="14" s="1"/>
  <c r="AE39" i="14"/>
  <c r="Y42" i="14"/>
  <c r="Q42" i="14"/>
  <c r="Q43" i="14" s="1"/>
  <c r="P43" i="14" s="1"/>
  <c r="AD42" i="14"/>
  <c r="AD43" i="14" s="1"/>
  <c r="W42" i="14"/>
  <c r="O42" i="14"/>
  <c r="AB42" i="14"/>
  <c r="AH42" i="14" s="1"/>
  <c r="Y45" i="14"/>
  <c r="Q45" i="14"/>
  <c r="AD45" i="14"/>
  <c r="W45" i="14"/>
  <c r="O45" i="14"/>
  <c r="W46" i="14"/>
  <c r="Y48" i="14"/>
  <c r="Q48" i="14"/>
  <c r="AD48" i="14"/>
  <c r="AB48" i="14" s="1"/>
  <c r="AH48" i="14" s="1"/>
  <c r="W48" i="14"/>
  <c r="O48" i="14"/>
  <c r="W49" i="14"/>
  <c r="AB53" i="14"/>
  <c r="AH53" i="14" s="1"/>
  <c r="M55" i="14"/>
  <c r="AF59" i="14"/>
  <c r="O57" i="14"/>
  <c r="AB66" i="14"/>
  <c r="AH66" i="14" s="1"/>
  <c r="AL75" i="14"/>
  <c r="Y82" i="14"/>
  <c r="Y83" i="14" s="1"/>
  <c r="Q82" i="14"/>
  <c r="Q83" i="14" s="1"/>
  <c r="AD82" i="14"/>
  <c r="AB82" i="14" s="1"/>
  <c r="AH82" i="14" s="1"/>
  <c r="W82" i="14"/>
  <c r="O82" i="14"/>
  <c r="O83" i="14" s="1"/>
  <c r="AA82" i="14"/>
  <c r="M83" i="14"/>
  <c r="U82" i="14"/>
  <c r="Y86" i="14"/>
  <c r="Q86" i="14"/>
  <c r="AD86" i="14"/>
  <c r="AB86" i="14" s="1"/>
  <c r="AH86" i="14" s="1"/>
  <c r="W86" i="14"/>
  <c r="O86" i="14"/>
  <c r="AA86" i="14"/>
  <c r="U86" i="14"/>
  <c r="S86" i="14"/>
  <c r="S87" i="14" s="1"/>
  <c r="M95" i="14"/>
  <c r="Y92" i="14"/>
  <c r="Q92" i="14"/>
  <c r="AD92" i="14"/>
  <c r="AB92" i="14" s="1"/>
  <c r="AH92" i="14" s="1"/>
  <c r="W92" i="14"/>
  <c r="O92" i="14"/>
  <c r="AA92" i="14"/>
  <c r="U92" i="14"/>
  <c r="S92" i="14"/>
  <c r="U38" i="14"/>
  <c r="AB38" i="14"/>
  <c r="AH38" i="14" s="1"/>
  <c r="U41" i="14"/>
  <c r="AB41" i="14"/>
  <c r="AH41" i="14" s="1"/>
  <c r="U44" i="14"/>
  <c r="AB44" i="14"/>
  <c r="AH44" i="14" s="1"/>
  <c r="AE47" i="14"/>
  <c r="AL51" i="14"/>
  <c r="AA54" i="14"/>
  <c r="AA55" i="14" s="1"/>
  <c r="AG55" i="14" s="1"/>
  <c r="S54" i="14"/>
  <c r="Y54" i="14"/>
  <c r="Y55" i="14" s="1"/>
  <c r="Q54" i="14"/>
  <c r="AK63" i="14"/>
  <c r="AC63" i="14"/>
  <c r="M75" i="14"/>
  <c r="Y72" i="14"/>
  <c r="AD72" i="14"/>
  <c r="W72" i="14"/>
  <c r="W75" i="14" s="1"/>
  <c r="AB72" i="14"/>
  <c r="AH72" i="14" s="1"/>
  <c r="AK75" i="14"/>
  <c r="AC75" i="14"/>
  <c r="L75" i="14"/>
  <c r="AA76" i="14"/>
  <c r="S76" i="14"/>
  <c r="M79" i="14"/>
  <c r="Y76" i="14"/>
  <c r="Y79" i="14" s="1"/>
  <c r="Q76" i="14"/>
  <c r="S91" i="14"/>
  <c r="AA90" i="14"/>
  <c r="S90" i="14"/>
  <c r="Y90" i="14"/>
  <c r="Q90" i="14"/>
  <c r="U90" i="14"/>
  <c r="AD90" i="14"/>
  <c r="AB90" i="14" s="1"/>
  <c r="AH90" i="14" s="1"/>
  <c r="O90" i="14"/>
  <c r="AJ127" i="14"/>
  <c r="AI128" i="14"/>
  <c r="AJ128" i="14" s="1"/>
  <c r="U34" i="14"/>
  <c r="U35" i="14" s="1"/>
  <c r="U37" i="14"/>
  <c r="O38" i="14"/>
  <c r="O39" i="14" s="1"/>
  <c r="W38" i="14"/>
  <c r="U40" i="14"/>
  <c r="O41" i="14"/>
  <c r="W41" i="14"/>
  <c r="O44" i="14"/>
  <c r="W44" i="14"/>
  <c r="AD50" i="14"/>
  <c r="AB50" i="14" s="1"/>
  <c r="AH50" i="14" s="1"/>
  <c r="W50" i="14"/>
  <c r="U50" i="14"/>
  <c r="O54" i="14"/>
  <c r="O55" i="14" s="1"/>
  <c r="AD54" i="14"/>
  <c r="AB54" i="14" s="1"/>
  <c r="AH54" i="14" s="1"/>
  <c r="M59" i="14"/>
  <c r="Y56" i="14"/>
  <c r="Q56" i="14"/>
  <c r="Q59" i="14" s="1"/>
  <c r="AD56" i="14"/>
  <c r="W56" i="14"/>
  <c r="O56" i="14"/>
  <c r="AB56" i="14"/>
  <c r="AH56" i="14" s="1"/>
  <c r="AK59" i="14"/>
  <c r="AC59" i="14"/>
  <c r="L59" i="14"/>
  <c r="AA60" i="14"/>
  <c r="S60" i="14"/>
  <c r="M63" i="14"/>
  <c r="Y60" i="14"/>
  <c r="Y63" i="14" s="1"/>
  <c r="Q60" i="14"/>
  <c r="Q63" i="14" s="1"/>
  <c r="AB60" i="14"/>
  <c r="AH60" i="14" s="1"/>
  <c r="L63" i="14"/>
  <c r="S72" i="14"/>
  <c r="AA73" i="14"/>
  <c r="S73" i="14"/>
  <c r="Y73" i="14"/>
  <c r="Q73" i="14"/>
  <c r="O76" i="14"/>
  <c r="O79" i="14" s="1"/>
  <c r="AD76" i="14"/>
  <c r="AD79" i="14" s="1"/>
  <c r="AL79" i="14"/>
  <c r="M87" i="14"/>
  <c r="AF87" i="14"/>
  <c r="AD85" i="14"/>
  <c r="AB85" i="14" s="1"/>
  <c r="AH85" i="14" s="1"/>
  <c r="W85" i="14"/>
  <c r="W87" i="14" s="1"/>
  <c r="AA85" i="14"/>
  <c r="AA87" i="14" s="1"/>
  <c r="AG87" i="14" s="1"/>
  <c r="Q85" i="14"/>
  <c r="Y85" i="14"/>
  <c r="O85" i="14"/>
  <c r="W90" i="14"/>
  <c r="AA93" i="14"/>
  <c r="S93" i="14"/>
  <c r="Y93" i="14"/>
  <c r="Q93" i="14"/>
  <c r="U93" i="14"/>
  <c r="AD93" i="14"/>
  <c r="AB93" i="14" s="1"/>
  <c r="AH93" i="14" s="1"/>
  <c r="O93" i="14"/>
  <c r="U52" i="14"/>
  <c r="U55" i="14" s="1"/>
  <c r="S58" i="14"/>
  <c r="S59" i="14" s="1"/>
  <c r="AA58" i="14"/>
  <c r="AA59" i="14" s="1"/>
  <c r="AG59" i="14" s="1"/>
  <c r="S61" i="14"/>
  <c r="AA61" i="14"/>
  <c r="U62" i="14"/>
  <c r="S64" i="14"/>
  <c r="AA64" i="14"/>
  <c r="U65" i="14"/>
  <c r="U68" i="14"/>
  <c r="S74" i="14"/>
  <c r="AA74" i="14"/>
  <c r="S77" i="14"/>
  <c r="AA77" i="14"/>
  <c r="U78" i="14"/>
  <c r="S80" i="14"/>
  <c r="S83" i="14" s="1"/>
  <c r="AA80" i="14"/>
  <c r="AA83" i="14" s="1"/>
  <c r="AG83" i="14" s="1"/>
  <c r="U81" i="14"/>
  <c r="U84" i="14"/>
  <c r="AB84" i="14"/>
  <c r="AH84" i="14" s="1"/>
  <c r="AK95" i="14"/>
  <c r="AC95" i="14"/>
  <c r="L95" i="14"/>
  <c r="AA96" i="14"/>
  <c r="AA99" i="14" s="1"/>
  <c r="AG99" i="14" s="1"/>
  <c r="S96" i="14"/>
  <c r="M99" i="14"/>
  <c r="Y96" i="14"/>
  <c r="Y99" i="14" s="1"/>
  <c r="Q96" i="14"/>
  <c r="AD108" i="14"/>
  <c r="W108" i="14"/>
  <c r="O108" i="14"/>
  <c r="O111" i="14" s="1"/>
  <c r="U108" i="14"/>
  <c r="AB108" i="14"/>
  <c r="AH108" i="14" s="1"/>
  <c r="S108" i="14"/>
  <c r="M111" i="14"/>
  <c r="AA108" i="14"/>
  <c r="Y108" i="14"/>
  <c r="AA124" i="14"/>
  <c r="AA127" i="14" s="1"/>
  <c r="S124" i="14"/>
  <c r="AD124" i="14"/>
  <c r="W124" i="14"/>
  <c r="O124" i="14"/>
  <c r="O127" i="14" s="1"/>
  <c r="Y124" i="14"/>
  <c r="U124" i="14"/>
  <c r="M127" i="14"/>
  <c r="AB124" i="14"/>
  <c r="AH124" i="14" s="1"/>
  <c r="U58" i="14"/>
  <c r="U61" i="14"/>
  <c r="U64" i="14"/>
  <c r="U74" i="14"/>
  <c r="U75" i="14" s="1"/>
  <c r="U77" i="14"/>
  <c r="U80" i="14"/>
  <c r="Y102" i="14"/>
  <c r="Q102" i="14"/>
  <c r="Q103" i="14" s="1"/>
  <c r="AD102" i="14"/>
  <c r="AB102" i="14" s="1"/>
  <c r="AH102" i="14" s="1"/>
  <c r="W102" i="14"/>
  <c r="O102" i="14"/>
  <c r="AA102" i="14"/>
  <c r="AA103" i="14" s="1"/>
  <c r="AG103" i="14" s="1"/>
  <c r="M103" i="14"/>
  <c r="U102" i="14"/>
  <c r="Y109" i="14"/>
  <c r="Q109" i="14"/>
  <c r="AD109" i="14"/>
  <c r="U109" i="14"/>
  <c r="AB109" i="14"/>
  <c r="AH109" i="14" s="1"/>
  <c r="S109" i="14"/>
  <c r="AA109" i="14"/>
  <c r="W109" i="14"/>
  <c r="Y119" i="14"/>
  <c r="Q127" i="14"/>
  <c r="U88" i="14"/>
  <c r="AB88" i="14"/>
  <c r="AH88" i="14" s="1"/>
  <c r="AE91" i="14"/>
  <c r="U98" i="14"/>
  <c r="AB98" i="14"/>
  <c r="AH98" i="14" s="1"/>
  <c r="S103" i="14"/>
  <c r="L111" i="14"/>
  <c r="AK111" i="14"/>
  <c r="AE111" i="14"/>
  <c r="AD118" i="14"/>
  <c r="AD119" i="14" s="1"/>
  <c r="W118" i="14"/>
  <c r="O118" i="14"/>
  <c r="O119" i="14" s="1"/>
  <c r="U118" i="14"/>
  <c r="AB118" i="14"/>
  <c r="AH118" i="14" s="1"/>
  <c r="S118" i="14"/>
  <c r="L127" i="14"/>
  <c r="AE127" i="14"/>
  <c r="AN128" i="14"/>
  <c r="O88" i="14"/>
  <c r="W88" i="14"/>
  <c r="U94" i="14"/>
  <c r="U97" i="14"/>
  <c r="U99" i="14" s="1"/>
  <c r="O98" i="14"/>
  <c r="W98" i="14"/>
  <c r="Y105" i="14"/>
  <c r="Q105" i="14"/>
  <c r="Q107" i="14" s="1"/>
  <c r="AD105" i="14"/>
  <c r="AD107" i="14" s="1"/>
  <c r="W105" i="14"/>
  <c r="W107" i="14" s="1"/>
  <c r="O105" i="14"/>
  <c r="O107" i="14" s="1"/>
  <c r="M107" i="14"/>
  <c r="AA110" i="14"/>
  <c r="S110" i="14"/>
  <c r="AD110" i="14"/>
  <c r="AB110" i="14" s="1"/>
  <c r="AH110" i="14" s="1"/>
  <c r="U110" i="14"/>
  <c r="Q110" i="14"/>
  <c r="Q118" i="14"/>
  <c r="Q119" i="14" s="1"/>
  <c r="M119" i="14"/>
  <c r="AC127" i="14"/>
  <c r="U101" i="14"/>
  <c r="AB101" i="14"/>
  <c r="AH101" i="14" s="1"/>
  <c r="U104" i="14"/>
  <c r="U112" i="14"/>
  <c r="U113" i="14"/>
  <c r="U116" i="14"/>
  <c r="AE119" i="14"/>
  <c r="U122" i="14"/>
  <c r="U100" i="14"/>
  <c r="O101" i="14"/>
  <c r="W101" i="14"/>
  <c r="AF111" i="14"/>
  <c r="M115" i="14"/>
  <c r="Y112" i="14"/>
  <c r="Q112" i="14"/>
  <c r="Q115" i="14" s="1"/>
  <c r="W112" i="14"/>
  <c r="AA113" i="14"/>
  <c r="AA115" i="14" s="1"/>
  <c r="AG115" i="14" s="1"/>
  <c r="S113" i="14"/>
  <c r="W113" i="14"/>
  <c r="AK115" i="14"/>
  <c r="AC115" i="14"/>
  <c r="AA116" i="14"/>
  <c r="AA119" i="14" s="1"/>
  <c r="AG119" i="14" s="1"/>
  <c r="S116" i="14"/>
  <c r="W116" i="14"/>
  <c r="W119" i="14" s="1"/>
  <c r="AD121" i="14"/>
  <c r="AB121" i="14" s="1"/>
  <c r="AH121" i="14" s="1"/>
  <c r="W121" i="14"/>
  <c r="O121" i="14"/>
  <c r="O123" i="14" s="1"/>
  <c r="Y121" i="14"/>
  <c r="Y122" i="14"/>
  <c r="Q122" i="14"/>
  <c r="W122" i="14"/>
  <c r="D128" i="14"/>
  <c r="AD126" i="14"/>
  <c r="W126" i="14"/>
  <c r="O126" i="14"/>
  <c r="AA126" i="14"/>
  <c r="S126" i="14"/>
  <c r="AB126" i="14"/>
  <c r="AH126" i="14" s="1"/>
  <c r="I128" i="14"/>
  <c r="AQ128" i="14"/>
  <c r="U114" i="14"/>
  <c r="U117" i="14"/>
  <c r="U120" i="14"/>
  <c r="Q125" i="14"/>
  <c r="Y125" i="14"/>
  <c r="U125" i="14"/>
  <c r="O7" i="3"/>
  <c r="N7" i="3" s="1"/>
  <c r="AD92" i="3"/>
  <c r="W92" i="3"/>
  <c r="O92" i="3"/>
  <c r="U92" i="3"/>
  <c r="AB92" i="3"/>
  <c r="AH92" i="3" s="1"/>
  <c r="S92" i="3"/>
  <c r="M95" i="3"/>
  <c r="AA92" i="3"/>
  <c r="Q92" i="3"/>
  <c r="Y92" i="3"/>
  <c r="S5" i="3"/>
  <c r="S7" i="3" s="1"/>
  <c r="R7" i="3" s="1"/>
  <c r="AD5" i="3"/>
  <c r="AD7" i="3" s="1"/>
  <c r="AB13" i="3"/>
  <c r="AH13" i="3" s="1"/>
  <c r="Q14" i="3"/>
  <c r="S22" i="3"/>
  <c r="S27" i="3"/>
  <c r="S28" i="3"/>
  <c r="S29" i="3"/>
  <c r="AB29" i="3"/>
  <c r="AH29" i="3" s="1"/>
  <c r="Q30" i="3"/>
  <c r="AB30" i="3"/>
  <c r="AH30" i="3" s="1"/>
  <c r="S38" i="3"/>
  <c r="S43" i="3"/>
  <c r="S44" i="3"/>
  <c r="S45" i="3"/>
  <c r="AB45" i="3"/>
  <c r="AH45" i="3" s="1"/>
  <c r="Q46" i="3"/>
  <c r="AB46" i="3"/>
  <c r="AH46" i="3" s="1"/>
  <c r="AK51" i="3"/>
  <c r="AC51" i="3"/>
  <c r="L51" i="3"/>
  <c r="M55" i="3"/>
  <c r="AA52" i="3"/>
  <c r="S52" i="3"/>
  <c r="Y52" i="3"/>
  <c r="Y55" i="3" s="1"/>
  <c r="Q52" i="3"/>
  <c r="AD58" i="3"/>
  <c r="W58" i="3"/>
  <c r="O58" i="3"/>
  <c r="O59" i="3" s="1"/>
  <c r="U58" i="3"/>
  <c r="AB58" i="3"/>
  <c r="AH58" i="3" s="1"/>
  <c r="S58" i="3"/>
  <c r="AA63" i="3"/>
  <c r="AG63" i="3" s="1"/>
  <c r="Y64" i="3"/>
  <c r="W65" i="3"/>
  <c r="L67" i="3"/>
  <c r="AK67" i="3"/>
  <c r="AE67" i="3"/>
  <c r="Q74" i="3"/>
  <c r="Q75" i="3" s="1"/>
  <c r="P75" i="3" s="1"/>
  <c r="L83" i="3"/>
  <c r="AE83" i="3"/>
  <c r="AK83" i="3"/>
  <c r="AC83" i="3"/>
  <c r="L95" i="3"/>
  <c r="AE95" i="3"/>
  <c r="AK95" i="3"/>
  <c r="AC95" i="3"/>
  <c r="AD74" i="3"/>
  <c r="W74" i="3"/>
  <c r="O74" i="3"/>
  <c r="U74" i="3"/>
  <c r="AB74" i="3"/>
  <c r="AH74" i="3" s="1"/>
  <c r="S74" i="3"/>
  <c r="S11" i="3"/>
  <c r="S12" i="3"/>
  <c r="S13" i="3"/>
  <c r="AB14" i="3"/>
  <c r="AH14" i="3" s="1"/>
  <c r="AD9" i="3"/>
  <c r="AD11" i="3" s="1"/>
  <c r="W9" i="3"/>
  <c r="O9" i="3"/>
  <c r="O11" i="3" s="1"/>
  <c r="Y9" i="3"/>
  <c r="Y10" i="3"/>
  <c r="Q10" i="3"/>
  <c r="Q11" i="3" s="1"/>
  <c r="W10" i="3"/>
  <c r="AF15" i="3"/>
  <c r="U13" i="3"/>
  <c r="U15" i="3" s="1"/>
  <c r="U14" i="3"/>
  <c r="AE15" i="3"/>
  <c r="AK15" i="3"/>
  <c r="M19" i="3"/>
  <c r="Y16" i="3"/>
  <c r="Y19" i="3" s="1"/>
  <c r="Q16" i="3"/>
  <c r="Q19" i="3" s="1"/>
  <c r="W16" i="3"/>
  <c r="AA17" i="3"/>
  <c r="S17" i="3"/>
  <c r="S19" i="3" s="1"/>
  <c r="W17" i="3"/>
  <c r="AK19" i="3"/>
  <c r="AC19" i="3"/>
  <c r="AA20" i="3"/>
  <c r="AA23" i="3" s="1"/>
  <c r="AG23" i="3" s="1"/>
  <c r="S20" i="3"/>
  <c r="W20" i="3"/>
  <c r="AD25" i="3"/>
  <c r="AB25" i="3" s="1"/>
  <c r="AH25" i="3" s="1"/>
  <c r="W25" i="3"/>
  <c r="O25" i="3"/>
  <c r="O27" i="3" s="1"/>
  <c r="Y25" i="3"/>
  <c r="Y26" i="3"/>
  <c r="Q26" i="3"/>
  <c r="W26" i="3"/>
  <c r="AF31" i="3"/>
  <c r="U29" i="3"/>
  <c r="U30" i="3"/>
  <c r="AE31" i="3"/>
  <c r="AK31" i="3"/>
  <c r="M35" i="3"/>
  <c r="Y32" i="3"/>
  <c r="Y35" i="3" s="1"/>
  <c r="Q32" i="3"/>
  <c r="W32" i="3"/>
  <c r="AA33" i="3"/>
  <c r="AA35" i="3" s="1"/>
  <c r="AG35" i="3" s="1"/>
  <c r="S33" i="3"/>
  <c r="W33" i="3"/>
  <c r="AK35" i="3"/>
  <c r="AC35" i="3"/>
  <c r="AA36" i="3"/>
  <c r="S36" i="3"/>
  <c r="W36" i="3"/>
  <c r="AD41" i="3"/>
  <c r="AB41" i="3" s="1"/>
  <c r="AH41" i="3" s="1"/>
  <c r="W41" i="3"/>
  <c r="O41" i="3"/>
  <c r="O43" i="3" s="1"/>
  <c r="Y41" i="3"/>
  <c r="Y42" i="3"/>
  <c r="Q42" i="3"/>
  <c r="Q43" i="3" s="1"/>
  <c r="P43" i="3" s="1"/>
  <c r="W42" i="3"/>
  <c r="AF47" i="3"/>
  <c r="U45" i="3"/>
  <c r="U46" i="3"/>
  <c r="AE47" i="3"/>
  <c r="AK47" i="3"/>
  <c r="M51" i="3"/>
  <c r="Y48" i="3"/>
  <c r="Q48" i="3"/>
  <c r="Q51" i="3" s="1"/>
  <c r="W48" i="3"/>
  <c r="AA49" i="3"/>
  <c r="AA51" i="3" s="1"/>
  <c r="AG51" i="3" s="1"/>
  <c r="S49" i="3"/>
  <c r="W49" i="3"/>
  <c r="O52" i="3"/>
  <c r="O55" i="3" s="1"/>
  <c r="AD52" i="3"/>
  <c r="AD55" i="3" s="1"/>
  <c r="Q58" i="3"/>
  <c r="M59" i="3"/>
  <c r="AA64" i="3"/>
  <c r="AA66" i="3"/>
  <c r="S66" i="3"/>
  <c r="AD66" i="3"/>
  <c r="AB66" i="3" s="1"/>
  <c r="AH66" i="3" s="1"/>
  <c r="U66" i="3"/>
  <c r="Q66" i="3"/>
  <c r="Y74" i="3"/>
  <c r="Y75" i="3" s="1"/>
  <c r="AA5" i="3"/>
  <c r="Q5" i="3"/>
  <c r="Q7" i="3" s="1"/>
  <c r="P7" i="3" s="1"/>
  <c r="W5" i="3"/>
  <c r="W7" i="3" s="1"/>
  <c r="V7" i="3" s="1"/>
  <c r="AD12" i="3"/>
  <c r="AD15" i="3" s="1"/>
  <c r="W12" i="3"/>
  <c r="O12" i="3"/>
  <c r="O15" i="3" s="1"/>
  <c r="Y12" i="3"/>
  <c r="Y13" i="3"/>
  <c r="Q13" i="3"/>
  <c r="Q15" i="3" s="1"/>
  <c r="W13" i="3"/>
  <c r="AA14" i="3"/>
  <c r="S14" i="3"/>
  <c r="W14" i="3"/>
  <c r="AD22" i="3"/>
  <c r="AD23" i="3" s="1"/>
  <c r="W22" i="3"/>
  <c r="O22" i="3"/>
  <c r="O23" i="3" s="1"/>
  <c r="N23" i="3" s="1"/>
  <c r="Y22" i="3"/>
  <c r="Y23" i="3" s="1"/>
  <c r="AD28" i="3"/>
  <c r="AD31" i="3" s="1"/>
  <c r="W28" i="3"/>
  <c r="O28" i="3"/>
  <c r="O31" i="3" s="1"/>
  <c r="Y28" i="3"/>
  <c r="Y29" i="3"/>
  <c r="Q29" i="3"/>
  <c r="W29" i="3"/>
  <c r="AA30" i="3"/>
  <c r="AA31" i="3" s="1"/>
  <c r="AG31" i="3" s="1"/>
  <c r="S30" i="3"/>
  <c r="W30" i="3"/>
  <c r="AD38" i="3"/>
  <c r="AB38" i="3" s="1"/>
  <c r="AH38" i="3" s="1"/>
  <c r="W38" i="3"/>
  <c r="O38" i="3"/>
  <c r="Y38" i="3"/>
  <c r="AD44" i="3"/>
  <c r="AD47" i="3" s="1"/>
  <c r="W44" i="3"/>
  <c r="O44" i="3"/>
  <c r="O47" i="3" s="1"/>
  <c r="Y44" i="3"/>
  <c r="Y45" i="3"/>
  <c r="Q45" i="3"/>
  <c r="Q47" i="3" s="1"/>
  <c r="W45" i="3"/>
  <c r="AA46" i="3"/>
  <c r="AA47" i="3" s="1"/>
  <c r="AG47" i="3" s="1"/>
  <c r="S46" i="3"/>
  <c r="W46" i="3"/>
  <c r="AD64" i="3"/>
  <c r="W64" i="3"/>
  <c r="W67" i="3" s="1"/>
  <c r="V67" i="3" s="1"/>
  <c r="O64" i="3"/>
  <c r="O67" i="3" s="1"/>
  <c r="U64" i="3"/>
  <c r="AB64" i="3"/>
  <c r="AH64" i="3" s="1"/>
  <c r="S64" i="3"/>
  <c r="Y65" i="3"/>
  <c r="Q65" i="3"/>
  <c r="AD65" i="3"/>
  <c r="AB65" i="3" s="1"/>
  <c r="AH65" i="3" s="1"/>
  <c r="U65" i="3"/>
  <c r="S65" i="3"/>
  <c r="AA74" i="3"/>
  <c r="Y79" i="3"/>
  <c r="AD80" i="3"/>
  <c r="AB80" i="3" s="1"/>
  <c r="AH80" i="3" s="1"/>
  <c r="W80" i="3"/>
  <c r="O80" i="3"/>
  <c r="AA80" i="3"/>
  <c r="S80" i="3"/>
  <c r="U80" i="3"/>
  <c r="M83" i="3"/>
  <c r="Q80" i="3"/>
  <c r="AA82" i="3"/>
  <c r="S82" i="3"/>
  <c r="AD82" i="3"/>
  <c r="AB82" i="3" s="1"/>
  <c r="AH82" i="3" s="1"/>
  <c r="W82" i="3"/>
  <c r="O82" i="3"/>
  <c r="Y82" i="3"/>
  <c r="Y83" i="3" s="1"/>
  <c r="U82" i="3"/>
  <c r="F128" i="3"/>
  <c r="AK99" i="3"/>
  <c r="AC99" i="3"/>
  <c r="L99" i="3"/>
  <c r="AE99" i="3"/>
  <c r="K128" i="3"/>
  <c r="AD59" i="3"/>
  <c r="S63" i="3"/>
  <c r="R63" i="3" s="1"/>
  <c r="AD75" i="3"/>
  <c r="AD77" i="3"/>
  <c r="AD79" i="3" s="1"/>
  <c r="W77" i="3"/>
  <c r="O77" i="3"/>
  <c r="M79" i="3"/>
  <c r="AA77" i="3"/>
  <c r="AA79" i="3" s="1"/>
  <c r="AG79" i="3" s="1"/>
  <c r="S77" i="3"/>
  <c r="S79" i="3" s="1"/>
  <c r="AB77" i="3"/>
  <c r="AH77" i="3" s="1"/>
  <c r="AF83" i="3"/>
  <c r="AA85" i="3"/>
  <c r="S85" i="3"/>
  <c r="Y85" i="3"/>
  <c r="AD85" i="3"/>
  <c r="AB85" i="3" s="1"/>
  <c r="AH85" i="3" s="1"/>
  <c r="W85" i="3"/>
  <c r="O85" i="3"/>
  <c r="O87" i="3" s="1"/>
  <c r="N87" i="3" s="1"/>
  <c r="Y93" i="3"/>
  <c r="Q93" i="3"/>
  <c r="AD93" i="3"/>
  <c r="AB93" i="3" s="1"/>
  <c r="AH93" i="3" s="1"/>
  <c r="U93" i="3"/>
  <c r="S93" i="3"/>
  <c r="AA93" i="3"/>
  <c r="O93" i="3"/>
  <c r="AB100" i="3"/>
  <c r="AH100" i="3" s="1"/>
  <c r="AA100" i="3"/>
  <c r="AD100" i="3"/>
  <c r="S100" i="3"/>
  <c r="M103" i="3"/>
  <c r="Y100" i="3"/>
  <c r="Q100" i="3"/>
  <c r="W100" i="3"/>
  <c r="U100" i="3"/>
  <c r="O100" i="3"/>
  <c r="U4" i="3"/>
  <c r="U6" i="3"/>
  <c r="U8" i="3"/>
  <c r="U18" i="3"/>
  <c r="U19" i="3" s="1"/>
  <c r="U21" i="3"/>
  <c r="U23" i="3" s="1"/>
  <c r="U24" i="3"/>
  <c r="U34" i="3"/>
  <c r="U35" i="3" s="1"/>
  <c r="U37" i="3"/>
  <c r="U39" i="3" s="1"/>
  <c r="T39" i="3" s="1"/>
  <c r="U40" i="3"/>
  <c r="U43" i="3" s="1"/>
  <c r="U50" i="3"/>
  <c r="U51" i="3" s="1"/>
  <c r="AA53" i="3"/>
  <c r="S53" i="3"/>
  <c r="W53" i="3"/>
  <c r="W55" i="3" s="1"/>
  <c r="AK55" i="3"/>
  <c r="AC55" i="3"/>
  <c r="AA56" i="3"/>
  <c r="AA59" i="3" s="1"/>
  <c r="AG59" i="3" s="1"/>
  <c r="S56" i="3"/>
  <c r="S59" i="3" s="1"/>
  <c r="W56" i="3"/>
  <c r="AD61" i="3"/>
  <c r="AB61" i="3" s="1"/>
  <c r="AH61" i="3" s="1"/>
  <c r="W61" i="3"/>
  <c r="O61" i="3"/>
  <c r="O63" i="3" s="1"/>
  <c r="Y61" i="3"/>
  <c r="Y62" i="3"/>
  <c r="Q62" i="3"/>
  <c r="Q63" i="3" s="1"/>
  <c r="W62" i="3"/>
  <c r="W63" i="3" s="1"/>
  <c r="V63" i="3" s="1"/>
  <c r="AF67" i="3"/>
  <c r="M71" i="3"/>
  <c r="Y68" i="3"/>
  <c r="Y71" i="3" s="1"/>
  <c r="Q68" i="3"/>
  <c r="W68" i="3"/>
  <c r="AA69" i="3"/>
  <c r="S69" i="3"/>
  <c r="S71" i="3" s="1"/>
  <c r="W69" i="3"/>
  <c r="AK71" i="3"/>
  <c r="AC71" i="3"/>
  <c r="AA72" i="3"/>
  <c r="S72" i="3"/>
  <c r="W72" i="3"/>
  <c r="W79" i="3"/>
  <c r="Q77" i="3"/>
  <c r="Q85" i="3"/>
  <c r="W93" i="3"/>
  <c r="AA94" i="3"/>
  <c r="S94" i="3"/>
  <c r="AD94" i="3"/>
  <c r="AB94" i="3" s="1"/>
  <c r="AH94" i="3" s="1"/>
  <c r="U94" i="3"/>
  <c r="Q94" i="3"/>
  <c r="Y94" i="3"/>
  <c r="O94" i="3"/>
  <c r="AJ127" i="3"/>
  <c r="AI128" i="3"/>
  <c r="U78" i="3"/>
  <c r="AB78" i="3"/>
  <c r="AH78" i="3" s="1"/>
  <c r="U81" i="3"/>
  <c r="AB81" i="3"/>
  <c r="AH81" i="3" s="1"/>
  <c r="U84" i="3"/>
  <c r="AB84" i="3"/>
  <c r="AH84" i="3" s="1"/>
  <c r="AC87" i="3"/>
  <c r="AD108" i="3"/>
  <c r="W108" i="3"/>
  <c r="O108" i="3"/>
  <c r="U108" i="3"/>
  <c r="AB108" i="3"/>
  <c r="AH108" i="3" s="1"/>
  <c r="S108" i="3"/>
  <c r="M111" i="3"/>
  <c r="AA108" i="3"/>
  <c r="Y108" i="3"/>
  <c r="AD124" i="3"/>
  <c r="W124" i="3"/>
  <c r="O124" i="3"/>
  <c r="U124" i="3"/>
  <c r="AB124" i="3"/>
  <c r="AH124" i="3" s="1"/>
  <c r="S124" i="3"/>
  <c r="M127" i="3"/>
  <c r="AA124" i="3"/>
  <c r="Y124" i="3"/>
  <c r="S86" i="3"/>
  <c r="AA86" i="3"/>
  <c r="L87" i="3"/>
  <c r="AE87" i="3"/>
  <c r="M99" i="3"/>
  <c r="Y96" i="3"/>
  <c r="Q96" i="3"/>
  <c r="AD96" i="3"/>
  <c r="AD99" i="3" s="1"/>
  <c r="W96" i="3"/>
  <c r="W99" i="3" s="1"/>
  <c r="O96" i="3"/>
  <c r="Y102" i="3"/>
  <c r="Q102" i="3"/>
  <c r="AD102" i="3"/>
  <c r="AB102" i="3" s="1"/>
  <c r="AH102" i="3" s="1"/>
  <c r="W102" i="3"/>
  <c r="O102" i="3"/>
  <c r="AA102" i="3"/>
  <c r="U102" i="3"/>
  <c r="Q108" i="3"/>
  <c r="Y109" i="3"/>
  <c r="Q109" i="3"/>
  <c r="AD109" i="3"/>
  <c r="U109" i="3"/>
  <c r="AB109" i="3"/>
  <c r="AH109" i="3" s="1"/>
  <c r="S109" i="3"/>
  <c r="AA109" i="3"/>
  <c r="W109" i="3"/>
  <c r="Q124" i="3"/>
  <c r="Y125" i="3"/>
  <c r="Q125" i="3"/>
  <c r="AD125" i="3"/>
  <c r="AB125" i="3" s="1"/>
  <c r="AH125" i="3" s="1"/>
  <c r="U125" i="3"/>
  <c r="S125" i="3"/>
  <c r="AA125" i="3"/>
  <c r="W125" i="3"/>
  <c r="U54" i="3"/>
  <c r="U57" i="3"/>
  <c r="U59" i="3" s="1"/>
  <c r="U60" i="3"/>
  <c r="U63" i="3" s="1"/>
  <c r="U70" i="3"/>
  <c r="U73" i="3"/>
  <c r="U75" i="3" s="1"/>
  <c r="T75" i="3" s="1"/>
  <c r="U76" i="3"/>
  <c r="U79" i="3" s="1"/>
  <c r="Q78" i="3"/>
  <c r="Q81" i="3"/>
  <c r="Q84" i="3"/>
  <c r="Y84" i="3"/>
  <c r="U86" i="3"/>
  <c r="AD89" i="3"/>
  <c r="AB89" i="3" s="1"/>
  <c r="AH89" i="3" s="1"/>
  <c r="W89" i="3"/>
  <c r="O89" i="3"/>
  <c r="O91" i="3" s="1"/>
  <c r="Y89" i="3"/>
  <c r="Y90" i="3"/>
  <c r="Q90" i="3"/>
  <c r="W90" i="3"/>
  <c r="AF95" i="3"/>
  <c r="S96" i="3"/>
  <c r="AA97" i="3"/>
  <c r="AA99" i="3" s="1"/>
  <c r="AG99" i="3" s="1"/>
  <c r="S97" i="3"/>
  <c r="Y97" i="3"/>
  <c r="Q97" i="3"/>
  <c r="AB97" i="3"/>
  <c r="AH97" i="3" s="1"/>
  <c r="S102" i="3"/>
  <c r="AA106" i="3"/>
  <c r="AA107" i="3" s="1"/>
  <c r="AG107" i="3" s="1"/>
  <c r="S106" i="3"/>
  <c r="Y106" i="3"/>
  <c r="Q106" i="3"/>
  <c r="W106" i="3"/>
  <c r="U106" i="3"/>
  <c r="O109" i="3"/>
  <c r="O125" i="3"/>
  <c r="S107" i="3"/>
  <c r="L111" i="3"/>
  <c r="AK111" i="3"/>
  <c r="AE111" i="3"/>
  <c r="AD118" i="3"/>
  <c r="AD119" i="3" s="1"/>
  <c r="W118" i="3"/>
  <c r="O118" i="3"/>
  <c r="U118" i="3"/>
  <c r="AB118" i="3"/>
  <c r="AH118" i="3" s="1"/>
  <c r="S118" i="3"/>
  <c r="L127" i="3"/>
  <c r="AE127" i="3"/>
  <c r="AN128" i="3"/>
  <c r="U88" i="3"/>
  <c r="U98" i="3"/>
  <c r="U99" i="3" s="1"/>
  <c r="Y105" i="3"/>
  <c r="Q105" i="3"/>
  <c r="AD105" i="3"/>
  <c r="W105" i="3"/>
  <c r="O105" i="3"/>
  <c r="O107" i="3" s="1"/>
  <c r="AB105" i="3"/>
  <c r="AH105" i="3" s="1"/>
  <c r="M107" i="3"/>
  <c r="AA110" i="3"/>
  <c r="S110" i="3"/>
  <c r="AD110" i="3"/>
  <c r="AB110" i="3" s="1"/>
  <c r="AH110" i="3" s="1"/>
  <c r="U110" i="3"/>
  <c r="Q110" i="3"/>
  <c r="Q118" i="3"/>
  <c r="Q119" i="3" s="1"/>
  <c r="M119" i="3"/>
  <c r="AA126" i="3"/>
  <c r="S126" i="3"/>
  <c r="AD126" i="3"/>
  <c r="U126" i="3"/>
  <c r="AB126" i="3"/>
  <c r="AH126" i="3" s="1"/>
  <c r="Q126" i="3"/>
  <c r="AC127" i="3"/>
  <c r="U101" i="3"/>
  <c r="U104" i="3"/>
  <c r="U112" i="3"/>
  <c r="U113" i="3"/>
  <c r="U116" i="3"/>
  <c r="AE119" i="3"/>
  <c r="S123" i="3"/>
  <c r="U122" i="3"/>
  <c r="AF111" i="3"/>
  <c r="M115" i="3"/>
  <c r="Y112" i="3"/>
  <c r="Y115" i="3" s="1"/>
  <c r="Q112" i="3"/>
  <c r="W112" i="3"/>
  <c r="AA113" i="3"/>
  <c r="AA115" i="3" s="1"/>
  <c r="AG115" i="3" s="1"/>
  <c r="S113" i="3"/>
  <c r="S115" i="3" s="1"/>
  <c r="W113" i="3"/>
  <c r="AK115" i="3"/>
  <c r="AC115" i="3"/>
  <c r="AA116" i="3"/>
  <c r="AA119" i="3" s="1"/>
  <c r="AG119" i="3" s="1"/>
  <c r="S116" i="3"/>
  <c r="W116" i="3"/>
  <c r="W119" i="3" s="1"/>
  <c r="AD121" i="3"/>
  <c r="AD123" i="3" s="1"/>
  <c r="W121" i="3"/>
  <c r="O121" i="3"/>
  <c r="O123" i="3" s="1"/>
  <c r="N123" i="3" s="1"/>
  <c r="Y121" i="3"/>
  <c r="Y122" i="3"/>
  <c r="Q122" i="3"/>
  <c r="Q123" i="3" s="1"/>
  <c r="W122" i="3"/>
  <c r="D128" i="3"/>
  <c r="AF127" i="3"/>
  <c r="I128" i="3"/>
  <c r="AQ128" i="3"/>
  <c r="U114" i="3"/>
  <c r="U117" i="3"/>
  <c r="U120" i="3"/>
  <c r="AA19" i="13"/>
  <c r="AG19" i="13" s="1"/>
  <c r="X7" i="13"/>
  <c r="O4" i="13"/>
  <c r="W4" i="13"/>
  <c r="O6" i="13"/>
  <c r="W6" i="13"/>
  <c r="AE7" i="13"/>
  <c r="O8" i="13"/>
  <c r="O11" i="13" s="1"/>
  <c r="W8" i="13"/>
  <c r="W11" i="13" s="1"/>
  <c r="AD8" i="13"/>
  <c r="L11" i="13"/>
  <c r="U14" i="13"/>
  <c r="M15" i="13"/>
  <c r="U17" i="13"/>
  <c r="AB17" i="13"/>
  <c r="AH17" i="13" s="1"/>
  <c r="O18" i="13"/>
  <c r="W18" i="13"/>
  <c r="AD18" i="13"/>
  <c r="U20" i="13"/>
  <c r="O21" i="13"/>
  <c r="W21" i="13"/>
  <c r="AD21" i="13"/>
  <c r="AB21" i="13" s="1"/>
  <c r="AH21" i="13" s="1"/>
  <c r="AE23" i="13"/>
  <c r="O24" i="13"/>
  <c r="O27" i="13" s="1"/>
  <c r="W24" i="13"/>
  <c r="W27" i="13" s="1"/>
  <c r="AD24" i="13"/>
  <c r="L27" i="13"/>
  <c r="AD30" i="13"/>
  <c r="AB30" i="13" s="1"/>
  <c r="AH30" i="13" s="1"/>
  <c r="W30" i="13"/>
  <c r="O30" i="13"/>
  <c r="O31" i="13" s="1"/>
  <c r="Y30" i="13"/>
  <c r="Y31" i="13" s="1"/>
  <c r="S50" i="13"/>
  <c r="S53" i="13"/>
  <c r="AA54" i="13"/>
  <c r="S54" i="13"/>
  <c r="Y54" i="13"/>
  <c r="Q54" i="13"/>
  <c r="S56" i="13"/>
  <c r="AA57" i="13"/>
  <c r="S57" i="13"/>
  <c r="Y57" i="13"/>
  <c r="Q57" i="13"/>
  <c r="AA60" i="13"/>
  <c r="S60" i="13"/>
  <c r="M63" i="13"/>
  <c r="Y60" i="13"/>
  <c r="Y63" i="13" s="1"/>
  <c r="Q60" i="13"/>
  <c r="W60" i="13"/>
  <c r="U60" i="13"/>
  <c r="O86" i="13"/>
  <c r="Y106" i="13"/>
  <c r="Q106" i="13"/>
  <c r="Q107" i="13" s="1"/>
  <c r="AD106" i="13"/>
  <c r="AD107" i="13" s="1"/>
  <c r="W106" i="13"/>
  <c r="O106" i="13"/>
  <c r="M107" i="13"/>
  <c r="U106" i="13"/>
  <c r="S106" i="13"/>
  <c r="AB106" i="13"/>
  <c r="AH106" i="13" s="1"/>
  <c r="AA106" i="13"/>
  <c r="F128" i="13"/>
  <c r="Q4" i="13"/>
  <c r="AA4" i="13"/>
  <c r="U5" i="13"/>
  <c r="Q6" i="13"/>
  <c r="AA6" i="13"/>
  <c r="L7" i="13"/>
  <c r="Q8" i="13"/>
  <c r="Q11" i="13" s="1"/>
  <c r="Y8" i="13"/>
  <c r="Y11" i="13" s="1"/>
  <c r="S9" i="13"/>
  <c r="AA9" i="13"/>
  <c r="U10" i="13"/>
  <c r="M11" i="13"/>
  <c r="AC11" i="13"/>
  <c r="AK11" i="13"/>
  <c r="S12" i="13"/>
  <c r="AA12" i="13"/>
  <c r="AA15" i="13" s="1"/>
  <c r="AG15" i="13" s="1"/>
  <c r="U13" i="13"/>
  <c r="O14" i="13"/>
  <c r="W14" i="13"/>
  <c r="W15" i="13" s="1"/>
  <c r="AD14" i="13"/>
  <c r="AD15" i="13" s="1"/>
  <c r="U16" i="13"/>
  <c r="O17" i="13"/>
  <c r="W17" i="13"/>
  <c r="AD17" i="13"/>
  <c r="Q18" i="13"/>
  <c r="Y18" i="13"/>
  <c r="Y19" i="13" s="1"/>
  <c r="O20" i="13"/>
  <c r="W20" i="13"/>
  <c r="AD20" i="13"/>
  <c r="Q21" i="13"/>
  <c r="Y21" i="13"/>
  <c r="S22" i="13"/>
  <c r="AA22" i="13"/>
  <c r="AA23" i="13" s="1"/>
  <c r="AG23" i="13" s="1"/>
  <c r="L23" i="13"/>
  <c r="Q24" i="13"/>
  <c r="Q27" i="13" s="1"/>
  <c r="Y24" i="13"/>
  <c r="Y27" i="13" s="1"/>
  <c r="S25" i="13"/>
  <c r="AA25" i="13"/>
  <c r="AA27" i="13" s="1"/>
  <c r="AG27" i="13" s="1"/>
  <c r="U26" i="13"/>
  <c r="M27" i="13"/>
  <c r="AC27" i="13"/>
  <c r="AK27" i="13"/>
  <c r="S28" i="13"/>
  <c r="U29" i="13"/>
  <c r="Q30" i="13"/>
  <c r="Q31" i="13" s="1"/>
  <c r="AA30" i="13"/>
  <c r="AA31" i="13" s="1"/>
  <c r="AG31" i="13" s="1"/>
  <c r="AK31" i="13"/>
  <c r="AC31" i="13"/>
  <c r="Y34" i="13"/>
  <c r="Q34" i="13"/>
  <c r="AD34" i="13"/>
  <c r="AB34" i="13" s="1"/>
  <c r="AH34" i="13" s="1"/>
  <c r="W34" i="13"/>
  <c r="O34" i="13"/>
  <c r="Y37" i="13"/>
  <c r="Q37" i="13"/>
  <c r="AD37" i="13"/>
  <c r="AD39" i="13" s="1"/>
  <c r="W37" i="13"/>
  <c r="O37" i="13"/>
  <c r="M43" i="13"/>
  <c r="Y40" i="13"/>
  <c r="Q40" i="13"/>
  <c r="AD40" i="13"/>
  <c r="AD43" i="13" s="1"/>
  <c r="W40" i="13"/>
  <c r="W43" i="13" s="1"/>
  <c r="O40" i="13"/>
  <c r="O43" i="13" s="1"/>
  <c r="AK43" i="13"/>
  <c r="AC43" i="13"/>
  <c r="L43" i="13"/>
  <c r="AA44" i="13"/>
  <c r="S44" i="13"/>
  <c r="M47" i="13"/>
  <c r="Y44" i="13"/>
  <c r="Y47" i="13" s="1"/>
  <c r="Q44" i="13"/>
  <c r="AB44" i="13"/>
  <c r="AH44" i="13" s="1"/>
  <c r="U50" i="13"/>
  <c r="O54" i="13"/>
  <c r="AD54" i="13"/>
  <c r="AB54" i="13" s="1"/>
  <c r="AH54" i="13" s="1"/>
  <c r="O57" i="13"/>
  <c r="AD57" i="13"/>
  <c r="AB57" i="13" s="1"/>
  <c r="AH57" i="13" s="1"/>
  <c r="AK59" i="13"/>
  <c r="AC59" i="13"/>
  <c r="AE59" i="13"/>
  <c r="L59" i="13"/>
  <c r="O60" i="13"/>
  <c r="AK63" i="13"/>
  <c r="AC63" i="13"/>
  <c r="AE63" i="13"/>
  <c r="AL91" i="13"/>
  <c r="AK91" i="13"/>
  <c r="AC91" i="13"/>
  <c r="L91" i="13"/>
  <c r="AE91" i="13"/>
  <c r="U4" i="13"/>
  <c r="AD4" i="13"/>
  <c r="U6" i="13"/>
  <c r="AD6" i="13"/>
  <c r="AB6" i="13" s="1"/>
  <c r="AH6" i="13" s="1"/>
  <c r="U8" i="13"/>
  <c r="AB8" i="13"/>
  <c r="AH8" i="13" s="1"/>
  <c r="U18" i="13"/>
  <c r="AB18" i="13"/>
  <c r="AH18" i="13" s="1"/>
  <c r="M19" i="13"/>
  <c r="U21" i="13"/>
  <c r="U24" i="13"/>
  <c r="AB24" i="13"/>
  <c r="AH24" i="13" s="1"/>
  <c r="AD31" i="13"/>
  <c r="Y50" i="13"/>
  <c r="Y51" i="13" s="1"/>
  <c r="Q50" i="13"/>
  <c r="AD50" i="13"/>
  <c r="AD51" i="13" s="1"/>
  <c r="W50" i="13"/>
  <c r="O50" i="13"/>
  <c r="O51" i="13" s="1"/>
  <c r="AB50" i="13"/>
  <c r="AH50" i="13" s="1"/>
  <c r="Y53" i="13"/>
  <c r="Y55" i="13" s="1"/>
  <c r="Q53" i="13"/>
  <c r="AD53" i="13"/>
  <c r="AD55" i="13" s="1"/>
  <c r="W53" i="13"/>
  <c r="O53" i="13"/>
  <c r="AB53" i="13"/>
  <c r="AH53" i="13" s="1"/>
  <c r="M59" i="13"/>
  <c r="Y56" i="13"/>
  <c r="Q56" i="13"/>
  <c r="Q59" i="13" s="1"/>
  <c r="AD56" i="13"/>
  <c r="AD59" i="13" s="1"/>
  <c r="W56" i="13"/>
  <c r="W59" i="13" s="1"/>
  <c r="O56" i="13"/>
  <c r="AB56" i="13"/>
  <c r="AH56" i="13" s="1"/>
  <c r="AK79" i="13"/>
  <c r="AC79" i="13"/>
  <c r="AE79" i="13"/>
  <c r="L79" i="13"/>
  <c r="AA86" i="13"/>
  <c r="S86" i="13"/>
  <c r="Y86" i="13"/>
  <c r="Q86" i="13"/>
  <c r="W86" i="13"/>
  <c r="M87" i="13"/>
  <c r="U86" i="13"/>
  <c r="AA122" i="13"/>
  <c r="S122" i="13"/>
  <c r="S123" i="13" s="1"/>
  <c r="Y122" i="13"/>
  <c r="Q122" i="13"/>
  <c r="U122" i="13"/>
  <c r="AD122" i="13"/>
  <c r="O122" i="13"/>
  <c r="AB122" i="13"/>
  <c r="AH122" i="13" s="1"/>
  <c r="W122" i="13"/>
  <c r="M127" i="13"/>
  <c r="Y124" i="13"/>
  <c r="Q124" i="13"/>
  <c r="AD124" i="13"/>
  <c r="W124" i="13"/>
  <c r="O124" i="13"/>
  <c r="AA124" i="13"/>
  <c r="U124" i="13"/>
  <c r="AB124" i="13"/>
  <c r="AH124" i="13" s="1"/>
  <c r="S124" i="13"/>
  <c r="S4" i="13"/>
  <c r="S6" i="13"/>
  <c r="AC7" i="13"/>
  <c r="S8" i="13"/>
  <c r="U9" i="13"/>
  <c r="U12" i="13"/>
  <c r="Q14" i="13"/>
  <c r="Q15" i="13" s="1"/>
  <c r="Q17" i="13"/>
  <c r="S18" i="13"/>
  <c r="S19" i="13" s="1"/>
  <c r="Q20" i="13"/>
  <c r="Y20" i="13"/>
  <c r="Y23" i="13" s="1"/>
  <c r="X23" i="13" s="1"/>
  <c r="S21" i="13"/>
  <c r="U22" i="13"/>
  <c r="AC23" i="13"/>
  <c r="S24" i="13"/>
  <c r="U25" i="13"/>
  <c r="M31" i="13"/>
  <c r="U28" i="13"/>
  <c r="AB28" i="13"/>
  <c r="AH28" i="13" s="1"/>
  <c r="S30" i="13"/>
  <c r="AA38" i="13"/>
  <c r="S38" i="13"/>
  <c r="Y38" i="13"/>
  <c r="Q38" i="13"/>
  <c r="AB38" i="13"/>
  <c r="AH38" i="13" s="1"/>
  <c r="AA41" i="13"/>
  <c r="S41" i="13"/>
  <c r="Y41" i="13"/>
  <c r="Q41" i="13"/>
  <c r="AL47" i="13"/>
  <c r="AK47" i="13"/>
  <c r="AC47" i="13"/>
  <c r="AA50" i="13"/>
  <c r="AA53" i="13"/>
  <c r="U54" i="13"/>
  <c r="M55" i="13"/>
  <c r="AA56" i="13"/>
  <c r="AA59" i="13" s="1"/>
  <c r="AG59" i="13" s="1"/>
  <c r="U57" i="13"/>
  <c r="AB60" i="13"/>
  <c r="AH60" i="13" s="1"/>
  <c r="S87" i="13"/>
  <c r="AD86" i="13"/>
  <c r="AB86" i="13" s="1"/>
  <c r="AH86" i="13" s="1"/>
  <c r="AA89" i="13"/>
  <c r="AA91" i="13" s="1"/>
  <c r="AG91" i="13" s="1"/>
  <c r="S89" i="13"/>
  <c r="S91" i="13" s="1"/>
  <c r="Y89" i="13"/>
  <c r="Q89" i="13"/>
  <c r="W89" i="13"/>
  <c r="U89" i="13"/>
  <c r="AA92" i="13"/>
  <c r="S92" i="13"/>
  <c r="S95" i="13" s="1"/>
  <c r="M95" i="13"/>
  <c r="Y92" i="13"/>
  <c r="Q92" i="13"/>
  <c r="Q95" i="13" s="1"/>
  <c r="U92" i="13"/>
  <c r="AD92" i="13"/>
  <c r="AD95" i="13" s="1"/>
  <c r="O92" i="13"/>
  <c r="AK103" i="13"/>
  <c r="AC103" i="13"/>
  <c r="AE103" i="13"/>
  <c r="S32" i="13"/>
  <c r="S35" i="13" s="1"/>
  <c r="R35" i="13" s="1"/>
  <c r="AA32" i="13"/>
  <c r="AA35" i="13" s="1"/>
  <c r="AG35" i="13" s="1"/>
  <c r="U33" i="13"/>
  <c r="AB33" i="13"/>
  <c r="AH33" i="13" s="1"/>
  <c r="U36" i="13"/>
  <c r="AB36" i="13"/>
  <c r="AH36" i="13" s="1"/>
  <c r="AE39" i="13"/>
  <c r="S42" i="13"/>
  <c r="AA42" i="13"/>
  <c r="S45" i="13"/>
  <c r="AA45" i="13"/>
  <c r="U46" i="13"/>
  <c r="AB46" i="13"/>
  <c r="AH46" i="13" s="1"/>
  <c r="S48" i="13"/>
  <c r="S51" i="13" s="1"/>
  <c r="AA48" i="13"/>
  <c r="U49" i="13"/>
  <c r="AB49" i="13"/>
  <c r="AH49" i="13" s="1"/>
  <c r="U52" i="13"/>
  <c r="AB52" i="13"/>
  <c r="AH52" i="13" s="1"/>
  <c r="AE55" i="13"/>
  <c r="Y66" i="13"/>
  <c r="Y67" i="13" s="1"/>
  <c r="Q66" i="13"/>
  <c r="Q67" i="13" s="1"/>
  <c r="AD66" i="13"/>
  <c r="AD67" i="13" s="1"/>
  <c r="W66" i="13"/>
  <c r="O66" i="13"/>
  <c r="AB66" i="13"/>
  <c r="AH66" i="13" s="1"/>
  <c r="Y69" i="13"/>
  <c r="Q69" i="13"/>
  <c r="AD69" i="13"/>
  <c r="AD71" i="13" s="1"/>
  <c r="W69" i="13"/>
  <c r="O69" i="13"/>
  <c r="M75" i="13"/>
  <c r="Y72" i="13"/>
  <c r="Q72" i="13"/>
  <c r="AD72" i="13"/>
  <c r="AD75" i="13" s="1"/>
  <c r="W72" i="13"/>
  <c r="W75" i="13" s="1"/>
  <c r="O72" i="13"/>
  <c r="O75" i="13" s="1"/>
  <c r="AA87" i="13"/>
  <c r="AG87" i="13" s="1"/>
  <c r="AL95" i="13"/>
  <c r="AL111" i="13"/>
  <c r="AK111" i="13"/>
  <c r="AC111" i="13"/>
  <c r="L111" i="13"/>
  <c r="AE111" i="13"/>
  <c r="Y118" i="13"/>
  <c r="Y119" i="13" s="1"/>
  <c r="Q118" i="13"/>
  <c r="AD118" i="13"/>
  <c r="W118" i="13"/>
  <c r="O118" i="13"/>
  <c r="AA118" i="13"/>
  <c r="M119" i="13"/>
  <c r="U118" i="13"/>
  <c r="AB118" i="13"/>
  <c r="AH118" i="13" s="1"/>
  <c r="AI128" i="13"/>
  <c r="AJ127" i="13"/>
  <c r="U32" i="13"/>
  <c r="O33" i="13"/>
  <c r="W33" i="13"/>
  <c r="W35" i="13" s="1"/>
  <c r="V35" i="13" s="1"/>
  <c r="O36" i="13"/>
  <c r="O39" i="13" s="1"/>
  <c r="N39" i="13" s="1"/>
  <c r="W36" i="13"/>
  <c r="U42" i="13"/>
  <c r="U43" i="13" s="1"/>
  <c r="U45" i="13"/>
  <c r="W46" i="13"/>
  <c r="W47" i="13" s="1"/>
  <c r="U48" i="13"/>
  <c r="W49" i="13"/>
  <c r="W51" i="13" s="1"/>
  <c r="O52" i="13"/>
  <c r="W52" i="13"/>
  <c r="AF59" i="13"/>
  <c r="U58" i="13"/>
  <c r="S66" i="13"/>
  <c r="S69" i="13"/>
  <c r="AA70" i="13"/>
  <c r="AA71" i="13" s="1"/>
  <c r="AG71" i="13" s="1"/>
  <c r="S70" i="13"/>
  <c r="Y70" i="13"/>
  <c r="Q70" i="13"/>
  <c r="AB70" i="13"/>
  <c r="AH70" i="13" s="1"/>
  <c r="S72" i="13"/>
  <c r="AF75" i="13"/>
  <c r="AA73" i="13"/>
  <c r="S73" i="13"/>
  <c r="Y73" i="13"/>
  <c r="Q73" i="13"/>
  <c r="AB73" i="13"/>
  <c r="AH73" i="13" s="1"/>
  <c r="AK75" i="13"/>
  <c r="AC75" i="13"/>
  <c r="L75" i="13"/>
  <c r="AA76" i="13"/>
  <c r="AA79" i="13" s="1"/>
  <c r="AG79" i="13" s="1"/>
  <c r="S76" i="13"/>
  <c r="S79" i="13" s="1"/>
  <c r="M79" i="13"/>
  <c r="Y76" i="13"/>
  <c r="Q76" i="13"/>
  <c r="AB76" i="13"/>
  <c r="AH76" i="13" s="1"/>
  <c r="Y82" i="13"/>
  <c r="Y83" i="13" s="1"/>
  <c r="Q82" i="13"/>
  <c r="AD82" i="13"/>
  <c r="W82" i="13"/>
  <c r="O82" i="13"/>
  <c r="AB82" i="13"/>
  <c r="AH82" i="13" s="1"/>
  <c r="Y85" i="13"/>
  <c r="Q85" i="13"/>
  <c r="AD85" i="13"/>
  <c r="W85" i="13"/>
  <c r="O85" i="13"/>
  <c r="AB85" i="13"/>
  <c r="AH85" i="13" s="1"/>
  <c r="M91" i="13"/>
  <c r="Y88" i="13"/>
  <c r="Q88" i="13"/>
  <c r="Q91" i="13" s="1"/>
  <c r="AD88" i="13"/>
  <c r="AD91" i="13" s="1"/>
  <c r="W88" i="13"/>
  <c r="O88" i="13"/>
  <c r="O91" i="13" s="1"/>
  <c r="M99" i="13"/>
  <c r="Y96" i="13"/>
  <c r="Q96" i="13"/>
  <c r="AD96" i="13"/>
  <c r="AB96" i="13" s="1"/>
  <c r="AH96" i="13" s="1"/>
  <c r="W96" i="13"/>
  <c r="W99" i="13" s="1"/>
  <c r="O96" i="13"/>
  <c r="U96" i="13"/>
  <c r="S96" i="13"/>
  <c r="AL99" i="13"/>
  <c r="Q119" i="13"/>
  <c r="S118" i="13"/>
  <c r="S61" i="13"/>
  <c r="AA61" i="13"/>
  <c r="U62" i="13"/>
  <c r="AB62" i="13"/>
  <c r="AH62" i="13" s="1"/>
  <c r="S64" i="13"/>
  <c r="AA64" i="13"/>
  <c r="AA67" i="13" s="1"/>
  <c r="AG67" i="13" s="1"/>
  <c r="U65" i="13"/>
  <c r="AB65" i="13"/>
  <c r="AH65" i="13" s="1"/>
  <c r="U68" i="13"/>
  <c r="U71" i="13" s="1"/>
  <c r="T71" i="13" s="1"/>
  <c r="AB68" i="13"/>
  <c r="AH68" i="13" s="1"/>
  <c r="AE71" i="13"/>
  <c r="AA74" i="13"/>
  <c r="U78" i="13"/>
  <c r="AB78" i="13"/>
  <c r="AH78" i="13" s="1"/>
  <c r="U81" i="13"/>
  <c r="AB81" i="13"/>
  <c r="AH81" i="13" s="1"/>
  <c r="U84" i="13"/>
  <c r="U87" i="13" s="1"/>
  <c r="AB84" i="13"/>
  <c r="AH84" i="13" s="1"/>
  <c r="AE87" i="13"/>
  <c r="AF95" i="13"/>
  <c r="U94" i="13"/>
  <c r="AB94" i="13"/>
  <c r="AH94" i="13" s="1"/>
  <c r="AA97" i="13"/>
  <c r="S97" i="13"/>
  <c r="Y97" i="13"/>
  <c r="Q97" i="13"/>
  <c r="AK99" i="13"/>
  <c r="AC99" i="13"/>
  <c r="L99" i="13"/>
  <c r="AA100" i="13"/>
  <c r="AA103" i="13" s="1"/>
  <c r="AG103" i="13" s="1"/>
  <c r="S100" i="13"/>
  <c r="S103" i="13" s="1"/>
  <c r="M103" i="13"/>
  <c r="Y100" i="13"/>
  <c r="Y103" i="13" s="1"/>
  <c r="Q100" i="13"/>
  <c r="Q103" i="13" s="1"/>
  <c r="AB100" i="13"/>
  <c r="AH100" i="13" s="1"/>
  <c r="AA109" i="13"/>
  <c r="AA111" i="13" s="1"/>
  <c r="AG111" i="13" s="1"/>
  <c r="S109" i="13"/>
  <c r="Y109" i="13"/>
  <c r="Q109" i="13"/>
  <c r="W109" i="13"/>
  <c r="W111" i="13" s="1"/>
  <c r="U109" i="13"/>
  <c r="AA112" i="13"/>
  <c r="AA115" i="13" s="1"/>
  <c r="AG115" i="13" s="1"/>
  <c r="S112" i="13"/>
  <c r="M115" i="13"/>
  <c r="Y112" i="13"/>
  <c r="Q112" i="13"/>
  <c r="U112" i="13"/>
  <c r="AD112" i="13"/>
  <c r="AD115" i="13" s="1"/>
  <c r="O112" i="13"/>
  <c r="D128" i="13"/>
  <c r="AA125" i="13"/>
  <c r="S125" i="13"/>
  <c r="Y125" i="13"/>
  <c r="Q125" i="13"/>
  <c r="U125" i="13"/>
  <c r="AD125" i="13"/>
  <c r="O125" i="13"/>
  <c r="K128" i="13"/>
  <c r="AK127" i="13"/>
  <c r="AC127" i="13"/>
  <c r="L127" i="13"/>
  <c r="AE127" i="13"/>
  <c r="U61" i="13"/>
  <c r="O62" i="13"/>
  <c r="W62" i="13"/>
  <c r="U64" i="13"/>
  <c r="U67" i="13" s="1"/>
  <c r="O68" i="13"/>
  <c r="W68" i="13"/>
  <c r="U74" i="13"/>
  <c r="U77" i="13"/>
  <c r="O78" i="13"/>
  <c r="W78" i="13"/>
  <c r="W79" i="13" s="1"/>
  <c r="U80" i="13"/>
  <c r="O81" i="13"/>
  <c r="O83" i="13" s="1"/>
  <c r="N83" i="13" s="1"/>
  <c r="W81" i="13"/>
  <c r="O84" i="13"/>
  <c r="O87" i="13" s="1"/>
  <c r="W84" i="13"/>
  <c r="U90" i="13"/>
  <c r="U93" i="13"/>
  <c r="O94" i="13"/>
  <c r="W94" i="13"/>
  <c r="W95" i="13" s="1"/>
  <c r="O97" i="13"/>
  <c r="AD97" i="13"/>
  <c r="AB97" i="13" s="1"/>
  <c r="AH97" i="13" s="1"/>
  <c r="O100" i="13"/>
  <c r="AD100" i="13"/>
  <c r="AD103" i="13" s="1"/>
  <c r="AL103" i="13"/>
  <c r="M111" i="13"/>
  <c r="Y108" i="13"/>
  <c r="Q108" i="13"/>
  <c r="AD108" i="13"/>
  <c r="U108" i="13"/>
  <c r="S108" i="13"/>
  <c r="O109" i="13"/>
  <c r="O111" i="13" s="1"/>
  <c r="W112" i="13"/>
  <c r="Y121" i="13"/>
  <c r="Y123" i="13" s="1"/>
  <c r="Q121" i="13"/>
  <c r="Q123" i="13" s="1"/>
  <c r="AD121" i="13"/>
  <c r="AD123" i="13" s="1"/>
  <c r="W121" i="13"/>
  <c r="O121" i="13"/>
  <c r="M123" i="13"/>
  <c r="AA121" i="13"/>
  <c r="U121" i="13"/>
  <c r="W125" i="13"/>
  <c r="AA98" i="13"/>
  <c r="U102" i="13"/>
  <c r="AB102" i="13"/>
  <c r="AH102" i="13" s="1"/>
  <c r="AA104" i="13"/>
  <c r="AA107" i="13" s="1"/>
  <c r="AG107" i="13" s="1"/>
  <c r="U105" i="13"/>
  <c r="AB105" i="13"/>
  <c r="AH105" i="13" s="1"/>
  <c r="AL115" i="13"/>
  <c r="AD119" i="13"/>
  <c r="AN128" i="13"/>
  <c r="U98" i="13"/>
  <c r="U101" i="13"/>
  <c r="O102" i="13"/>
  <c r="W102" i="13"/>
  <c r="W103" i="13" s="1"/>
  <c r="U104" i="13"/>
  <c r="O105" i="13"/>
  <c r="O107" i="13" s="1"/>
  <c r="W105" i="13"/>
  <c r="W107" i="13" s="1"/>
  <c r="AK115" i="13"/>
  <c r="AC115" i="13"/>
  <c r="S119" i="13"/>
  <c r="AA123" i="13"/>
  <c r="AG123" i="13" s="1"/>
  <c r="AQ128" i="13"/>
  <c r="I128" i="13"/>
  <c r="U114" i="13"/>
  <c r="AB114" i="13"/>
  <c r="AH114" i="13" s="1"/>
  <c r="AA116" i="13"/>
  <c r="AA119" i="13" s="1"/>
  <c r="AG119" i="13" s="1"/>
  <c r="U117" i="13"/>
  <c r="AB117" i="13"/>
  <c r="AH117" i="13" s="1"/>
  <c r="U120" i="13"/>
  <c r="U123" i="13" s="1"/>
  <c r="AB120" i="13"/>
  <c r="AH120" i="13" s="1"/>
  <c r="AE123" i="13"/>
  <c r="S126" i="13"/>
  <c r="AA126" i="13"/>
  <c r="U110" i="13"/>
  <c r="U113" i="13"/>
  <c r="O114" i="13"/>
  <c r="W114" i="13"/>
  <c r="U116" i="13"/>
  <c r="O117" i="13"/>
  <c r="O119" i="13" s="1"/>
  <c r="W117" i="13"/>
  <c r="W119" i="13" s="1"/>
  <c r="O120" i="13"/>
  <c r="O123" i="13" s="1"/>
  <c r="W120" i="13"/>
  <c r="U126" i="13"/>
  <c r="AO8" i="1"/>
  <c r="AO9" i="1" s="1"/>
  <c r="AO10" i="1" s="1"/>
  <c r="AP7" i="1"/>
  <c r="AD5" i="1"/>
  <c r="AB5" i="1" s="1"/>
  <c r="AH5" i="1" s="1"/>
  <c r="AK23" i="1"/>
  <c r="AC23" i="1"/>
  <c r="AK35" i="1"/>
  <c r="AC35" i="1"/>
  <c r="L35" i="1"/>
  <c r="U36" i="1"/>
  <c r="AA36" i="1"/>
  <c r="AA39" i="1" s="1"/>
  <c r="AG39" i="1" s="1"/>
  <c r="S36" i="1"/>
  <c r="S39" i="1" s="1"/>
  <c r="M39" i="1"/>
  <c r="Y36" i="1"/>
  <c r="Q36" i="1"/>
  <c r="Q39" i="1" s="1"/>
  <c r="K128" i="1"/>
  <c r="O5" i="1"/>
  <c r="W5" i="1"/>
  <c r="W7" i="1" s="1"/>
  <c r="M7" i="1"/>
  <c r="U4" i="1"/>
  <c r="AD4" i="1"/>
  <c r="AB4" i="1" s="1"/>
  <c r="AH4" i="1" s="1"/>
  <c r="Q5" i="1"/>
  <c r="Q7" i="1" s="1"/>
  <c r="AA5" i="1"/>
  <c r="AA7" i="1" s="1"/>
  <c r="AG7" i="1" s="1"/>
  <c r="U6" i="1"/>
  <c r="AD6" i="1"/>
  <c r="Y10" i="1"/>
  <c r="Y11" i="1" s="1"/>
  <c r="X11" i="1" s="1"/>
  <c r="Q10" i="1"/>
  <c r="AD10" i="1"/>
  <c r="AB10" i="1" s="1"/>
  <c r="AH10" i="1" s="1"/>
  <c r="W10" i="1"/>
  <c r="O10" i="1"/>
  <c r="Y13" i="1"/>
  <c r="Q13" i="1"/>
  <c r="AD13" i="1"/>
  <c r="AD15" i="1" s="1"/>
  <c r="W13" i="1"/>
  <c r="O13" i="1"/>
  <c r="M19" i="1"/>
  <c r="Y16" i="1"/>
  <c r="Q16" i="1"/>
  <c r="AD16" i="1"/>
  <c r="W16" i="1"/>
  <c r="W19" i="1" s="1"/>
  <c r="O16" i="1"/>
  <c r="O19" i="1" s="1"/>
  <c r="AB16" i="1"/>
  <c r="AH16" i="1" s="1"/>
  <c r="AK19" i="1"/>
  <c r="AC19" i="1"/>
  <c r="L19" i="1"/>
  <c r="AA20" i="1"/>
  <c r="S20" i="1"/>
  <c r="S23" i="1" s="1"/>
  <c r="M23" i="1"/>
  <c r="Y20" i="1"/>
  <c r="Y23" i="1" s="1"/>
  <c r="Q20" i="1"/>
  <c r="AB20" i="1"/>
  <c r="AH20" i="1" s="1"/>
  <c r="AE23" i="1"/>
  <c r="Y26" i="1"/>
  <c r="Y27" i="1" s="1"/>
  <c r="Q26" i="1"/>
  <c r="AD26" i="1"/>
  <c r="W26" i="1"/>
  <c r="O26" i="1"/>
  <c r="AB26" i="1"/>
  <c r="AH26" i="1" s="1"/>
  <c r="Y29" i="1"/>
  <c r="Q29" i="1"/>
  <c r="AD29" i="1"/>
  <c r="AD31" i="1" s="1"/>
  <c r="W29" i="1"/>
  <c r="O29" i="1"/>
  <c r="M35" i="1"/>
  <c r="Y32" i="1"/>
  <c r="Q32" i="1"/>
  <c r="AD32" i="1"/>
  <c r="AD35" i="1" s="1"/>
  <c r="W32" i="1"/>
  <c r="W35" i="1" s="1"/>
  <c r="O32" i="1"/>
  <c r="AE35" i="1"/>
  <c r="W36" i="1"/>
  <c r="AA42" i="1"/>
  <c r="AA43" i="1" s="1"/>
  <c r="AG43" i="1" s="1"/>
  <c r="S42" i="1"/>
  <c r="S43" i="1" s="1"/>
  <c r="Y42" i="1"/>
  <c r="Y43" i="1" s="1"/>
  <c r="Q42" i="1"/>
  <c r="Q43" i="1" s="1"/>
  <c r="AD42" i="1"/>
  <c r="AD43" i="1" s="1"/>
  <c r="W42" i="1"/>
  <c r="O42" i="1"/>
  <c r="M43" i="1"/>
  <c r="AA91" i="1"/>
  <c r="AG91" i="1" s="1"/>
  <c r="U5" i="1"/>
  <c r="L23" i="1"/>
  <c r="O36" i="1"/>
  <c r="AL7" i="1"/>
  <c r="O4" i="1"/>
  <c r="S5" i="1"/>
  <c r="S7" i="1" s="1"/>
  <c r="O6" i="1"/>
  <c r="AK7" i="1"/>
  <c r="AC7" i="1"/>
  <c r="S10" i="1"/>
  <c r="S13" i="1"/>
  <c r="AA14" i="1"/>
  <c r="AA15" i="1" s="1"/>
  <c r="AG15" i="1" s="1"/>
  <c r="S14" i="1"/>
  <c r="Y14" i="1"/>
  <c r="Q14" i="1"/>
  <c r="AB14" i="1"/>
  <c r="AH14" i="1" s="1"/>
  <c r="S16" i="1"/>
  <c r="AA17" i="1"/>
  <c r="S17" i="1"/>
  <c r="Y17" i="1"/>
  <c r="Q17" i="1"/>
  <c r="O20" i="1"/>
  <c r="AD20" i="1"/>
  <c r="AL23" i="1"/>
  <c r="AA27" i="1"/>
  <c r="AG27" i="1" s="1"/>
  <c r="S26" i="1"/>
  <c r="S27" i="1" s="1"/>
  <c r="S29" i="1"/>
  <c r="AA30" i="1"/>
  <c r="AA31" i="1" s="1"/>
  <c r="AG31" i="1" s="1"/>
  <c r="S30" i="1"/>
  <c r="Y30" i="1"/>
  <c r="Q30" i="1"/>
  <c r="AB30" i="1"/>
  <c r="AH30" i="1" s="1"/>
  <c r="S32" i="1"/>
  <c r="AF35" i="1"/>
  <c r="AA33" i="1"/>
  <c r="S33" i="1"/>
  <c r="Y33" i="1"/>
  <c r="Q33" i="1"/>
  <c r="AB33" i="1"/>
  <c r="AH33" i="1" s="1"/>
  <c r="AD36" i="1"/>
  <c r="AD39" i="1" s="1"/>
  <c r="U42" i="1"/>
  <c r="AK59" i="1"/>
  <c r="AC59" i="1"/>
  <c r="L59" i="1"/>
  <c r="AE59" i="1"/>
  <c r="S8" i="1"/>
  <c r="AA8" i="1"/>
  <c r="AA11" i="1" s="1"/>
  <c r="AG11" i="1" s="1"/>
  <c r="U9" i="1"/>
  <c r="AB9" i="1"/>
  <c r="AH9" i="1" s="1"/>
  <c r="U12" i="1"/>
  <c r="U15" i="1" s="1"/>
  <c r="T15" i="1" s="1"/>
  <c r="AB12" i="1"/>
  <c r="AH12" i="1" s="1"/>
  <c r="AE15" i="1"/>
  <c r="S18" i="1"/>
  <c r="AA18" i="1"/>
  <c r="U22" i="1"/>
  <c r="AB22" i="1"/>
  <c r="AH22" i="1" s="1"/>
  <c r="U25" i="1"/>
  <c r="AB25" i="1"/>
  <c r="AH25" i="1" s="1"/>
  <c r="U28" i="1"/>
  <c r="U31" i="1" s="1"/>
  <c r="T31" i="1" s="1"/>
  <c r="AB28" i="1"/>
  <c r="AH28" i="1" s="1"/>
  <c r="AE31" i="1"/>
  <c r="U38" i="1"/>
  <c r="AB38" i="1"/>
  <c r="AH38" i="1" s="1"/>
  <c r="AC39" i="1"/>
  <c r="AK39" i="1"/>
  <c r="U41" i="1"/>
  <c r="AB41" i="1"/>
  <c r="AH41" i="1" s="1"/>
  <c r="U44" i="1"/>
  <c r="AA44" i="1"/>
  <c r="S44" i="1"/>
  <c r="S47" i="1" s="1"/>
  <c r="M47" i="1"/>
  <c r="Y44" i="1"/>
  <c r="Y47" i="1" s="1"/>
  <c r="AA69" i="1"/>
  <c r="S69" i="1"/>
  <c r="S71" i="1" s="1"/>
  <c r="R71" i="1" s="1"/>
  <c r="Y69" i="1"/>
  <c r="Q69" i="1"/>
  <c r="AD69" i="1"/>
  <c r="AB69" i="1" s="1"/>
  <c r="AH69" i="1" s="1"/>
  <c r="W69" i="1"/>
  <c r="O69" i="1"/>
  <c r="M75" i="1"/>
  <c r="AA72" i="1"/>
  <c r="S72" i="1"/>
  <c r="Y72" i="1"/>
  <c r="Q72" i="1"/>
  <c r="AD72" i="1"/>
  <c r="W72" i="1"/>
  <c r="W75" i="1" s="1"/>
  <c r="O72" i="1"/>
  <c r="O75" i="1" s="1"/>
  <c r="AA102" i="1"/>
  <c r="AA103" i="1" s="1"/>
  <c r="AG103" i="1" s="1"/>
  <c r="S102" i="1"/>
  <c r="AD102" i="1"/>
  <c r="U102" i="1"/>
  <c r="AB102" i="1"/>
  <c r="AH102" i="1" s="1"/>
  <c r="Q102" i="1"/>
  <c r="Y102" i="1"/>
  <c r="W102" i="1"/>
  <c r="O102" i="1"/>
  <c r="M103" i="1"/>
  <c r="U8" i="1"/>
  <c r="U11" i="1" s="1"/>
  <c r="T11" i="1" s="1"/>
  <c r="O9" i="1"/>
  <c r="W9" i="1"/>
  <c r="O12" i="1"/>
  <c r="W12" i="1"/>
  <c r="U18" i="1"/>
  <c r="U19" i="1" s="1"/>
  <c r="U21" i="1"/>
  <c r="O22" i="1"/>
  <c r="W22" i="1"/>
  <c r="W23" i="1" s="1"/>
  <c r="U24" i="1"/>
  <c r="O25" i="1"/>
  <c r="W25" i="1"/>
  <c r="O28" i="1"/>
  <c r="W28" i="1"/>
  <c r="U34" i="1"/>
  <c r="U35" i="1" s="1"/>
  <c r="U37" i="1"/>
  <c r="O38" i="1"/>
  <c r="W38" i="1"/>
  <c r="U40" i="1"/>
  <c r="O41" i="1"/>
  <c r="W41" i="1"/>
  <c r="O44" i="1"/>
  <c r="AD44" i="1"/>
  <c r="AB44" i="1" s="1"/>
  <c r="AH44" i="1" s="1"/>
  <c r="AA53" i="1"/>
  <c r="S53" i="1"/>
  <c r="S55" i="1" s="1"/>
  <c r="R55" i="1" s="1"/>
  <c r="Y53" i="1"/>
  <c r="Q53" i="1"/>
  <c r="AD53" i="1"/>
  <c r="AB53" i="1" s="1"/>
  <c r="AH53" i="1" s="1"/>
  <c r="W53" i="1"/>
  <c r="O53" i="1"/>
  <c r="AA56" i="1"/>
  <c r="AA59" i="1" s="1"/>
  <c r="AG59" i="1" s="1"/>
  <c r="S56" i="1"/>
  <c r="M59" i="1"/>
  <c r="Y56" i="1"/>
  <c r="Y59" i="1" s="1"/>
  <c r="Q56" i="1"/>
  <c r="Q59" i="1" s="1"/>
  <c r="AD56" i="1"/>
  <c r="AD59" i="1" s="1"/>
  <c r="W56" i="1"/>
  <c r="O56" i="1"/>
  <c r="AA66" i="1"/>
  <c r="AA67" i="1" s="1"/>
  <c r="AG67" i="1" s="1"/>
  <c r="S66" i="1"/>
  <c r="Y66" i="1"/>
  <c r="Q66" i="1"/>
  <c r="AD66" i="1"/>
  <c r="AB66" i="1" s="1"/>
  <c r="AH66" i="1" s="1"/>
  <c r="W66" i="1"/>
  <c r="O66" i="1"/>
  <c r="U69" i="1"/>
  <c r="U72" i="1"/>
  <c r="AF91" i="1"/>
  <c r="Y106" i="1"/>
  <c r="Q106" i="1"/>
  <c r="AD106" i="1"/>
  <c r="U106" i="1"/>
  <c r="S106" i="1"/>
  <c r="AB106" i="1"/>
  <c r="AH106" i="1" s="1"/>
  <c r="O106" i="1"/>
  <c r="AA106" i="1"/>
  <c r="W106" i="1"/>
  <c r="AA116" i="1"/>
  <c r="AA119" i="1" s="1"/>
  <c r="AG119" i="1" s="1"/>
  <c r="S116" i="1"/>
  <c r="AD116" i="1"/>
  <c r="U116" i="1"/>
  <c r="M119" i="1"/>
  <c r="Q116" i="1"/>
  <c r="Q119" i="1" s="1"/>
  <c r="AB116" i="1"/>
  <c r="AH116" i="1" s="1"/>
  <c r="O116" i="1"/>
  <c r="Y116" i="1"/>
  <c r="W116" i="1"/>
  <c r="AA50" i="1"/>
  <c r="S50" i="1"/>
  <c r="S51" i="1" s="1"/>
  <c r="R51" i="1" s="1"/>
  <c r="Y50" i="1"/>
  <c r="Y51" i="1" s="1"/>
  <c r="X51" i="1" s="1"/>
  <c r="Q50" i="1"/>
  <c r="AD50" i="1"/>
  <c r="AB50" i="1" s="1"/>
  <c r="AH50" i="1" s="1"/>
  <c r="W50" i="1"/>
  <c r="O50" i="1"/>
  <c r="AA45" i="1"/>
  <c r="U46" i="1"/>
  <c r="AC47" i="1"/>
  <c r="AK47" i="1"/>
  <c r="U49" i="1"/>
  <c r="AB49" i="1"/>
  <c r="AH49" i="1" s="1"/>
  <c r="U52" i="1"/>
  <c r="AE55" i="1"/>
  <c r="U62" i="1"/>
  <c r="M63" i="1"/>
  <c r="AK63" i="1"/>
  <c r="U65" i="1"/>
  <c r="U68" i="1"/>
  <c r="AE71" i="1"/>
  <c r="AK75" i="1"/>
  <c r="AC75" i="1"/>
  <c r="AA76" i="1"/>
  <c r="S76" i="1"/>
  <c r="S79" i="1" s="1"/>
  <c r="W76" i="1"/>
  <c r="AK79" i="1"/>
  <c r="AD81" i="1"/>
  <c r="AD83" i="1" s="1"/>
  <c r="W81" i="1"/>
  <c r="O81" i="1"/>
  <c r="Y81" i="1"/>
  <c r="Y82" i="1"/>
  <c r="Q82" i="1"/>
  <c r="W82" i="1"/>
  <c r="M91" i="1"/>
  <c r="Y88" i="1"/>
  <c r="Q88" i="1"/>
  <c r="AD88" i="1"/>
  <c r="W88" i="1"/>
  <c r="W91" i="1" s="1"/>
  <c r="O88" i="1"/>
  <c r="O91" i="1" s="1"/>
  <c r="AB88" i="1"/>
  <c r="AH88" i="1" s="1"/>
  <c r="AK95" i="1"/>
  <c r="AC95" i="1"/>
  <c r="AD100" i="1"/>
  <c r="W100" i="1"/>
  <c r="O100" i="1"/>
  <c r="AB100" i="1"/>
  <c r="AH100" i="1" s="1"/>
  <c r="S100" i="1"/>
  <c r="Y101" i="1"/>
  <c r="Q101" i="1"/>
  <c r="AD101" i="1"/>
  <c r="AB101" i="1" s="1"/>
  <c r="AH101" i="1" s="1"/>
  <c r="U101" i="1"/>
  <c r="S101" i="1"/>
  <c r="Y109" i="1"/>
  <c r="Q109" i="1"/>
  <c r="S109" i="1"/>
  <c r="U109" i="1"/>
  <c r="AD109" i="1"/>
  <c r="AB109" i="1" s="1"/>
  <c r="AH109" i="1" s="1"/>
  <c r="O109" i="1"/>
  <c r="M111" i="1"/>
  <c r="U45" i="1"/>
  <c r="AB45" i="1"/>
  <c r="AH45" i="1" s="1"/>
  <c r="O46" i="1"/>
  <c r="W46" i="1"/>
  <c r="AD46" i="1"/>
  <c r="AB46" i="1" s="1"/>
  <c r="AH46" i="1" s="1"/>
  <c r="U48" i="1"/>
  <c r="AB48" i="1"/>
  <c r="AH48" i="1" s="1"/>
  <c r="O49" i="1"/>
  <c r="W49" i="1"/>
  <c r="AD49" i="1"/>
  <c r="AE51" i="1"/>
  <c r="O52" i="1"/>
  <c r="W52" i="1"/>
  <c r="AD52" i="1"/>
  <c r="L55" i="1"/>
  <c r="U58" i="1"/>
  <c r="AB58" i="1"/>
  <c r="AH58" i="1" s="1"/>
  <c r="U61" i="1"/>
  <c r="AB61" i="1"/>
  <c r="AH61" i="1" s="1"/>
  <c r="O62" i="1"/>
  <c r="W62" i="1"/>
  <c r="AD62" i="1"/>
  <c r="AD63" i="1" s="1"/>
  <c r="U64" i="1"/>
  <c r="AB64" i="1"/>
  <c r="AH64" i="1" s="1"/>
  <c r="O65" i="1"/>
  <c r="W65" i="1"/>
  <c r="AD65" i="1"/>
  <c r="AE67" i="1"/>
  <c r="O68" i="1"/>
  <c r="O71" i="1" s="1"/>
  <c r="N71" i="1" s="1"/>
  <c r="W68" i="1"/>
  <c r="AD68" i="1"/>
  <c r="L71" i="1"/>
  <c r="L75" i="1"/>
  <c r="O76" i="1"/>
  <c r="Y76" i="1"/>
  <c r="AD78" i="1"/>
  <c r="AB78" i="1" s="1"/>
  <c r="AH78" i="1" s="1"/>
  <c r="W78" i="1"/>
  <c r="O78" i="1"/>
  <c r="Y78" i="1"/>
  <c r="L79" i="1"/>
  <c r="Q81" i="1"/>
  <c r="AA81" i="1"/>
  <c r="O82" i="1"/>
  <c r="AA82" i="1"/>
  <c r="M83" i="1"/>
  <c r="AD84" i="1"/>
  <c r="AD87" i="1" s="1"/>
  <c r="W84" i="1"/>
  <c r="O84" i="1"/>
  <c r="Y84" i="1"/>
  <c r="Y85" i="1"/>
  <c r="Q85" i="1"/>
  <c r="W85" i="1"/>
  <c r="AA86" i="1"/>
  <c r="S86" i="1"/>
  <c r="W86" i="1"/>
  <c r="S88" i="1"/>
  <c r="AA89" i="1"/>
  <c r="S89" i="1"/>
  <c r="Y89" i="1"/>
  <c r="Q89" i="1"/>
  <c r="AB89" i="1"/>
  <c r="AH89" i="1" s="1"/>
  <c r="L95" i="1"/>
  <c r="Q100" i="1"/>
  <c r="O101" i="1"/>
  <c r="W109" i="1"/>
  <c r="AD118" i="1"/>
  <c r="W118" i="1"/>
  <c r="O118" i="1"/>
  <c r="AB118" i="1"/>
  <c r="AH118" i="1" s="1"/>
  <c r="S118" i="1"/>
  <c r="Y118" i="1"/>
  <c r="U118" i="1"/>
  <c r="W45" i="1"/>
  <c r="Q46" i="1"/>
  <c r="Q47" i="1" s="1"/>
  <c r="O48" i="1"/>
  <c r="W48" i="1"/>
  <c r="Q49" i="1"/>
  <c r="Q52" i="1"/>
  <c r="Y52" i="1"/>
  <c r="U54" i="1"/>
  <c r="AC55" i="1"/>
  <c r="U57" i="1"/>
  <c r="U59" i="1" s="1"/>
  <c r="O58" i="1"/>
  <c r="W58" i="1"/>
  <c r="U60" i="1"/>
  <c r="O61" i="1"/>
  <c r="W61" i="1"/>
  <c r="Q62" i="1"/>
  <c r="O64" i="1"/>
  <c r="W64" i="1"/>
  <c r="Q65" i="1"/>
  <c r="Q67" i="1" s="1"/>
  <c r="Q68" i="1"/>
  <c r="Q71" i="1" s="1"/>
  <c r="P71" i="1" s="1"/>
  <c r="Y68" i="1"/>
  <c r="U70" i="1"/>
  <c r="AC71" i="1"/>
  <c r="U73" i="1"/>
  <c r="Q76" i="1"/>
  <c r="AB76" i="1"/>
  <c r="AH76" i="1" s="1"/>
  <c r="Q78" i="1"/>
  <c r="AA78" i="1"/>
  <c r="M79" i="1"/>
  <c r="S81" i="1"/>
  <c r="AB81" i="1"/>
  <c r="AH81" i="1" s="1"/>
  <c r="S82" i="1"/>
  <c r="AB82" i="1"/>
  <c r="AH82" i="1" s="1"/>
  <c r="M87" i="1"/>
  <c r="U88" i="1"/>
  <c r="AK91" i="1"/>
  <c r="AC91" i="1"/>
  <c r="L91" i="1"/>
  <c r="AA92" i="1"/>
  <c r="AA95" i="1" s="1"/>
  <c r="AG95" i="1" s="1"/>
  <c r="S92" i="1"/>
  <c r="S95" i="1" s="1"/>
  <c r="M95" i="1"/>
  <c r="Y92" i="1"/>
  <c r="Q92" i="1"/>
  <c r="Q95" i="1" s="1"/>
  <c r="AB92" i="1"/>
  <c r="AH92" i="1" s="1"/>
  <c r="AE95" i="1"/>
  <c r="Y100" i="1"/>
  <c r="W101" i="1"/>
  <c r="L103" i="1"/>
  <c r="AK103" i="1"/>
  <c r="AE103" i="1"/>
  <c r="AA109" i="1"/>
  <c r="AA113" i="1"/>
  <c r="S113" i="1"/>
  <c r="S115" i="1" s="1"/>
  <c r="AD113" i="1"/>
  <c r="AB113" i="1" s="1"/>
  <c r="AH113" i="1" s="1"/>
  <c r="U113" i="1"/>
  <c r="W113" i="1"/>
  <c r="Q113" i="1"/>
  <c r="AF119" i="1"/>
  <c r="D128" i="1"/>
  <c r="AI128" i="1"/>
  <c r="U94" i="1"/>
  <c r="AB94" i="1"/>
  <c r="AH94" i="1" s="1"/>
  <c r="S99" i="1"/>
  <c r="AA110" i="1"/>
  <c r="S110" i="1"/>
  <c r="Q110" i="1"/>
  <c r="Y110" i="1"/>
  <c r="Y111" i="1" s="1"/>
  <c r="M115" i="1"/>
  <c r="Y112" i="1"/>
  <c r="Y115" i="1" s="1"/>
  <c r="Q112" i="1"/>
  <c r="AD112" i="1"/>
  <c r="U112" i="1"/>
  <c r="AA112" i="1"/>
  <c r="AK115" i="1"/>
  <c r="AC115" i="1"/>
  <c r="AE115" i="1"/>
  <c r="L119" i="1"/>
  <c r="Y122" i="1"/>
  <c r="Y123" i="1" s="1"/>
  <c r="Q122" i="1"/>
  <c r="AD122" i="1"/>
  <c r="AB122" i="1" s="1"/>
  <c r="AH122" i="1" s="1"/>
  <c r="W122" i="1"/>
  <c r="O122" i="1"/>
  <c r="AA122" i="1"/>
  <c r="F128" i="1"/>
  <c r="M123" i="1"/>
  <c r="U74" i="1"/>
  <c r="U77" i="1"/>
  <c r="U79" i="1" s="1"/>
  <c r="U80" i="1"/>
  <c r="U83" i="1" s="1"/>
  <c r="U90" i="1"/>
  <c r="U93" i="1"/>
  <c r="U95" i="1" s="1"/>
  <c r="O94" i="1"/>
  <c r="W94" i="1"/>
  <c r="W95" i="1" s="1"/>
  <c r="AB96" i="1"/>
  <c r="AH96" i="1" s="1"/>
  <c r="U96" i="1"/>
  <c r="U99" i="1" s="1"/>
  <c r="W96" i="1"/>
  <c r="AD97" i="1"/>
  <c r="AD99" i="1" s="1"/>
  <c r="W97" i="1"/>
  <c r="O97" i="1"/>
  <c r="O99" i="1" s="1"/>
  <c r="Y97" i="1"/>
  <c r="Y98" i="1"/>
  <c r="Q98" i="1"/>
  <c r="Q99" i="1" s="1"/>
  <c r="W98" i="1"/>
  <c r="AF103" i="1"/>
  <c r="Y104" i="1"/>
  <c r="Y107" i="1" s="1"/>
  <c r="X107" i="1" s="1"/>
  <c r="Q104" i="1"/>
  <c r="Q107" i="1" s="1"/>
  <c r="P107" i="1" s="1"/>
  <c r="W104" i="1"/>
  <c r="AD105" i="1"/>
  <c r="AD107" i="1" s="1"/>
  <c r="W105" i="1"/>
  <c r="O105" i="1"/>
  <c r="U105" i="1"/>
  <c r="AA105" i="1"/>
  <c r="AD108" i="1"/>
  <c r="AB108" i="1" s="1"/>
  <c r="AH108" i="1" s="1"/>
  <c r="W108" i="1"/>
  <c r="O108" i="1"/>
  <c r="S108" i="1"/>
  <c r="AA108" i="1"/>
  <c r="O110" i="1"/>
  <c r="AD110" i="1"/>
  <c r="AB110" i="1" s="1"/>
  <c r="AH110" i="1" s="1"/>
  <c r="O112" i="1"/>
  <c r="AB112" i="1"/>
  <c r="AH112" i="1" s="1"/>
  <c r="L115" i="1"/>
  <c r="S122" i="1"/>
  <c r="AN128" i="1"/>
  <c r="I128" i="1"/>
  <c r="AQ128" i="1"/>
  <c r="U121" i="1"/>
  <c r="U124" i="1"/>
  <c r="AB124" i="1"/>
  <c r="AH124" i="1" s="1"/>
  <c r="O125" i="1"/>
  <c r="W125" i="1"/>
  <c r="AD125" i="1"/>
  <c r="AD127" i="1" s="1"/>
  <c r="Q126" i="1"/>
  <c r="Y126" i="1"/>
  <c r="AE127" i="1"/>
  <c r="U114" i="1"/>
  <c r="U117" i="1"/>
  <c r="U120" i="1"/>
  <c r="L127" i="1"/>
  <c r="AJ127" i="1"/>
  <c r="U126" i="1"/>
  <c r="AB126" i="1"/>
  <c r="AH126" i="1" s="1"/>
  <c r="AC127" i="1"/>
  <c r="AK127" i="1"/>
  <c r="U125" i="1"/>
  <c r="O126" i="1"/>
  <c r="W126" i="1"/>
  <c r="Y127" i="12" l="1"/>
  <c r="W127" i="12"/>
  <c r="O127" i="12"/>
  <c r="AD127" i="12"/>
  <c r="Q127" i="12"/>
  <c r="P127" i="12" s="1"/>
  <c r="AB124" i="12"/>
  <c r="AH124" i="12" s="1"/>
  <c r="W123" i="12"/>
  <c r="V123" i="12" s="1"/>
  <c r="O123" i="12"/>
  <c r="N123" i="12" s="1"/>
  <c r="AD123" i="12"/>
  <c r="AA123" i="12"/>
  <c r="AG123" i="12" s="1"/>
  <c r="Y123" i="12"/>
  <c r="X123" i="12" s="1"/>
  <c r="AB120" i="12"/>
  <c r="AH120" i="12" s="1"/>
  <c r="U119" i="12"/>
  <c r="AB117" i="12"/>
  <c r="AH117" i="12" s="1"/>
  <c r="W119" i="12"/>
  <c r="U115" i="12"/>
  <c r="W115" i="12"/>
  <c r="AD115" i="12"/>
  <c r="AD111" i="12"/>
  <c r="AB109" i="12"/>
  <c r="AH109" i="12" s="1"/>
  <c r="Q111" i="12"/>
  <c r="O111" i="12"/>
  <c r="N111" i="12" s="1"/>
  <c r="AA111" i="12"/>
  <c r="AG111" i="12" s="1"/>
  <c r="W111" i="12"/>
  <c r="V111" i="12" s="1"/>
  <c r="S111" i="12"/>
  <c r="R111" i="12" s="1"/>
  <c r="AB106" i="12"/>
  <c r="AH106" i="12" s="1"/>
  <c r="AA107" i="12"/>
  <c r="AG107" i="12" s="1"/>
  <c r="U107" i="12"/>
  <c r="T107" i="12" s="1"/>
  <c r="R107" i="12"/>
  <c r="Z107" i="12"/>
  <c r="Y107" i="12"/>
  <c r="X107" i="12" s="1"/>
  <c r="P107" i="12"/>
  <c r="V107" i="12"/>
  <c r="N107" i="12"/>
  <c r="AB107" i="12"/>
  <c r="AH107" i="12" s="1"/>
  <c r="Y103" i="12"/>
  <c r="U103" i="12"/>
  <c r="Y99" i="12"/>
  <c r="AA99" i="12"/>
  <c r="AG99" i="12" s="1"/>
  <c r="S99" i="12"/>
  <c r="Q99" i="12"/>
  <c r="P99" i="12" s="1"/>
  <c r="U95" i="12"/>
  <c r="AD95" i="12"/>
  <c r="Q95" i="12"/>
  <c r="P95" i="12" s="1"/>
  <c r="AB93" i="12"/>
  <c r="AH93" i="12" s="1"/>
  <c r="S95" i="12"/>
  <c r="U91" i="12"/>
  <c r="AB90" i="12"/>
  <c r="AH90" i="12" s="1"/>
  <c r="Y91" i="12"/>
  <c r="X91" i="12" s="1"/>
  <c r="O91" i="12"/>
  <c r="N91" i="12" s="1"/>
  <c r="Q91" i="12"/>
  <c r="P91" i="12" s="1"/>
  <c r="R91" i="12"/>
  <c r="Z91" i="12"/>
  <c r="T91" i="12"/>
  <c r="AD87" i="12"/>
  <c r="AB84" i="12"/>
  <c r="AH84" i="12" s="1"/>
  <c r="W83" i="12"/>
  <c r="V83" i="12" s="1"/>
  <c r="U83" i="12"/>
  <c r="T83" i="12" s="1"/>
  <c r="AH80" i="12"/>
  <c r="AB83" i="12"/>
  <c r="AH83" i="12" s="1"/>
  <c r="Q83" i="12"/>
  <c r="P83" i="12" s="1"/>
  <c r="Z83" i="12"/>
  <c r="S79" i="12"/>
  <c r="W79" i="12"/>
  <c r="O75" i="12"/>
  <c r="AD75" i="12"/>
  <c r="Q75" i="12"/>
  <c r="AA75" i="12"/>
  <c r="AG75" i="12" s="1"/>
  <c r="U75" i="12"/>
  <c r="U71" i="12"/>
  <c r="T71" i="12" s="1"/>
  <c r="P71" i="12"/>
  <c r="Y71" i="12"/>
  <c r="X71" i="12" s="1"/>
  <c r="O71" i="12"/>
  <c r="N71" i="12" s="1"/>
  <c r="Z71" i="12"/>
  <c r="AB68" i="12"/>
  <c r="R71" i="12"/>
  <c r="W67" i="12"/>
  <c r="V67" i="12" s="1"/>
  <c r="S67" i="12"/>
  <c r="R67" i="12" s="1"/>
  <c r="U67" i="12"/>
  <c r="T67" i="12" s="1"/>
  <c r="AB65" i="12"/>
  <c r="Z67" i="12"/>
  <c r="O67" i="12"/>
  <c r="N67" i="12" s="1"/>
  <c r="Q67" i="12"/>
  <c r="P67" i="12" s="1"/>
  <c r="AB62" i="12"/>
  <c r="AH62" i="12" s="1"/>
  <c r="S63" i="12"/>
  <c r="AA63" i="12"/>
  <c r="AG63" i="12" s="1"/>
  <c r="X63" i="12"/>
  <c r="T63" i="12"/>
  <c r="N63" i="12"/>
  <c r="R63" i="12"/>
  <c r="P63" i="12"/>
  <c r="AB63" i="12"/>
  <c r="AH63" i="12" s="1"/>
  <c r="AD59" i="12"/>
  <c r="O59" i="12"/>
  <c r="N59" i="12" s="1"/>
  <c r="W59" i="12"/>
  <c r="U55" i="12"/>
  <c r="AB56" i="12"/>
  <c r="AH56" i="12" s="1"/>
  <c r="S59" i="12"/>
  <c r="R59" i="12" s="1"/>
  <c r="O55" i="12"/>
  <c r="AD55" i="12"/>
  <c r="AB53" i="12"/>
  <c r="AH53" i="12" s="1"/>
  <c r="W55" i="12"/>
  <c r="V55" i="12" s="1"/>
  <c r="AA55" i="12"/>
  <c r="AG55" i="12" s="1"/>
  <c r="Q55" i="12"/>
  <c r="P55" i="12" s="1"/>
  <c r="U51" i="12"/>
  <c r="S51" i="12"/>
  <c r="O51" i="12"/>
  <c r="Q51" i="12"/>
  <c r="U47" i="12"/>
  <c r="AB46" i="12"/>
  <c r="AH46" i="12" s="1"/>
  <c r="Q47" i="12"/>
  <c r="W47" i="12"/>
  <c r="V47" i="12" s="1"/>
  <c r="S43" i="12"/>
  <c r="R43" i="12" s="1"/>
  <c r="AA43" i="12"/>
  <c r="AG43" i="12" s="1"/>
  <c r="O43" i="12"/>
  <c r="AD43" i="12"/>
  <c r="Y39" i="12"/>
  <c r="X39" i="12" s="1"/>
  <c r="U39" i="12"/>
  <c r="S39" i="12"/>
  <c r="Q39" i="12"/>
  <c r="P39" i="12" s="1"/>
  <c r="O39" i="12"/>
  <c r="N39" i="12" s="1"/>
  <c r="AH37" i="12"/>
  <c r="AB39" i="12"/>
  <c r="AH39" i="12" s="1"/>
  <c r="R39" i="12"/>
  <c r="AA39" i="12"/>
  <c r="AG39" i="12" s="1"/>
  <c r="T39" i="12"/>
  <c r="W39" i="12"/>
  <c r="V39" i="12" s="1"/>
  <c r="S35" i="12"/>
  <c r="AA35" i="12"/>
  <c r="AG35" i="12" s="1"/>
  <c r="U35" i="12"/>
  <c r="AD35" i="12"/>
  <c r="O31" i="12"/>
  <c r="W31" i="12"/>
  <c r="AA31" i="12"/>
  <c r="AG31" i="12" s="1"/>
  <c r="U31" i="12"/>
  <c r="AB28" i="12"/>
  <c r="AH28" i="12" s="1"/>
  <c r="S27" i="12"/>
  <c r="R27" i="12" s="1"/>
  <c r="AA27" i="12"/>
  <c r="AG27" i="12" s="1"/>
  <c r="Q27" i="12"/>
  <c r="U27" i="12"/>
  <c r="AD27" i="12"/>
  <c r="O27" i="12"/>
  <c r="N27" i="12" s="1"/>
  <c r="Y27" i="12"/>
  <c r="AB24" i="12"/>
  <c r="AH24" i="12" s="1"/>
  <c r="AD23" i="12"/>
  <c r="AA23" i="12"/>
  <c r="AG23" i="12" s="1"/>
  <c r="S23" i="12"/>
  <c r="AB21" i="12"/>
  <c r="AH21" i="12" s="1"/>
  <c r="U23" i="12"/>
  <c r="T23" i="12" s="1"/>
  <c r="W23" i="12"/>
  <c r="V23" i="12" s="1"/>
  <c r="Q23" i="12"/>
  <c r="U19" i="12"/>
  <c r="AL128" i="12"/>
  <c r="AK128" i="12" s="1"/>
  <c r="Y15" i="12"/>
  <c r="AA15" i="12"/>
  <c r="AG15" i="12" s="1"/>
  <c r="Q11" i="12"/>
  <c r="AF128" i="12"/>
  <c r="AE128" i="12" s="1"/>
  <c r="W7" i="12"/>
  <c r="Q7" i="12"/>
  <c r="AA7" i="12"/>
  <c r="AG7" i="12" s="1"/>
  <c r="AD7" i="12"/>
  <c r="AA123" i="11"/>
  <c r="AG123" i="11" s="1"/>
  <c r="O123" i="11"/>
  <c r="AB121" i="11"/>
  <c r="AH121" i="11" s="1"/>
  <c r="Q119" i="11"/>
  <c r="AA115" i="11"/>
  <c r="AG115" i="11" s="1"/>
  <c r="O115" i="11"/>
  <c r="W115" i="11"/>
  <c r="V115" i="11" s="1"/>
  <c r="AD115" i="11"/>
  <c r="AB108" i="11"/>
  <c r="AH108" i="11" s="1"/>
  <c r="U111" i="11"/>
  <c r="P111" i="11"/>
  <c r="AB111" i="11"/>
  <c r="AH111" i="11" s="1"/>
  <c r="AA111" i="11"/>
  <c r="AG111" i="11" s="1"/>
  <c r="T111" i="11"/>
  <c r="W107" i="11"/>
  <c r="U103" i="11"/>
  <c r="T103" i="11" s="1"/>
  <c r="AB103" i="11"/>
  <c r="AH103" i="11" s="1"/>
  <c r="Q103" i="11"/>
  <c r="P103" i="11" s="1"/>
  <c r="Q99" i="11"/>
  <c r="P99" i="11" s="1"/>
  <c r="W99" i="11"/>
  <c r="S99" i="11"/>
  <c r="R99" i="11" s="1"/>
  <c r="O99" i="11"/>
  <c r="N99" i="11" s="1"/>
  <c r="AD99" i="11"/>
  <c r="AA95" i="11"/>
  <c r="AG95" i="11" s="1"/>
  <c r="Q95" i="11"/>
  <c r="W91" i="11"/>
  <c r="W87" i="11"/>
  <c r="AH84" i="11"/>
  <c r="AB87" i="11"/>
  <c r="AH87" i="11" s="1"/>
  <c r="AD87" i="11"/>
  <c r="P87" i="11"/>
  <c r="W83" i="11"/>
  <c r="N83" i="11"/>
  <c r="AA83" i="11"/>
  <c r="AG83" i="11" s="1"/>
  <c r="AD83" i="11"/>
  <c r="AB83" i="11"/>
  <c r="AH83" i="11" s="1"/>
  <c r="X83" i="11"/>
  <c r="R83" i="11"/>
  <c r="V83" i="11"/>
  <c r="Z83" i="11"/>
  <c r="AB78" i="11"/>
  <c r="AH78" i="11" s="1"/>
  <c r="S79" i="11"/>
  <c r="W79" i="11"/>
  <c r="Y75" i="11"/>
  <c r="U71" i="11"/>
  <c r="W71" i="11"/>
  <c r="AD71" i="11"/>
  <c r="Y67" i="11"/>
  <c r="W67" i="11"/>
  <c r="U67" i="11"/>
  <c r="T67" i="11" s="1"/>
  <c r="S67" i="11"/>
  <c r="O67" i="11"/>
  <c r="S63" i="11"/>
  <c r="R63" i="11" s="1"/>
  <c r="AB60" i="11"/>
  <c r="AA63" i="11"/>
  <c r="R59" i="11"/>
  <c r="AB57" i="11"/>
  <c r="AH57" i="11" s="1"/>
  <c r="Q59" i="11"/>
  <c r="P59" i="11" s="1"/>
  <c r="O59" i="11"/>
  <c r="AH56" i="11"/>
  <c r="AB59" i="11"/>
  <c r="AH59" i="11" s="1"/>
  <c r="N55" i="11"/>
  <c r="S55" i="11"/>
  <c r="R55" i="11" s="1"/>
  <c r="AD55" i="11"/>
  <c r="Y55" i="11"/>
  <c r="X55" i="11" s="1"/>
  <c r="Q55" i="11"/>
  <c r="P55" i="11" s="1"/>
  <c r="AB55" i="11"/>
  <c r="AH55" i="11" s="1"/>
  <c r="Z55" i="11"/>
  <c r="T55" i="11"/>
  <c r="U51" i="11"/>
  <c r="AD51" i="11"/>
  <c r="Q51" i="11"/>
  <c r="O51" i="11"/>
  <c r="Q47" i="11"/>
  <c r="Z47" i="11"/>
  <c r="P47" i="11"/>
  <c r="AB44" i="11"/>
  <c r="S47" i="11"/>
  <c r="R47" i="11" s="1"/>
  <c r="AA43" i="11"/>
  <c r="AG43" i="11" s="1"/>
  <c r="O43" i="11"/>
  <c r="N43" i="11" s="1"/>
  <c r="AD43" i="11"/>
  <c r="W43" i="11"/>
  <c r="V43" i="11" s="1"/>
  <c r="Q43" i="11"/>
  <c r="P43" i="11" s="1"/>
  <c r="O39" i="11"/>
  <c r="N39" i="11" s="1"/>
  <c r="U39" i="11"/>
  <c r="T39" i="11" s="1"/>
  <c r="AH36" i="11"/>
  <c r="AB39" i="11"/>
  <c r="AH39" i="11" s="1"/>
  <c r="AD39" i="11"/>
  <c r="O35" i="11"/>
  <c r="N35" i="11" s="1"/>
  <c r="U31" i="11"/>
  <c r="AA31" i="11"/>
  <c r="AG31" i="11" s="1"/>
  <c r="AD31" i="11"/>
  <c r="O31" i="11"/>
  <c r="N31" i="11" s="1"/>
  <c r="AB28" i="11"/>
  <c r="AH28" i="11" s="1"/>
  <c r="S27" i="11"/>
  <c r="R27" i="11" s="1"/>
  <c r="O27" i="11"/>
  <c r="N27" i="11" s="1"/>
  <c r="AH24" i="11"/>
  <c r="AB27" i="11"/>
  <c r="AH27" i="11" s="1"/>
  <c r="AA27" i="11"/>
  <c r="U23" i="11"/>
  <c r="S23" i="11"/>
  <c r="R23" i="11" s="1"/>
  <c r="AA23" i="11"/>
  <c r="AG23" i="11" s="1"/>
  <c r="AH20" i="11"/>
  <c r="AB23" i="11"/>
  <c r="AH23" i="11" s="1"/>
  <c r="X23" i="11"/>
  <c r="AD23" i="11"/>
  <c r="U19" i="11"/>
  <c r="AD19" i="11"/>
  <c r="O19" i="11"/>
  <c r="AB16" i="11"/>
  <c r="AH16" i="11" s="1"/>
  <c r="W15" i="11"/>
  <c r="Q11" i="11"/>
  <c r="O11" i="11"/>
  <c r="N11" i="11" s="1"/>
  <c r="AA11" i="11"/>
  <c r="AG11" i="11" s="1"/>
  <c r="AL128" i="11"/>
  <c r="AK128" i="11" s="1"/>
  <c r="AB7" i="11"/>
  <c r="AH7" i="11" s="1"/>
  <c r="U7" i="11"/>
  <c r="T7" i="11" s="1"/>
  <c r="W7" i="11"/>
  <c r="V7" i="11" s="1"/>
  <c r="S7" i="11"/>
  <c r="R7" i="11"/>
  <c r="Y7" i="11"/>
  <c r="X7" i="11" s="1"/>
  <c r="P7" i="11"/>
  <c r="Z7" i="11"/>
  <c r="AJ128" i="11"/>
  <c r="T43" i="11"/>
  <c r="Z43" i="11"/>
  <c r="S111" i="11"/>
  <c r="R111" i="11" s="1"/>
  <c r="U87" i="11"/>
  <c r="T87" i="11" s="1"/>
  <c r="U115" i="11"/>
  <c r="T115" i="11" s="1"/>
  <c r="S115" i="11"/>
  <c r="R115" i="11" s="1"/>
  <c r="U99" i="11"/>
  <c r="T99" i="11" s="1"/>
  <c r="U79" i="11"/>
  <c r="T79" i="11" s="1"/>
  <c r="Y63" i="11"/>
  <c r="X63" i="11" s="1"/>
  <c r="Y47" i="11"/>
  <c r="X47" i="11" s="1"/>
  <c r="R43" i="11"/>
  <c r="U63" i="11"/>
  <c r="T63" i="11" s="1"/>
  <c r="AB43" i="11"/>
  <c r="AH43" i="11" s="1"/>
  <c r="AA39" i="11"/>
  <c r="AD91" i="11"/>
  <c r="O75" i="11"/>
  <c r="N75" i="11" s="1"/>
  <c r="Q35" i="11"/>
  <c r="T23" i="11"/>
  <c r="Y19" i="11"/>
  <c r="X19" i="11" s="1"/>
  <c r="P23" i="11"/>
  <c r="Q15" i="11"/>
  <c r="Q83" i="11"/>
  <c r="P83" i="11" s="1"/>
  <c r="O79" i="11"/>
  <c r="N79" i="11" s="1"/>
  <c r="AA15" i="11"/>
  <c r="AG15" i="11" s="1"/>
  <c r="R87" i="11"/>
  <c r="Y111" i="11"/>
  <c r="X111" i="11" s="1"/>
  <c r="AA107" i="11"/>
  <c r="AG107" i="11" s="1"/>
  <c r="Y107" i="11"/>
  <c r="Y87" i="11"/>
  <c r="X87" i="11" s="1"/>
  <c r="AF128" i="11"/>
  <c r="AE128" i="11" s="1"/>
  <c r="O63" i="11"/>
  <c r="N63" i="11" s="1"/>
  <c r="Z87" i="11"/>
  <c r="AA71" i="11"/>
  <c r="AG71" i="11" s="1"/>
  <c r="W59" i="11"/>
  <c r="V59" i="11" s="1"/>
  <c r="Y51" i="11"/>
  <c r="W19" i="11"/>
  <c r="V19" i="11" s="1"/>
  <c r="S11" i="11"/>
  <c r="R11" i="11" s="1"/>
  <c r="V23" i="11"/>
  <c r="U119" i="11"/>
  <c r="T119" i="11" s="1"/>
  <c r="U15" i="11"/>
  <c r="T15" i="11" s="1"/>
  <c r="W11" i="11"/>
  <c r="Q27" i="11"/>
  <c r="P27" i="11" s="1"/>
  <c r="Q71" i="11"/>
  <c r="P71" i="11" s="1"/>
  <c r="Q75" i="11"/>
  <c r="AD67" i="11"/>
  <c r="N47" i="11"/>
  <c r="AD35" i="11"/>
  <c r="AA127" i="11"/>
  <c r="AG127" i="11" s="1"/>
  <c r="AD127" i="11"/>
  <c r="O111" i="11"/>
  <c r="N111" i="11" s="1"/>
  <c r="Q123" i="11"/>
  <c r="P123" i="11" s="1"/>
  <c r="Y115" i="11"/>
  <c r="X115" i="11" s="1"/>
  <c r="AA103" i="11"/>
  <c r="S107" i="11"/>
  <c r="R107" i="11" s="1"/>
  <c r="M128" i="11"/>
  <c r="L128" i="11" s="1"/>
  <c r="O87" i="11"/>
  <c r="N87" i="11" s="1"/>
  <c r="Q63" i="11"/>
  <c r="P63" i="11" s="1"/>
  <c r="V87" i="11"/>
  <c r="U47" i="11"/>
  <c r="Y91" i="11"/>
  <c r="Y31" i="11"/>
  <c r="X31" i="11" s="1"/>
  <c r="Y27" i="11"/>
  <c r="X27" i="11" s="1"/>
  <c r="AA91" i="11"/>
  <c r="AG91" i="11" s="1"/>
  <c r="S31" i="11"/>
  <c r="N59" i="11"/>
  <c r="Z59" i="11"/>
  <c r="T59" i="11"/>
  <c r="O7" i="11"/>
  <c r="N7" i="11" s="1"/>
  <c r="U127" i="8"/>
  <c r="T127" i="8" s="1"/>
  <c r="AD127" i="8"/>
  <c r="O127" i="8"/>
  <c r="N127" i="8" s="1"/>
  <c r="Y127" i="8"/>
  <c r="X127" i="8" s="1"/>
  <c r="AB124" i="8"/>
  <c r="AA127" i="8"/>
  <c r="Z127" i="8" s="1"/>
  <c r="S127" i="8"/>
  <c r="R127" i="8" s="1"/>
  <c r="AA123" i="8"/>
  <c r="AG123" i="8" s="1"/>
  <c r="Y123" i="8"/>
  <c r="U123" i="8"/>
  <c r="T123" i="8" s="1"/>
  <c r="O123" i="8"/>
  <c r="N123" i="8" s="1"/>
  <c r="Q123" i="8"/>
  <c r="P123" i="8" s="1"/>
  <c r="AB118" i="8"/>
  <c r="AH118" i="8" s="1"/>
  <c r="Q119" i="8"/>
  <c r="W115" i="8"/>
  <c r="V115" i="8" s="1"/>
  <c r="AA115" i="8"/>
  <c r="AG115" i="8" s="1"/>
  <c r="S115" i="8"/>
  <c r="AB112" i="8"/>
  <c r="AH112" i="8" s="1"/>
  <c r="U111" i="8"/>
  <c r="AA111" i="8"/>
  <c r="AG111" i="8" s="1"/>
  <c r="Y111" i="8"/>
  <c r="P111" i="8"/>
  <c r="AB108" i="8"/>
  <c r="N111" i="8"/>
  <c r="T111" i="8"/>
  <c r="R111" i="8"/>
  <c r="X111" i="8"/>
  <c r="S107" i="8"/>
  <c r="Q107" i="8"/>
  <c r="W107" i="8"/>
  <c r="AD99" i="8"/>
  <c r="S99" i="8"/>
  <c r="R99" i="8" s="1"/>
  <c r="Q99" i="8"/>
  <c r="P99" i="8" s="1"/>
  <c r="O99" i="8"/>
  <c r="N99" i="8" s="1"/>
  <c r="W99" i="8"/>
  <c r="V99" i="8" s="1"/>
  <c r="AA99" i="8"/>
  <c r="AG99" i="8" s="1"/>
  <c r="AH96" i="8"/>
  <c r="AB99" i="8"/>
  <c r="AH99" i="8" s="1"/>
  <c r="X99" i="8"/>
  <c r="W95" i="8"/>
  <c r="U95" i="8"/>
  <c r="T95" i="8" s="1"/>
  <c r="O95" i="8"/>
  <c r="AD95" i="8"/>
  <c r="W91" i="8"/>
  <c r="Q91" i="8"/>
  <c r="AD91" i="8"/>
  <c r="AB88" i="8"/>
  <c r="AH88" i="8" s="1"/>
  <c r="V83" i="8"/>
  <c r="Y83" i="8"/>
  <c r="AA87" i="8"/>
  <c r="AG87" i="8" s="1"/>
  <c r="U87" i="8"/>
  <c r="Q87" i="8"/>
  <c r="AB84" i="8"/>
  <c r="AH84" i="8" s="1"/>
  <c r="X83" i="8"/>
  <c r="N83" i="8"/>
  <c r="Q83" i="8"/>
  <c r="P83" i="8" s="1"/>
  <c r="U83" i="8"/>
  <c r="T83" i="8" s="1"/>
  <c r="AB83" i="8"/>
  <c r="AH83" i="8" s="1"/>
  <c r="U79" i="8"/>
  <c r="T79" i="8" s="1"/>
  <c r="O79" i="8"/>
  <c r="Y79" i="8"/>
  <c r="Q79" i="8"/>
  <c r="P79" i="8" s="1"/>
  <c r="X79" i="8"/>
  <c r="W79" i="8"/>
  <c r="V79" i="8" s="1"/>
  <c r="AB79" i="8"/>
  <c r="AH79" i="8" s="1"/>
  <c r="N79" i="8"/>
  <c r="Z79" i="8"/>
  <c r="R79" i="8"/>
  <c r="W75" i="8"/>
  <c r="AA71" i="8"/>
  <c r="AG71" i="8" s="1"/>
  <c r="W71" i="8"/>
  <c r="V71" i="8" s="1"/>
  <c r="AD71" i="8"/>
  <c r="AA67" i="8"/>
  <c r="AG67" i="8" s="1"/>
  <c r="U67" i="8"/>
  <c r="O63" i="8"/>
  <c r="N63" i="8" s="1"/>
  <c r="U63" i="8"/>
  <c r="T63" i="8" s="1"/>
  <c r="W63" i="8"/>
  <c r="V63" i="8" s="1"/>
  <c r="Y63" i="8"/>
  <c r="X63" i="8" s="1"/>
  <c r="AB61" i="8"/>
  <c r="AH61" i="8" s="1"/>
  <c r="AH60" i="8"/>
  <c r="AB63" i="8"/>
  <c r="AH63" i="8" s="1"/>
  <c r="Z63" i="8"/>
  <c r="U59" i="8"/>
  <c r="S59" i="8"/>
  <c r="AD59" i="8"/>
  <c r="W59" i="8"/>
  <c r="V59" i="8" s="1"/>
  <c r="Y59" i="8"/>
  <c r="X59" i="8" s="1"/>
  <c r="AB57" i="8"/>
  <c r="AH57" i="8" s="1"/>
  <c r="N59" i="8"/>
  <c r="R59" i="8"/>
  <c r="T59" i="8"/>
  <c r="P59" i="8"/>
  <c r="Z59" i="8"/>
  <c r="AA55" i="8"/>
  <c r="AG55" i="8" s="1"/>
  <c r="U55" i="8"/>
  <c r="AB52" i="8"/>
  <c r="AH52" i="8" s="1"/>
  <c r="U51" i="8"/>
  <c r="T51" i="8" s="1"/>
  <c r="Q51" i="8"/>
  <c r="P51" i="8" s="1"/>
  <c r="N51" i="8"/>
  <c r="AB48" i="8"/>
  <c r="Z51" i="8"/>
  <c r="S51" i="8"/>
  <c r="R51" i="8" s="1"/>
  <c r="U47" i="8"/>
  <c r="T47" i="8" s="1"/>
  <c r="W47" i="8"/>
  <c r="V47" i="8" s="1"/>
  <c r="AB45" i="8"/>
  <c r="AH45" i="8" s="1"/>
  <c r="AA47" i="8"/>
  <c r="AG47" i="8" s="1"/>
  <c r="O47" i="8"/>
  <c r="N47" i="8" s="1"/>
  <c r="P47" i="8"/>
  <c r="Q43" i="8"/>
  <c r="AH41" i="8"/>
  <c r="AB43" i="8"/>
  <c r="AH43" i="8" s="1"/>
  <c r="Y43" i="8"/>
  <c r="X43" i="8" s="1"/>
  <c r="AD43" i="8"/>
  <c r="Z43" i="8"/>
  <c r="U43" i="8"/>
  <c r="T43" i="8" s="1"/>
  <c r="P43" i="8"/>
  <c r="AD39" i="8"/>
  <c r="W39" i="8"/>
  <c r="S39" i="8"/>
  <c r="R39" i="8" s="1"/>
  <c r="AB34" i="8"/>
  <c r="AH34" i="8" s="1"/>
  <c r="W35" i="8"/>
  <c r="U35" i="8"/>
  <c r="T35" i="8" s="1"/>
  <c r="AA35" i="8"/>
  <c r="AG35" i="8" s="1"/>
  <c r="Y31" i="8"/>
  <c r="X31" i="8" s="1"/>
  <c r="Q31" i="8"/>
  <c r="P31" i="8" s="1"/>
  <c r="O31" i="8"/>
  <c r="N31" i="8" s="1"/>
  <c r="W31" i="8"/>
  <c r="V31" i="8" s="1"/>
  <c r="S31" i="8"/>
  <c r="AB28" i="8"/>
  <c r="AH28" i="8" s="1"/>
  <c r="AA27" i="8"/>
  <c r="AG27" i="8" s="1"/>
  <c r="AD27" i="8"/>
  <c r="Y27" i="8"/>
  <c r="X27" i="8" s="1"/>
  <c r="O27" i="8"/>
  <c r="N27" i="8" s="1"/>
  <c r="U27" i="8"/>
  <c r="T27" i="8" s="1"/>
  <c r="Q27" i="8"/>
  <c r="P27" i="8" s="1"/>
  <c r="AB24" i="8"/>
  <c r="AL128" i="8"/>
  <c r="AK128" i="8" s="1"/>
  <c r="U23" i="8"/>
  <c r="T23" i="8" s="1"/>
  <c r="Q23" i="8"/>
  <c r="P23" i="8" s="1"/>
  <c r="AD23" i="8"/>
  <c r="R23" i="8"/>
  <c r="W23" i="8"/>
  <c r="V23" i="8" s="1"/>
  <c r="O23" i="8"/>
  <c r="N23" i="8" s="1"/>
  <c r="X23" i="8"/>
  <c r="Z23" i="8"/>
  <c r="AB23" i="8"/>
  <c r="AH23" i="8" s="1"/>
  <c r="AB18" i="8"/>
  <c r="AH18" i="8" s="1"/>
  <c r="AA19" i="8"/>
  <c r="AG19" i="8" s="1"/>
  <c r="S19" i="8"/>
  <c r="U19" i="8"/>
  <c r="T19" i="8" s="1"/>
  <c r="Y19" i="8"/>
  <c r="X19" i="8" s="1"/>
  <c r="Q19" i="8"/>
  <c r="P19" i="8" s="1"/>
  <c r="AA15" i="8"/>
  <c r="AG15" i="8" s="1"/>
  <c r="Y15" i="8"/>
  <c r="AD15" i="8"/>
  <c r="M128" i="8"/>
  <c r="L128" i="8" s="1"/>
  <c r="AB12" i="8"/>
  <c r="AH12" i="8" s="1"/>
  <c r="AF128" i="8"/>
  <c r="AE128" i="8" s="1"/>
  <c r="O11" i="8"/>
  <c r="N11" i="8" s="1"/>
  <c r="S11" i="8"/>
  <c r="R11" i="8" s="1"/>
  <c r="Z11" i="8"/>
  <c r="AH8" i="8"/>
  <c r="AB11" i="8"/>
  <c r="AH11" i="8" s="1"/>
  <c r="Q7" i="8"/>
  <c r="P7" i="8" s="1"/>
  <c r="O7" i="8"/>
  <c r="N7" i="8" s="1"/>
  <c r="AJ128" i="8"/>
  <c r="AB7" i="8"/>
  <c r="AH7" i="8" s="1"/>
  <c r="Z7" i="8"/>
  <c r="R7" i="8"/>
  <c r="U127" i="7"/>
  <c r="T127" i="7" s="1"/>
  <c r="W127" i="7"/>
  <c r="V127" i="7" s="1"/>
  <c r="AD127" i="7"/>
  <c r="P127" i="7"/>
  <c r="O127" i="7"/>
  <c r="N127" i="7" s="1"/>
  <c r="S127" i="7"/>
  <c r="R127" i="7" s="1"/>
  <c r="AA127" i="7"/>
  <c r="Z127" i="7" s="1"/>
  <c r="AB124" i="7"/>
  <c r="AJ128" i="7"/>
  <c r="AD123" i="7"/>
  <c r="S123" i="7"/>
  <c r="R123" i="7" s="1"/>
  <c r="Q123" i="7"/>
  <c r="P123" i="7" s="1"/>
  <c r="AB121" i="7"/>
  <c r="AH121" i="7" s="1"/>
  <c r="W123" i="7"/>
  <c r="V123" i="7" s="1"/>
  <c r="AA123" i="7"/>
  <c r="AG123" i="7" s="1"/>
  <c r="O123" i="7"/>
  <c r="N123" i="7" s="1"/>
  <c r="S119" i="7"/>
  <c r="U119" i="7"/>
  <c r="T119" i="7" s="1"/>
  <c r="AA119" i="7"/>
  <c r="AG119" i="7" s="1"/>
  <c r="W119" i="7"/>
  <c r="V119" i="7" s="1"/>
  <c r="W115" i="7"/>
  <c r="AD115" i="7"/>
  <c r="U115" i="7"/>
  <c r="O115" i="7"/>
  <c r="AB112" i="7"/>
  <c r="AH112" i="7" s="1"/>
  <c r="U111" i="7"/>
  <c r="AD111" i="7"/>
  <c r="T111" i="7"/>
  <c r="AB108" i="7"/>
  <c r="AH108" i="7" s="1"/>
  <c r="N111" i="7"/>
  <c r="Z111" i="7"/>
  <c r="R111" i="7"/>
  <c r="AB111" i="7"/>
  <c r="AH111" i="7" s="1"/>
  <c r="P111" i="7"/>
  <c r="W107" i="7"/>
  <c r="Y107" i="7"/>
  <c r="AA107" i="7"/>
  <c r="AG107" i="7" s="1"/>
  <c r="U107" i="7"/>
  <c r="T107" i="7" s="1"/>
  <c r="W103" i="7"/>
  <c r="Q103" i="7"/>
  <c r="O103" i="7"/>
  <c r="U103" i="7"/>
  <c r="T103" i="7" s="1"/>
  <c r="U99" i="7"/>
  <c r="AD99" i="7"/>
  <c r="Y99" i="7"/>
  <c r="Q99" i="7"/>
  <c r="P99" i="7" s="1"/>
  <c r="O99" i="7"/>
  <c r="N99" i="7" s="1"/>
  <c r="W95" i="7"/>
  <c r="V95" i="7"/>
  <c r="AD95" i="7"/>
  <c r="O95" i="7"/>
  <c r="N95" i="7" s="1"/>
  <c r="U95" i="7"/>
  <c r="T95" i="7" s="1"/>
  <c r="S95" i="7"/>
  <c r="R95" i="7" s="1"/>
  <c r="AB95" i="7"/>
  <c r="AH95" i="7" s="1"/>
  <c r="Y95" i="7"/>
  <c r="X95" i="7" s="1"/>
  <c r="AA95" i="7"/>
  <c r="W91" i="7"/>
  <c r="O91" i="7"/>
  <c r="AD91" i="7"/>
  <c r="Y91" i="7"/>
  <c r="X91" i="7" s="1"/>
  <c r="S91" i="7"/>
  <c r="R91" i="7" s="1"/>
  <c r="U87" i="7"/>
  <c r="T87" i="7" s="1"/>
  <c r="O87" i="7"/>
  <c r="W83" i="7"/>
  <c r="O83" i="7"/>
  <c r="AD83" i="7"/>
  <c r="Q83" i="7"/>
  <c r="AB81" i="7"/>
  <c r="AH81" i="7" s="1"/>
  <c r="AA83" i="7"/>
  <c r="AG83" i="7" s="1"/>
  <c r="Y79" i="7"/>
  <c r="W79" i="7"/>
  <c r="V79" i="7" s="1"/>
  <c r="O79" i="7"/>
  <c r="N79" i="7" s="1"/>
  <c r="U75" i="7"/>
  <c r="AD75" i="7"/>
  <c r="Y71" i="7"/>
  <c r="O71" i="7"/>
  <c r="N71" i="7" s="1"/>
  <c r="U71" i="7"/>
  <c r="S71" i="7"/>
  <c r="R71" i="7" s="1"/>
  <c r="Y67" i="7"/>
  <c r="AD67" i="7"/>
  <c r="W63" i="7"/>
  <c r="V63" i="7" s="1"/>
  <c r="S63" i="7"/>
  <c r="R63" i="7"/>
  <c r="AH60" i="7"/>
  <c r="AB63" i="7"/>
  <c r="AH63" i="7" s="1"/>
  <c r="AD63" i="7"/>
  <c r="Y63" i="7"/>
  <c r="X63" i="7" s="1"/>
  <c r="N59" i="7"/>
  <c r="P59" i="7"/>
  <c r="U59" i="7"/>
  <c r="T59" i="7" s="1"/>
  <c r="AD59" i="7"/>
  <c r="W59" i="7"/>
  <c r="V59" i="7" s="1"/>
  <c r="AB57" i="7"/>
  <c r="AH57" i="7" s="1"/>
  <c r="AH56" i="7"/>
  <c r="AB59" i="7"/>
  <c r="AH59" i="7" s="1"/>
  <c r="S59" i="7"/>
  <c r="R59" i="7" s="1"/>
  <c r="Y59" i="7"/>
  <c r="X59" i="7" s="1"/>
  <c r="AA59" i="7"/>
  <c r="AA55" i="7"/>
  <c r="AG55" i="7" s="1"/>
  <c r="O55" i="7"/>
  <c r="AA51" i="7"/>
  <c r="AG51" i="7" s="1"/>
  <c r="W51" i="7"/>
  <c r="Y47" i="7"/>
  <c r="S47" i="7"/>
  <c r="Q47" i="7"/>
  <c r="P47" i="7" s="1"/>
  <c r="AB41" i="7"/>
  <c r="AH41" i="7" s="1"/>
  <c r="O43" i="7"/>
  <c r="N43" i="7" s="1"/>
  <c r="AH40" i="7"/>
  <c r="AB43" i="7"/>
  <c r="AH43" i="7" s="1"/>
  <c r="W43" i="7"/>
  <c r="V43" i="7" s="1"/>
  <c r="Z43" i="7"/>
  <c r="R43" i="7"/>
  <c r="Y43" i="7"/>
  <c r="X43" i="7" s="1"/>
  <c r="AA39" i="7"/>
  <c r="AG39" i="7" s="1"/>
  <c r="AD39" i="7"/>
  <c r="S39" i="7"/>
  <c r="AB36" i="7"/>
  <c r="AH36" i="7" s="1"/>
  <c r="AB34" i="7"/>
  <c r="AH34" i="7" s="1"/>
  <c r="U35" i="7"/>
  <c r="Q35" i="7"/>
  <c r="S31" i="7"/>
  <c r="AD31" i="7"/>
  <c r="U31" i="7"/>
  <c r="W31" i="7"/>
  <c r="V31" i="7" s="1"/>
  <c r="O31" i="7"/>
  <c r="N31" i="7" s="1"/>
  <c r="AD27" i="7"/>
  <c r="AA27" i="7"/>
  <c r="AG27" i="7" s="1"/>
  <c r="Y27" i="7"/>
  <c r="AB24" i="7"/>
  <c r="AH24" i="7" s="1"/>
  <c r="AF128" i="7"/>
  <c r="AE128" i="7" s="1"/>
  <c r="Q23" i="7"/>
  <c r="P23" i="7" s="1"/>
  <c r="Y23" i="7"/>
  <c r="X23" i="7" s="1"/>
  <c r="AA23" i="7"/>
  <c r="AG23" i="7" s="1"/>
  <c r="W23" i="7"/>
  <c r="V23" i="7" s="1"/>
  <c r="O23" i="7"/>
  <c r="N23" i="7" s="1"/>
  <c r="AB23" i="7"/>
  <c r="AH23" i="7" s="1"/>
  <c r="S23" i="7"/>
  <c r="R23" i="7" s="1"/>
  <c r="W19" i="7"/>
  <c r="AB18" i="7"/>
  <c r="AH18" i="7" s="1"/>
  <c r="Q19" i="7"/>
  <c r="P19" i="7" s="1"/>
  <c r="U19" i="7"/>
  <c r="W15" i="7"/>
  <c r="U15" i="7"/>
  <c r="Y15" i="7"/>
  <c r="Q15" i="7"/>
  <c r="P15" i="7" s="1"/>
  <c r="AA11" i="7"/>
  <c r="AG11" i="7" s="1"/>
  <c r="Z11" i="7"/>
  <c r="AB11" i="7"/>
  <c r="AH11" i="7" s="1"/>
  <c r="W7" i="7"/>
  <c r="AL128" i="7"/>
  <c r="AK128" i="7" s="1"/>
  <c r="AB7" i="7"/>
  <c r="AH7" i="7" s="1"/>
  <c r="Y123" i="6"/>
  <c r="X123" i="6" s="1"/>
  <c r="W123" i="6"/>
  <c r="V123" i="6" s="1"/>
  <c r="S123" i="6"/>
  <c r="R123" i="6" s="1"/>
  <c r="S119" i="6"/>
  <c r="AA119" i="6"/>
  <c r="AG119" i="6" s="1"/>
  <c r="O119" i="6"/>
  <c r="U119" i="6"/>
  <c r="T119" i="6" s="1"/>
  <c r="Y119" i="6"/>
  <c r="W119" i="6"/>
  <c r="V119" i="6" s="1"/>
  <c r="AA115" i="6"/>
  <c r="AG115" i="6" s="1"/>
  <c r="W115" i="6"/>
  <c r="V115" i="6" s="1"/>
  <c r="Y111" i="6"/>
  <c r="AD111" i="6"/>
  <c r="W111" i="6"/>
  <c r="AB108" i="6"/>
  <c r="AH108" i="6" s="1"/>
  <c r="U107" i="6"/>
  <c r="S107" i="6"/>
  <c r="AD107" i="6"/>
  <c r="W107" i="6"/>
  <c r="V107" i="6" s="1"/>
  <c r="Q107" i="6"/>
  <c r="P107" i="6" s="1"/>
  <c r="AB104" i="6"/>
  <c r="AH104" i="6" s="1"/>
  <c r="W103" i="6"/>
  <c r="V103" i="6" s="1"/>
  <c r="AA103" i="6"/>
  <c r="AG103" i="6" s="1"/>
  <c r="U99" i="6"/>
  <c r="T99" i="6" s="1"/>
  <c r="O99" i="6"/>
  <c r="W99" i="6"/>
  <c r="V99" i="6" s="1"/>
  <c r="Y99" i="6"/>
  <c r="X99" i="6" s="1"/>
  <c r="AA95" i="6"/>
  <c r="AG95" i="6" s="1"/>
  <c r="U91" i="6"/>
  <c r="O91" i="6"/>
  <c r="Q91" i="6"/>
  <c r="P91" i="6" s="1"/>
  <c r="U87" i="6"/>
  <c r="AB86" i="6"/>
  <c r="AH86" i="6" s="1"/>
  <c r="S87" i="6"/>
  <c r="R87" i="6" s="1"/>
  <c r="O87" i="6"/>
  <c r="N87" i="6" s="1"/>
  <c r="W87" i="6"/>
  <c r="V87" i="6"/>
  <c r="X87" i="6"/>
  <c r="Z87" i="6"/>
  <c r="P87" i="6"/>
  <c r="AB87" i="6"/>
  <c r="AH87" i="6" s="1"/>
  <c r="T87" i="6"/>
  <c r="U83" i="6"/>
  <c r="AD83" i="6"/>
  <c r="W83" i="6"/>
  <c r="V83" i="6" s="1"/>
  <c r="AD79" i="6"/>
  <c r="S79" i="6"/>
  <c r="Q75" i="6"/>
  <c r="S75" i="6"/>
  <c r="R75" i="6" s="1"/>
  <c r="Y75" i="6"/>
  <c r="AB73" i="6"/>
  <c r="AH73" i="6" s="1"/>
  <c r="P75" i="6"/>
  <c r="W75" i="6"/>
  <c r="V75" i="6" s="1"/>
  <c r="O75" i="6"/>
  <c r="N75" i="6" s="1"/>
  <c r="AB75" i="6"/>
  <c r="AH75" i="6" s="1"/>
  <c r="Z75" i="6"/>
  <c r="AA71" i="6"/>
  <c r="AG71" i="6" s="1"/>
  <c r="W71" i="6"/>
  <c r="V71" i="6" s="1"/>
  <c r="Y71" i="6"/>
  <c r="X71" i="6" s="1"/>
  <c r="Q67" i="6"/>
  <c r="P67" i="6" s="1"/>
  <c r="S67" i="6"/>
  <c r="AA67" i="6"/>
  <c r="AG67" i="6" s="1"/>
  <c r="U67" i="6"/>
  <c r="T67" i="6" s="1"/>
  <c r="W63" i="6"/>
  <c r="S63" i="6"/>
  <c r="U63" i="6"/>
  <c r="T63" i="6" s="1"/>
  <c r="Y63" i="6"/>
  <c r="X63" i="6" s="1"/>
  <c r="O63" i="6"/>
  <c r="N63" i="6" s="1"/>
  <c r="AB60" i="6"/>
  <c r="AH60" i="6" s="1"/>
  <c r="AB58" i="6"/>
  <c r="AH58" i="6" s="1"/>
  <c r="U59" i="6"/>
  <c r="O59" i="6"/>
  <c r="W55" i="6"/>
  <c r="U55" i="6"/>
  <c r="Q55" i="6"/>
  <c r="P55" i="6" s="1"/>
  <c r="S55" i="6"/>
  <c r="R55" i="6" s="1"/>
  <c r="AB52" i="6"/>
  <c r="AH52" i="6" s="1"/>
  <c r="W51" i="6"/>
  <c r="AA51" i="6"/>
  <c r="AG51" i="6" s="1"/>
  <c r="AL128" i="6"/>
  <c r="AK128" i="6" s="1"/>
  <c r="W47" i="6"/>
  <c r="U47" i="6"/>
  <c r="AD47" i="6"/>
  <c r="AD43" i="6"/>
  <c r="AB41" i="6"/>
  <c r="AH41" i="6" s="1"/>
  <c r="U43" i="6"/>
  <c r="T43" i="6" s="1"/>
  <c r="AH40" i="6"/>
  <c r="O39" i="6"/>
  <c r="AD39" i="6"/>
  <c r="Y39" i="6"/>
  <c r="AA39" i="6"/>
  <c r="AG39" i="6" s="1"/>
  <c r="AA35" i="6"/>
  <c r="AG35" i="6" s="1"/>
  <c r="O35" i="6"/>
  <c r="N35" i="6" s="1"/>
  <c r="Y35" i="6"/>
  <c r="AB30" i="6"/>
  <c r="AH30" i="6" s="1"/>
  <c r="Q31" i="6"/>
  <c r="O31" i="6"/>
  <c r="AA27" i="6"/>
  <c r="AG27" i="6" s="1"/>
  <c r="AF128" i="6"/>
  <c r="AE128" i="6" s="1"/>
  <c r="Y27" i="6"/>
  <c r="O27" i="6"/>
  <c r="N27" i="6" s="1"/>
  <c r="AD27" i="6"/>
  <c r="W27" i="6"/>
  <c r="V27" i="6" s="1"/>
  <c r="AA23" i="6"/>
  <c r="AG23" i="6" s="1"/>
  <c r="AD23" i="6"/>
  <c r="O23" i="6"/>
  <c r="Y23" i="6"/>
  <c r="AB20" i="6"/>
  <c r="AH20" i="6" s="1"/>
  <c r="AD19" i="6"/>
  <c r="AA19" i="6"/>
  <c r="AG19" i="6" s="1"/>
  <c r="Q19" i="6"/>
  <c r="P19" i="6" s="1"/>
  <c r="W19" i="6"/>
  <c r="V19" i="6" s="1"/>
  <c r="Y19" i="6"/>
  <c r="X19" i="6" s="1"/>
  <c r="S19" i="6"/>
  <c r="R19" i="6" s="1"/>
  <c r="AB17" i="6"/>
  <c r="AH17" i="6" s="1"/>
  <c r="O19" i="6"/>
  <c r="N19" i="6" s="1"/>
  <c r="Z19" i="6"/>
  <c r="U15" i="6"/>
  <c r="W15" i="6"/>
  <c r="O15" i="6"/>
  <c r="AD15" i="6"/>
  <c r="Q11" i="6"/>
  <c r="AD11" i="6"/>
  <c r="U11" i="6"/>
  <c r="AB8" i="6"/>
  <c r="AH8" i="6" s="1"/>
  <c r="W7" i="6"/>
  <c r="S7" i="6"/>
  <c r="AB5" i="6"/>
  <c r="AH5" i="6" s="1"/>
  <c r="O127" i="5"/>
  <c r="N127" i="5" s="1"/>
  <c r="Q127" i="5"/>
  <c r="P127" i="5" s="1"/>
  <c r="U127" i="5"/>
  <c r="T127" i="5" s="1"/>
  <c r="AA127" i="5"/>
  <c r="Z127" i="5" s="1"/>
  <c r="AD127" i="5"/>
  <c r="AB124" i="5"/>
  <c r="AD123" i="5"/>
  <c r="O123" i="5"/>
  <c r="AA119" i="5"/>
  <c r="AG119" i="5" s="1"/>
  <c r="AD119" i="5"/>
  <c r="AB117" i="5"/>
  <c r="AH117" i="5" s="1"/>
  <c r="Q119" i="5"/>
  <c r="O115" i="5"/>
  <c r="AD115" i="5"/>
  <c r="Y115" i="5"/>
  <c r="AB112" i="5"/>
  <c r="AH112" i="5" s="1"/>
  <c r="T111" i="5"/>
  <c r="Y111" i="5"/>
  <c r="X111" i="5" s="1"/>
  <c r="Q111" i="5"/>
  <c r="P111" i="5" s="1"/>
  <c r="AB108" i="5"/>
  <c r="AH108" i="5" s="1"/>
  <c r="Z111" i="5"/>
  <c r="R111" i="5"/>
  <c r="N111" i="5"/>
  <c r="AB111" i="5"/>
  <c r="AH111" i="5" s="1"/>
  <c r="O107" i="5"/>
  <c r="Y107" i="5"/>
  <c r="X107" i="5" s="1"/>
  <c r="AA107" i="5"/>
  <c r="AG107" i="5" s="1"/>
  <c r="AB105" i="5"/>
  <c r="AH105" i="5" s="1"/>
  <c r="S103" i="5"/>
  <c r="AB97" i="5"/>
  <c r="AH97" i="5" s="1"/>
  <c r="Q99" i="5"/>
  <c r="O99" i="5"/>
  <c r="N99" i="5" s="1"/>
  <c r="AA99" i="5"/>
  <c r="AG99" i="5" s="1"/>
  <c r="S95" i="5"/>
  <c r="Q95" i="5"/>
  <c r="P95" i="5" s="1"/>
  <c r="AD95" i="5"/>
  <c r="R95" i="5"/>
  <c r="AA95" i="5"/>
  <c r="AG95" i="5" s="1"/>
  <c r="V95" i="5"/>
  <c r="T95" i="5"/>
  <c r="AB95" i="5"/>
  <c r="AH95" i="5" s="1"/>
  <c r="AB90" i="5"/>
  <c r="AH90" i="5" s="1"/>
  <c r="Q91" i="5"/>
  <c r="U87" i="5"/>
  <c r="T87" i="5" s="1"/>
  <c r="Q87" i="5"/>
  <c r="P87" i="5" s="1"/>
  <c r="Y87" i="5"/>
  <c r="X87" i="5" s="1"/>
  <c r="Z87" i="5"/>
  <c r="AB84" i="5"/>
  <c r="W83" i="5"/>
  <c r="V83" i="5" s="1"/>
  <c r="AB81" i="5"/>
  <c r="AH81" i="5" s="1"/>
  <c r="AA83" i="5"/>
  <c r="AB83" i="5"/>
  <c r="AH83" i="5" s="1"/>
  <c r="N83" i="5"/>
  <c r="T83" i="5"/>
  <c r="AH77" i="5"/>
  <c r="AB79" i="5"/>
  <c r="AH79" i="5" s="1"/>
  <c r="AD79" i="5"/>
  <c r="P79" i="5"/>
  <c r="Z79" i="5"/>
  <c r="Y79" i="5"/>
  <c r="X79" i="5" s="1"/>
  <c r="AA75" i="5"/>
  <c r="AG75" i="5" s="1"/>
  <c r="AD75" i="5"/>
  <c r="Q75" i="5"/>
  <c r="P75" i="5" s="1"/>
  <c r="AB72" i="5"/>
  <c r="AH72" i="5" s="1"/>
  <c r="Y71" i="5"/>
  <c r="W67" i="5"/>
  <c r="Y67" i="5"/>
  <c r="X67" i="5"/>
  <c r="P67" i="5"/>
  <c r="V67" i="5"/>
  <c r="S67" i="5"/>
  <c r="R67" i="5" s="1"/>
  <c r="AB65" i="5"/>
  <c r="O67" i="5"/>
  <c r="N67" i="5" s="1"/>
  <c r="Z67" i="5"/>
  <c r="T67" i="5"/>
  <c r="W63" i="5"/>
  <c r="V63" i="5" s="1"/>
  <c r="O63" i="5"/>
  <c r="N63" i="5" s="1"/>
  <c r="AD63" i="5"/>
  <c r="Z63" i="5"/>
  <c r="AB60" i="5"/>
  <c r="AH60" i="5" s="1"/>
  <c r="AB58" i="5"/>
  <c r="AH58" i="5" s="1"/>
  <c r="U59" i="5"/>
  <c r="AA59" i="5"/>
  <c r="AG59" i="5" s="1"/>
  <c r="W59" i="5"/>
  <c r="V59" i="5" s="1"/>
  <c r="O59" i="5"/>
  <c r="N59" i="5" s="1"/>
  <c r="Q59" i="5"/>
  <c r="U55" i="5"/>
  <c r="O55" i="5"/>
  <c r="S51" i="5"/>
  <c r="AD51" i="5"/>
  <c r="Q51" i="5"/>
  <c r="AB48" i="5"/>
  <c r="AH48" i="5" s="1"/>
  <c r="W47" i="5"/>
  <c r="U47" i="5"/>
  <c r="T47" i="5" s="1"/>
  <c r="R47" i="5"/>
  <c r="V47" i="5"/>
  <c r="N47" i="5"/>
  <c r="Y47" i="5"/>
  <c r="X47" i="5" s="1"/>
  <c r="AB45" i="5"/>
  <c r="AH45" i="5" s="1"/>
  <c r="Z47" i="5"/>
  <c r="W43" i="5"/>
  <c r="V43" i="5" s="1"/>
  <c r="Q43" i="5"/>
  <c r="P43" i="5" s="1"/>
  <c r="O43" i="5"/>
  <c r="N43" i="5" s="1"/>
  <c r="U43" i="5"/>
  <c r="T43" i="5" s="1"/>
  <c r="S43" i="5"/>
  <c r="R43" i="5" s="1"/>
  <c r="AH40" i="5"/>
  <c r="AB43" i="5"/>
  <c r="AH43" i="5" s="1"/>
  <c r="Z43" i="5"/>
  <c r="X43" i="5"/>
  <c r="T39" i="5"/>
  <c r="N39" i="5"/>
  <c r="S39" i="5"/>
  <c r="R39" i="5" s="1"/>
  <c r="AA39" i="5"/>
  <c r="AG39" i="5" s="1"/>
  <c r="Q39" i="5"/>
  <c r="P39" i="5" s="1"/>
  <c r="AD39" i="5"/>
  <c r="AH36" i="5"/>
  <c r="AB39" i="5"/>
  <c r="AH39" i="5" s="1"/>
  <c r="AD35" i="5"/>
  <c r="O35" i="5"/>
  <c r="Q35" i="5"/>
  <c r="P35" i="5" s="1"/>
  <c r="AB32" i="5"/>
  <c r="AH32" i="5" s="1"/>
  <c r="U31" i="5"/>
  <c r="T31" i="5" s="1"/>
  <c r="N31" i="5"/>
  <c r="Q31" i="5"/>
  <c r="P31" i="5" s="1"/>
  <c r="AB28" i="5"/>
  <c r="AH28" i="5" s="1"/>
  <c r="AA31" i="5"/>
  <c r="AG31" i="5" s="1"/>
  <c r="W27" i="5"/>
  <c r="R27" i="5"/>
  <c r="AA27" i="5"/>
  <c r="AG27" i="5" s="1"/>
  <c r="V27" i="5"/>
  <c r="AB27" i="5"/>
  <c r="AH27" i="5" s="1"/>
  <c r="P27" i="5"/>
  <c r="AD27" i="5"/>
  <c r="N27" i="5"/>
  <c r="T27" i="5"/>
  <c r="AF128" i="5"/>
  <c r="AE128" i="5" s="1"/>
  <c r="T23" i="5"/>
  <c r="AB22" i="5"/>
  <c r="AH22" i="5" s="1"/>
  <c r="X23" i="5"/>
  <c r="N23" i="5"/>
  <c r="S23" i="5"/>
  <c r="R23" i="5" s="1"/>
  <c r="P23" i="5"/>
  <c r="Z23" i="5"/>
  <c r="AD19" i="5"/>
  <c r="O19" i="5"/>
  <c r="W19" i="5"/>
  <c r="V19" i="5" s="1"/>
  <c r="AB16" i="5"/>
  <c r="AH16" i="5" s="1"/>
  <c r="AL128" i="5"/>
  <c r="AK128" i="5" s="1"/>
  <c r="S19" i="5"/>
  <c r="R19" i="5" s="1"/>
  <c r="Q15" i="5"/>
  <c r="P15" i="5" s="1"/>
  <c r="U15" i="5"/>
  <c r="T15" i="5" s="1"/>
  <c r="Z15" i="5"/>
  <c r="AB12" i="5"/>
  <c r="AB9" i="5"/>
  <c r="AH9" i="5" s="1"/>
  <c r="W11" i="5"/>
  <c r="V11" i="5" s="1"/>
  <c r="R11" i="5"/>
  <c r="Q11" i="5"/>
  <c r="P11" i="5" s="1"/>
  <c r="Z11" i="5"/>
  <c r="M128" i="5"/>
  <c r="L128" i="5" s="1"/>
  <c r="N11" i="5"/>
  <c r="T11" i="5"/>
  <c r="AA7" i="5"/>
  <c r="AG7" i="5" s="1"/>
  <c r="U7" i="5"/>
  <c r="T7" i="5" s="1"/>
  <c r="AB7" i="5"/>
  <c r="AH7" i="5" s="1"/>
  <c r="Z7" i="5"/>
  <c r="P7" i="5"/>
  <c r="S7" i="5"/>
  <c r="R7" i="5" s="1"/>
  <c r="S123" i="14"/>
  <c r="R123" i="14" s="1"/>
  <c r="N123" i="14"/>
  <c r="Y123" i="14"/>
  <c r="X123" i="14" s="1"/>
  <c r="AA123" i="14"/>
  <c r="AG123" i="14" s="1"/>
  <c r="W123" i="14"/>
  <c r="V123" i="14" s="1"/>
  <c r="AH120" i="14"/>
  <c r="AB123" i="14"/>
  <c r="AH123" i="14" s="1"/>
  <c r="Q123" i="14"/>
  <c r="P123" i="14" s="1"/>
  <c r="AD123" i="14"/>
  <c r="S119" i="14"/>
  <c r="S115" i="14"/>
  <c r="R115" i="14" s="1"/>
  <c r="O115" i="14"/>
  <c r="AB114" i="14"/>
  <c r="AH114" i="14" s="1"/>
  <c r="Y115" i="14"/>
  <c r="X115" i="14" s="1"/>
  <c r="Q111" i="14"/>
  <c r="P111" i="14" s="1"/>
  <c r="Y111" i="14"/>
  <c r="AB105" i="14"/>
  <c r="AH105" i="14" s="1"/>
  <c r="Y107" i="14"/>
  <c r="AA107" i="14"/>
  <c r="AG107" i="14" s="1"/>
  <c r="W103" i="14"/>
  <c r="O103" i="14"/>
  <c r="AD103" i="14"/>
  <c r="Y103" i="14"/>
  <c r="X103" i="14" s="1"/>
  <c r="S99" i="14"/>
  <c r="W99" i="14"/>
  <c r="Q99" i="14"/>
  <c r="O99" i="14"/>
  <c r="N99" i="14" s="1"/>
  <c r="AD99" i="14"/>
  <c r="W95" i="14"/>
  <c r="AA95" i="14"/>
  <c r="AG95" i="14" s="1"/>
  <c r="S95" i="14"/>
  <c r="U91" i="14"/>
  <c r="AD91" i="14"/>
  <c r="Q91" i="14"/>
  <c r="P91" i="14" s="1"/>
  <c r="AB89" i="14"/>
  <c r="AH89" i="14" s="1"/>
  <c r="U87" i="14"/>
  <c r="AA91" i="14"/>
  <c r="AG91" i="14" s="1"/>
  <c r="Y87" i="14"/>
  <c r="Q87" i="14"/>
  <c r="P87" i="14" s="1"/>
  <c r="O87" i="14"/>
  <c r="AD87" i="14"/>
  <c r="W83" i="14"/>
  <c r="AD83" i="14"/>
  <c r="W79" i="14"/>
  <c r="Q79" i="14"/>
  <c r="U79" i="14"/>
  <c r="T79" i="14" s="1"/>
  <c r="AB76" i="14"/>
  <c r="AH76" i="14" s="1"/>
  <c r="AD75" i="14"/>
  <c r="AA75" i="14"/>
  <c r="AG75" i="14" s="1"/>
  <c r="O75" i="14"/>
  <c r="N75" i="14" s="1"/>
  <c r="Y75" i="14"/>
  <c r="X75" i="14" s="1"/>
  <c r="U71" i="14"/>
  <c r="Y71" i="14"/>
  <c r="X71" i="14" s="1"/>
  <c r="Q71" i="14"/>
  <c r="O71" i="14"/>
  <c r="N71" i="14" s="1"/>
  <c r="AA71" i="14"/>
  <c r="AG71" i="14" s="1"/>
  <c r="S71" i="14"/>
  <c r="R71" i="14" s="1"/>
  <c r="S67" i="14"/>
  <c r="U67" i="14"/>
  <c r="Q67" i="14"/>
  <c r="P67" i="14" s="1"/>
  <c r="U63" i="14"/>
  <c r="W63" i="14"/>
  <c r="AA63" i="14"/>
  <c r="AG63" i="14" s="1"/>
  <c r="AD59" i="14"/>
  <c r="W59" i="14"/>
  <c r="V59" i="14" s="1"/>
  <c r="U59" i="14"/>
  <c r="O59" i="14"/>
  <c r="N59" i="14" s="1"/>
  <c r="Y59" i="14"/>
  <c r="S55" i="14"/>
  <c r="AD55" i="14"/>
  <c r="Q55" i="14"/>
  <c r="P55" i="14" s="1"/>
  <c r="Q51" i="14"/>
  <c r="Y51" i="14"/>
  <c r="AD47" i="14"/>
  <c r="Y47" i="14"/>
  <c r="X47" i="14" s="1"/>
  <c r="S47" i="14"/>
  <c r="Q47" i="14"/>
  <c r="P47" i="14" s="1"/>
  <c r="AB45" i="14"/>
  <c r="AH45" i="14" s="1"/>
  <c r="R47" i="14"/>
  <c r="W47" i="14"/>
  <c r="V47" i="14" s="1"/>
  <c r="Z47" i="14"/>
  <c r="Y43" i="14"/>
  <c r="U43" i="14"/>
  <c r="T43" i="14" s="1"/>
  <c r="W43" i="14"/>
  <c r="V43" i="14" s="1"/>
  <c r="O43" i="14"/>
  <c r="N43" i="14" s="1"/>
  <c r="Z43" i="14"/>
  <c r="X43" i="14"/>
  <c r="AB43" i="14"/>
  <c r="AH43" i="14" s="1"/>
  <c r="R43" i="14"/>
  <c r="Y39" i="14"/>
  <c r="W39" i="14"/>
  <c r="AA39" i="14"/>
  <c r="AG39" i="14" s="1"/>
  <c r="U39" i="14"/>
  <c r="T39" i="14" s="1"/>
  <c r="Q39" i="14"/>
  <c r="AD35" i="14"/>
  <c r="AB33" i="14"/>
  <c r="AH33" i="14" s="1"/>
  <c r="W35" i="14"/>
  <c r="V35" i="14" s="1"/>
  <c r="Y35" i="14"/>
  <c r="U31" i="14"/>
  <c r="T31" i="14" s="1"/>
  <c r="Y31" i="14"/>
  <c r="X31" i="14" s="1"/>
  <c r="Q31" i="14"/>
  <c r="P31" i="14" s="1"/>
  <c r="AB28" i="14"/>
  <c r="Z31" i="14"/>
  <c r="Q27" i="14"/>
  <c r="W27" i="14"/>
  <c r="AD27" i="14"/>
  <c r="AA23" i="14"/>
  <c r="AG23" i="14" s="1"/>
  <c r="Q23" i="14"/>
  <c r="AD23" i="14"/>
  <c r="W23" i="14"/>
  <c r="V23" i="14" s="1"/>
  <c r="AF128" i="14"/>
  <c r="AE128" i="14" s="1"/>
  <c r="W19" i="14"/>
  <c r="AB16" i="14"/>
  <c r="AH16" i="14" s="1"/>
  <c r="AA15" i="14"/>
  <c r="AG15" i="14" s="1"/>
  <c r="O15" i="14"/>
  <c r="N15" i="14" s="1"/>
  <c r="AH12" i="14"/>
  <c r="AB15" i="14"/>
  <c r="AH15" i="14" s="1"/>
  <c r="AL128" i="14"/>
  <c r="AK128" i="14" s="1"/>
  <c r="AD11" i="14"/>
  <c r="U11" i="14"/>
  <c r="T11" i="14" s="1"/>
  <c r="AA7" i="14"/>
  <c r="AG7" i="14" s="1"/>
  <c r="O127" i="3"/>
  <c r="W127" i="3"/>
  <c r="W123" i="3"/>
  <c r="V123" i="3" s="1"/>
  <c r="U123" i="3"/>
  <c r="T123" i="3" s="1"/>
  <c r="Y123" i="3"/>
  <c r="AB121" i="3"/>
  <c r="AH121" i="3" s="1"/>
  <c r="AA123" i="3"/>
  <c r="AG123" i="3" s="1"/>
  <c r="P123" i="3"/>
  <c r="X123" i="3"/>
  <c r="R123" i="3"/>
  <c r="AB123" i="3"/>
  <c r="AH123" i="3" s="1"/>
  <c r="Y119" i="3"/>
  <c r="S119" i="3"/>
  <c r="R119" i="3" s="1"/>
  <c r="U119" i="3"/>
  <c r="T119" i="3" s="1"/>
  <c r="Q115" i="3"/>
  <c r="W115" i="3"/>
  <c r="AA111" i="3"/>
  <c r="AG111" i="3" s="1"/>
  <c r="U111" i="3"/>
  <c r="Y107" i="3"/>
  <c r="Q107" i="3"/>
  <c r="W107" i="3"/>
  <c r="AD107" i="3"/>
  <c r="Y103" i="3"/>
  <c r="AA103" i="3"/>
  <c r="AG103" i="3" s="1"/>
  <c r="O103" i="3"/>
  <c r="N103" i="3" s="1"/>
  <c r="O99" i="3"/>
  <c r="Y99" i="3"/>
  <c r="X99" i="3" s="1"/>
  <c r="AB96" i="3"/>
  <c r="AH96" i="3" s="1"/>
  <c r="U95" i="3"/>
  <c r="AA95" i="3"/>
  <c r="AG95" i="3" s="1"/>
  <c r="U91" i="3"/>
  <c r="T91" i="3" s="1"/>
  <c r="S91" i="3"/>
  <c r="R91" i="3" s="1"/>
  <c r="W91" i="3"/>
  <c r="V91" i="3" s="1"/>
  <c r="Y91" i="3"/>
  <c r="X91" i="3" s="1"/>
  <c r="AB91" i="3"/>
  <c r="AH91" i="3" s="1"/>
  <c r="Q91" i="3"/>
  <c r="P91" i="3" s="1"/>
  <c r="Z91" i="3"/>
  <c r="N91" i="3"/>
  <c r="AD91" i="3"/>
  <c r="W87" i="3"/>
  <c r="V87" i="3" s="1"/>
  <c r="AA87" i="3"/>
  <c r="AG87" i="3" s="1"/>
  <c r="S87" i="3"/>
  <c r="R87" i="3" s="1"/>
  <c r="Y87" i="3"/>
  <c r="X87" i="3" s="1"/>
  <c r="AB87" i="3"/>
  <c r="AH87" i="3" s="1"/>
  <c r="AD87" i="3"/>
  <c r="AA83" i="3"/>
  <c r="AG83" i="3" s="1"/>
  <c r="O83" i="3"/>
  <c r="Q83" i="3"/>
  <c r="P83" i="3" s="1"/>
  <c r="Q79" i="3"/>
  <c r="O79" i="3"/>
  <c r="X75" i="3"/>
  <c r="W75" i="3"/>
  <c r="V75" i="3" s="1"/>
  <c r="AH73" i="3"/>
  <c r="AB75" i="3"/>
  <c r="AH75" i="3" s="1"/>
  <c r="AA75" i="3"/>
  <c r="AG75" i="3" s="1"/>
  <c r="O75" i="3"/>
  <c r="N75" i="3" s="1"/>
  <c r="Q71" i="3"/>
  <c r="AB70" i="3"/>
  <c r="AH70" i="3" s="1"/>
  <c r="AA71" i="3"/>
  <c r="AG71" i="3" s="1"/>
  <c r="U71" i="3"/>
  <c r="T71" i="3" s="1"/>
  <c r="O71" i="3"/>
  <c r="W71" i="3"/>
  <c r="N67" i="3"/>
  <c r="AA67" i="3"/>
  <c r="AG67" i="3" s="1"/>
  <c r="Q67" i="3"/>
  <c r="P67" i="3" s="1"/>
  <c r="AB67" i="3"/>
  <c r="AH67" i="3" s="1"/>
  <c r="P63" i="3"/>
  <c r="T63" i="3"/>
  <c r="AH60" i="3"/>
  <c r="AB63" i="3"/>
  <c r="AH63" i="3" s="1"/>
  <c r="Z63" i="3"/>
  <c r="Y63" i="3"/>
  <c r="X63" i="3" s="1"/>
  <c r="N63" i="3"/>
  <c r="AD63" i="3"/>
  <c r="W59" i="3"/>
  <c r="Y59" i="3"/>
  <c r="Q59" i="3"/>
  <c r="Q55" i="3"/>
  <c r="U55" i="3"/>
  <c r="AA55" i="3"/>
  <c r="AG55" i="3" s="1"/>
  <c r="AB52" i="3"/>
  <c r="AH52" i="3" s="1"/>
  <c r="AD51" i="3"/>
  <c r="AB50" i="3"/>
  <c r="AH50" i="3" s="1"/>
  <c r="W51" i="3"/>
  <c r="Y51" i="3"/>
  <c r="X51" i="3" s="1"/>
  <c r="S51" i="3"/>
  <c r="U47" i="3"/>
  <c r="T47" i="3"/>
  <c r="P47" i="3"/>
  <c r="AB44" i="3"/>
  <c r="N47" i="3"/>
  <c r="Z47" i="3"/>
  <c r="W43" i="3"/>
  <c r="V43" i="3" s="1"/>
  <c r="R43" i="3"/>
  <c r="Y43" i="3"/>
  <c r="AA43" i="3"/>
  <c r="AH40" i="3"/>
  <c r="AB43" i="3"/>
  <c r="AH43" i="3" s="1"/>
  <c r="AD43" i="3"/>
  <c r="X43" i="3"/>
  <c r="T43" i="3"/>
  <c r="N43" i="3"/>
  <c r="Y39" i="3"/>
  <c r="X39" i="3" s="1"/>
  <c r="AB39" i="3"/>
  <c r="AH39" i="3" s="1"/>
  <c r="O39" i="3"/>
  <c r="N39" i="3" s="1"/>
  <c r="AA39" i="3"/>
  <c r="AG39" i="3" s="1"/>
  <c r="AD39" i="3"/>
  <c r="Q39" i="3"/>
  <c r="P39" i="3" s="1"/>
  <c r="Q35" i="3"/>
  <c r="AD35" i="3"/>
  <c r="W35" i="3"/>
  <c r="V35" i="3" s="1"/>
  <c r="AB32" i="3"/>
  <c r="AH32" i="3" s="1"/>
  <c r="S35" i="3"/>
  <c r="AL128" i="3"/>
  <c r="AK128" i="3" s="1"/>
  <c r="U31" i="3"/>
  <c r="Z31" i="3"/>
  <c r="Q31" i="3"/>
  <c r="P31" i="3" s="1"/>
  <c r="T31" i="3"/>
  <c r="AB28" i="3"/>
  <c r="N31" i="3"/>
  <c r="W27" i="3"/>
  <c r="V27" i="3" s="1"/>
  <c r="U27" i="3"/>
  <c r="T27" i="3" s="1"/>
  <c r="Q27" i="3"/>
  <c r="P27" i="3" s="1"/>
  <c r="N27" i="3"/>
  <c r="AB27" i="3"/>
  <c r="AH27" i="3" s="1"/>
  <c r="AD27" i="3"/>
  <c r="R27" i="3"/>
  <c r="Z27" i="3"/>
  <c r="AB22" i="3"/>
  <c r="AH22" i="3" s="1"/>
  <c r="T23" i="3"/>
  <c r="W23" i="3"/>
  <c r="V23" i="3" s="1"/>
  <c r="Q23" i="3"/>
  <c r="P23" i="3" s="1"/>
  <c r="S23" i="3"/>
  <c r="R23" i="3" s="1"/>
  <c r="AH21" i="3"/>
  <c r="AB23" i="3"/>
  <c r="AH23" i="3" s="1"/>
  <c r="Z23" i="3"/>
  <c r="X23" i="3"/>
  <c r="O19" i="3"/>
  <c r="W19" i="3"/>
  <c r="AB16" i="3"/>
  <c r="AH16" i="3" s="1"/>
  <c r="AA19" i="3"/>
  <c r="AG19" i="3" s="1"/>
  <c r="AA15" i="3"/>
  <c r="AG15" i="3" s="1"/>
  <c r="AB12" i="3"/>
  <c r="P15" i="3"/>
  <c r="N15" i="3"/>
  <c r="T15" i="3"/>
  <c r="U11" i="3"/>
  <c r="P11" i="3"/>
  <c r="R11" i="3"/>
  <c r="AB9" i="3"/>
  <c r="W11" i="3"/>
  <c r="V11" i="3" s="1"/>
  <c r="N11" i="3"/>
  <c r="T11" i="3"/>
  <c r="AA7" i="3"/>
  <c r="AG7" i="3" s="1"/>
  <c r="AB5" i="3"/>
  <c r="AH5" i="3" s="1"/>
  <c r="AB7" i="3"/>
  <c r="AH7" i="3" s="1"/>
  <c r="Z7" i="3"/>
  <c r="AJ128" i="3"/>
  <c r="Y115" i="13"/>
  <c r="S115" i="13"/>
  <c r="Q115" i="13"/>
  <c r="P115" i="13" s="1"/>
  <c r="AB112" i="13"/>
  <c r="AH112" i="13" s="1"/>
  <c r="AD111" i="13"/>
  <c r="S111" i="13"/>
  <c r="Q111" i="13"/>
  <c r="Y111" i="13"/>
  <c r="X111" i="13" s="1"/>
  <c r="AB108" i="13"/>
  <c r="AH108" i="13" s="1"/>
  <c r="U107" i="13"/>
  <c r="Y107" i="13"/>
  <c r="S107" i="13"/>
  <c r="R107" i="13" s="1"/>
  <c r="U103" i="13"/>
  <c r="AA99" i="13"/>
  <c r="AG99" i="13" s="1"/>
  <c r="Y95" i="13"/>
  <c r="AA95" i="13"/>
  <c r="AG95" i="13" s="1"/>
  <c r="AB92" i="13"/>
  <c r="AH92" i="13" s="1"/>
  <c r="Y91" i="13"/>
  <c r="U91" i="13"/>
  <c r="W91" i="13"/>
  <c r="AB88" i="13"/>
  <c r="AH88" i="13" s="1"/>
  <c r="AD87" i="13"/>
  <c r="W87" i="13"/>
  <c r="Q87" i="13"/>
  <c r="Y87" i="13"/>
  <c r="X87" i="13" s="1"/>
  <c r="Q83" i="13"/>
  <c r="P83" i="13" s="1"/>
  <c r="AA83" i="13"/>
  <c r="AG83" i="13" s="1"/>
  <c r="U83" i="13"/>
  <c r="R83" i="13"/>
  <c r="W83" i="13"/>
  <c r="V83" i="13" s="1"/>
  <c r="AD83" i="13"/>
  <c r="T83" i="13"/>
  <c r="AB83" i="13"/>
  <c r="AH83" i="13" s="1"/>
  <c r="Y79" i="13"/>
  <c r="U79" i="13"/>
  <c r="O79" i="13"/>
  <c r="Q79" i="13"/>
  <c r="P79" i="13" s="1"/>
  <c r="AA75" i="13"/>
  <c r="AG75" i="13" s="1"/>
  <c r="U75" i="13"/>
  <c r="T75" i="13" s="1"/>
  <c r="S75" i="13"/>
  <c r="AB72" i="13"/>
  <c r="AH72" i="13" s="1"/>
  <c r="S71" i="13"/>
  <c r="Q71" i="13"/>
  <c r="Y71" i="13"/>
  <c r="AB69" i="13"/>
  <c r="AH69" i="13" s="1"/>
  <c r="O71" i="13"/>
  <c r="N71" i="13" s="1"/>
  <c r="W71" i="13"/>
  <c r="V71" i="13" s="1"/>
  <c r="P71" i="13"/>
  <c r="X71" i="13"/>
  <c r="Z71" i="13"/>
  <c r="R71" i="13"/>
  <c r="T67" i="13"/>
  <c r="X67" i="13"/>
  <c r="Z67" i="13"/>
  <c r="W67" i="13"/>
  <c r="V67" i="13" s="1"/>
  <c r="AH64" i="13"/>
  <c r="AB67" i="13"/>
  <c r="AH67" i="13" s="1"/>
  <c r="O67" i="13"/>
  <c r="N67" i="13" s="1"/>
  <c r="P67" i="13"/>
  <c r="Q63" i="13"/>
  <c r="AD63" i="13"/>
  <c r="U59" i="13"/>
  <c r="T59" i="13" s="1"/>
  <c r="Y59" i="13"/>
  <c r="O59" i="13"/>
  <c r="N59" i="13" s="1"/>
  <c r="S59" i="13"/>
  <c r="R59" i="13" s="1"/>
  <c r="S55" i="13"/>
  <c r="AA55" i="13"/>
  <c r="AG55" i="13" s="1"/>
  <c r="O55" i="13"/>
  <c r="W55" i="13"/>
  <c r="V55" i="13" s="1"/>
  <c r="Q55" i="13"/>
  <c r="V51" i="13"/>
  <c r="AA51" i="13"/>
  <c r="AG51" i="13" s="1"/>
  <c r="N51" i="13"/>
  <c r="X51" i="13"/>
  <c r="U51" i="13"/>
  <c r="T51" i="13" s="1"/>
  <c r="R51" i="13"/>
  <c r="Q51" i="13"/>
  <c r="P51" i="13" s="1"/>
  <c r="AB51" i="13"/>
  <c r="AH51" i="13" s="1"/>
  <c r="AD47" i="13"/>
  <c r="Q47" i="13"/>
  <c r="O47" i="13"/>
  <c r="N47" i="13" s="1"/>
  <c r="U47" i="13"/>
  <c r="T47" i="13" s="1"/>
  <c r="AL128" i="13"/>
  <c r="AK128" i="13" s="1"/>
  <c r="AA43" i="13"/>
  <c r="AG43" i="13" s="1"/>
  <c r="S43" i="13"/>
  <c r="AB40" i="13"/>
  <c r="AH40" i="13" s="1"/>
  <c r="Y39" i="13"/>
  <c r="X39" i="13" s="1"/>
  <c r="W39" i="13"/>
  <c r="V39" i="13" s="1"/>
  <c r="AB37" i="13"/>
  <c r="AH37" i="13" s="1"/>
  <c r="U39" i="13"/>
  <c r="T39" i="13" s="1"/>
  <c r="AB39" i="13"/>
  <c r="AH39" i="13" s="1"/>
  <c r="S39" i="13"/>
  <c r="R39" i="13" s="1"/>
  <c r="AA39" i="13"/>
  <c r="AG39" i="13" s="1"/>
  <c r="O35" i="13"/>
  <c r="N35" i="13" s="1"/>
  <c r="U35" i="13"/>
  <c r="T35" i="13" s="1"/>
  <c r="AH32" i="13"/>
  <c r="AB35" i="13"/>
  <c r="AH35" i="13" s="1"/>
  <c r="Z35" i="13"/>
  <c r="Y35" i="13"/>
  <c r="X35" i="13" s="1"/>
  <c r="AD35" i="13"/>
  <c r="Q35" i="13"/>
  <c r="P35" i="13" s="1"/>
  <c r="W31" i="13"/>
  <c r="U31" i="13"/>
  <c r="S27" i="13"/>
  <c r="AD27" i="13"/>
  <c r="Q23" i="13"/>
  <c r="P23" i="13" s="1"/>
  <c r="W23" i="13"/>
  <c r="V23" i="13" s="1"/>
  <c r="AD23" i="13"/>
  <c r="O23" i="13"/>
  <c r="N23" i="13" s="1"/>
  <c r="S23" i="13"/>
  <c r="R23" i="13" s="1"/>
  <c r="AB20" i="13"/>
  <c r="Z23" i="13"/>
  <c r="O19" i="13"/>
  <c r="AF128" i="13"/>
  <c r="AE128" i="13" s="1"/>
  <c r="Q19" i="13"/>
  <c r="P19" i="13" s="1"/>
  <c r="W19" i="13"/>
  <c r="V19" i="13" s="1"/>
  <c r="AD19" i="13"/>
  <c r="AB14" i="13"/>
  <c r="AH14" i="13" s="1"/>
  <c r="S15" i="13"/>
  <c r="U15" i="13"/>
  <c r="O15" i="13"/>
  <c r="N15" i="13" s="1"/>
  <c r="AA11" i="13"/>
  <c r="AG11" i="13" s="1"/>
  <c r="AD11" i="13"/>
  <c r="S11" i="13"/>
  <c r="AJ128" i="13"/>
  <c r="Q7" i="13"/>
  <c r="P7" i="13" s="1"/>
  <c r="AD7" i="13"/>
  <c r="U7" i="13"/>
  <c r="T7" i="13" s="1"/>
  <c r="AB4" i="13"/>
  <c r="W127" i="1"/>
  <c r="V127" i="1" s="1"/>
  <c r="O127" i="1"/>
  <c r="N127" i="1" s="1"/>
  <c r="AB125" i="1"/>
  <c r="AH125" i="1" s="1"/>
  <c r="Z127" i="1"/>
  <c r="Q127" i="1"/>
  <c r="P127" i="1" s="1"/>
  <c r="R127" i="1"/>
  <c r="Y127" i="1"/>
  <c r="X127" i="1" s="1"/>
  <c r="AB127" i="1"/>
  <c r="AH127" i="1" s="1"/>
  <c r="W123" i="1"/>
  <c r="S123" i="1"/>
  <c r="AA123" i="1"/>
  <c r="AG123" i="1" s="1"/>
  <c r="Q123" i="1"/>
  <c r="P123" i="1" s="1"/>
  <c r="AD123" i="1"/>
  <c r="O123" i="1"/>
  <c r="N123" i="1" s="1"/>
  <c r="Y119" i="1"/>
  <c r="W115" i="1"/>
  <c r="AD115" i="1"/>
  <c r="O115" i="1"/>
  <c r="AA115" i="1"/>
  <c r="AG115" i="1" s="1"/>
  <c r="S111" i="1"/>
  <c r="Q111" i="1"/>
  <c r="O111" i="1"/>
  <c r="U111" i="1"/>
  <c r="T111" i="1" s="1"/>
  <c r="U107" i="1"/>
  <c r="T107" i="1" s="1"/>
  <c r="S107" i="1"/>
  <c r="R107" i="1" s="1"/>
  <c r="O107" i="1"/>
  <c r="N107" i="1" s="1"/>
  <c r="AB105" i="1"/>
  <c r="AH105" i="1" s="1"/>
  <c r="W107" i="1"/>
  <c r="V107" i="1" s="1"/>
  <c r="AA107" i="1"/>
  <c r="O103" i="1"/>
  <c r="N103" i="1" s="1"/>
  <c r="Q103" i="1"/>
  <c r="S103" i="1"/>
  <c r="R103" i="1" s="1"/>
  <c r="U100" i="1"/>
  <c r="Y99" i="1"/>
  <c r="X99" i="1" s="1"/>
  <c r="N99" i="1"/>
  <c r="P99" i="1"/>
  <c r="AB97" i="1"/>
  <c r="AH97" i="1" s="1"/>
  <c r="Z99" i="1"/>
  <c r="R99" i="1"/>
  <c r="T99" i="1"/>
  <c r="O95" i="1"/>
  <c r="Y95" i="1"/>
  <c r="AD95" i="1"/>
  <c r="AD91" i="1"/>
  <c r="S91" i="1"/>
  <c r="S87" i="1"/>
  <c r="U87" i="1"/>
  <c r="O87" i="1"/>
  <c r="AA87" i="1"/>
  <c r="AG87" i="1" s="1"/>
  <c r="AB84" i="1"/>
  <c r="AH84" i="1" s="1"/>
  <c r="Q87" i="1"/>
  <c r="P87" i="1" s="1"/>
  <c r="Q83" i="1"/>
  <c r="S83" i="1"/>
  <c r="O83" i="1"/>
  <c r="W83" i="1"/>
  <c r="V83" i="1" s="1"/>
  <c r="AA83" i="1"/>
  <c r="AG83" i="1" s="1"/>
  <c r="Y83" i="1"/>
  <c r="AA79" i="1"/>
  <c r="AG79" i="1" s="1"/>
  <c r="AD79" i="1"/>
  <c r="AA75" i="1"/>
  <c r="AG75" i="1" s="1"/>
  <c r="Q75" i="1"/>
  <c r="Y75" i="1"/>
  <c r="S75" i="1"/>
  <c r="R75" i="1" s="1"/>
  <c r="AD75" i="1"/>
  <c r="AB72" i="1"/>
  <c r="AH72" i="1" s="1"/>
  <c r="W71" i="1"/>
  <c r="V71" i="1" s="1"/>
  <c r="AD71" i="1"/>
  <c r="AB68" i="1"/>
  <c r="AA71" i="1"/>
  <c r="AD67" i="1"/>
  <c r="P67" i="1"/>
  <c r="AB65" i="1"/>
  <c r="AH65" i="1" s="1"/>
  <c r="S67" i="1"/>
  <c r="R67" i="1" s="1"/>
  <c r="U67" i="1"/>
  <c r="T67" i="1" s="1"/>
  <c r="Y67" i="1"/>
  <c r="X67" i="1" s="1"/>
  <c r="Z67" i="1"/>
  <c r="AB67" i="1"/>
  <c r="AH67" i="1" s="1"/>
  <c r="AB62" i="1"/>
  <c r="AH62" i="1" s="1"/>
  <c r="O63" i="1"/>
  <c r="U63" i="1"/>
  <c r="T63" i="1" s="1"/>
  <c r="S63" i="1"/>
  <c r="R63" i="1" s="1"/>
  <c r="AA63" i="1"/>
  <c r="AG63" i="1" s="1"/>
  <c r="W63" i="1"/>
  <c r="Q63" i="1"/>
  <c r="P63" i="1" s="1"/>
  <c r="S59" i="1"/>
  <c r="AB56" i="1"/>
  <c r="AH56" i="1" s="1"/>
  <c r="Y55" i="1"/>
  <c r="X55" i="1" s="1"/>
  <c r="AA55" i="1"/>
  <c r="AG55" i="1" s="1"/>
  <c r="AD55" i="1"/>
  <c r="W55" i="1"/>
  <c r="V55" i="1" s="1"/>
  <c r="Q55" i="1"/>
  <c r="P55" i="1" s="1"/>
  <c r="Z55" i="1"/>
  <c r="AB52" i="1"/>
  <c r="AD51" i="1"/>
  <c r="O51" i="1"/>
  <c r="Q51" i="1"/>
  <c r="P51" i="1" s="1"/>
  <c r="AB51" i="1"/>
  <c r="AH51" i="1" s="1"/>
  <c r="AA51" i="1"/>
  <c r="AG51" i="1" s="1"/>
  <c r="N51" i="1"/>
  <c r="W47" i="1"/>
  <c r="W43" i="1"/>
  <c r="AB42" i="1"/>
  <c r="AH42" i="1" s="1"/>
  <c r="O43" i="1"/>
  <c r="U43" i="1"/>
  <c r="T43" i="1" s="1"/>
  <c r="W39" i="1"/>
  <c r="Y39" i="1"/>
  <c r="AB36" i="1"/>
  <c r="AH36" i="1" s="1"/>
  <c r="S35" i="1"/>
  <c r="AA35" i="1"/>
  <c r="AG35" i="1" s="1"/>
  <c r="O35" i="1"/>
  <c r="N35" i="1" s="1"/>
  <c r="AB32" i="1"/>
  <c r="AH32" i="1" s="1"/>
  <c r="O31" i="1"/>
  <c r="N31" i="1" s="1"/>
  <c r="Q31" i="1"/>
  <c r="P31" i="1" s="1"/>
  <c r="Y31" i="1"/>
  <c r="X31" i="1" s="1"/>
  <c r="AB29" i="1"/>
  <c r="AH29" i="1" s="1"/>
  <c r="Z31" i="1"/>
  <c r="S31" i="1"/>
  <c r="R31" i="1" s="1"/>
  <c r="R27" i="1"/>
  <c r="X27" i="1"/>
  <c r="O27" i="1"/>
  <c r="N27" i="1" s="1"/>
  <c r="AD27" i="1"/>
  <c r="AB27" i="1"/>
  <c r="AH27" i="1" s="1"/>
  <c r="Q27" i="1"/>
  <c r="P27" i="1" s="1"/>
  <c r="W27" i="1"/>
  <c r="V27" i="1" s="1"/>
  <c r="Z27" i="1"/>
  <c r="AF128" i="1"/>
  <c r="AE128" i="1" s="1"/>
  <c r="Q23" i="1"/>
  <c r="U23" i="1"/>
  <c r="AA23" i="1"/>
  <c r="AG23" i="1" s="1"/>
  <c r="AD23" i="1"/>
  <c r="AL128" i="1"/>
  <c r="AK128" i="1" s="1"/>
  <c r="AA19" i="1"/>
  <c r="AG19" i="1" s="1"/>
  <c r="AD19" i="1"/>
  <c r="Y15" i="1"/>
  <c r="X15" i="1" s="1"/>
  <c r="O15" i="1"/>
  <c r="N15" i="1" s="1"/>
  <c r="AB13" i="1"/>
  <c r="Q15" i="1"/>
  <c r="P15" i="1" s="1"/>
  <c r="S15" i="1"/>
  <c r="R15" i="1" s="1"/>
  <c r="Z15" i="1"/>
  <c r="W11" i="1"/>
  <c r="V11" i="1" s="1"/>
  <c r="O11" i="1"/>
  <c r="N11" i="1" s="1"/>
  <c r="AD11" i="1"/>
  <c r="Q11" i="1"/>
  <c r="P11" i="1" s="1"/>
  <c r="Z11" i="1"/>
  <c r="AB8" i="1"/>
  <c r="O7" i="1"/>
  <c r="AJ128" i="1"/>
  <c r="M128" i="1"/>
  <c r="AB119" i="12"/>
  <c r="AH119" i="12" s="1"/>
  <c r="X119" i="12"/>
  <c r="T119" i="12"/>
  <c r="P119" i="12"/>
  <c r="Z119" i="12"/>
  <c r="R119" i="12"/>
  <c r="V119" i="12"/>
  <c r="N119" i="12"/>
  <c r="AB95" i="12"/>
  <c r="AH95" i="12" s="1"/>
  <c r="T95" i="12"/>
  <c r="V95" i="12"/>
  <c r="N95" i="12"/>
  <c r="R95" i="12"/>
  <c r="Z95" i="12"/>
  <c r="R87" i="12"/>
  <c r="V87" i="12"/>
  <c r="Z87" i="12"/>
  <c r="N87" i="12"/>
  <c r="T87" i="12"/>
  <c r="U79" i="12"/>
  <c r="T79" i="12" s="1"/>
  <c r="U127" i="12"/>
  <c r="T127" i="12" s="1"/>
  <c r="S127" i="12"/>
  <c r="Z115" i="12"/>
  <c r="V115" i="12"/>
  <c r="R115" i="12"/>
  <c r="N115" i="12"/>
  <c r="P115" i="12"/>
  <c r="AB115" i="12"/>
  <c r="AH115" i="12" s="1"/>
  <c r="T115" i="12"/>
  <c r="S103" i="12"/>
  <c r="R103" i="12" s="1"/>
  <c r="AB123" i="12"/>
  <c r="AH123" i="12" s="1"/>
  <c r="Y67" i="12"/>
  <c r="V59" i="12"/>
  <c r="P59" i="12"/>
  <c r="X59" i="12"/>
  <c r="T59" i="12"/>
  <c r="Z59" i="12"/>
  <c r="AB55" i="12"/>
  <c r="AH55" i="12" s="1"/>
  <c r="X55" i="12"/>
  <c r="T55" i="12"/>
  <c r="R55" i="12"/>
  <c r="N55" i="12"/>
  <c r="Z35" i="12"/>
  <c r="V35" i="12"/>
  <c r="R35" i="12"/>
  <c r="N35" i="12"/>
  <c r="AB35" i="12"/>
  <c r="AH35" i="12" s="1"/>
  <c r="T35" i="12"/>
  <c r="X35" i="12"/>
  <c r="P35" i="12"/>
  <c r="W19" i="12"/>
  <c r="V19" i="12" s="1"/>
  <c r="W15" i="12"/>
  <c r="AD83" i="12"/>
  <c r="N47" i="12"/>
  <c r="AB47" i="12"/>
  <c r="AH47" i="12" s="1"/>
  <c r="T47" i="12"/>
  <c r="P47" i="12"/>
  <c r="X47" i="12"/>
  <c r="AB43" i="12"/>
  <c r="AH43" i="12" s="1"/>
  <c r="T43" i="12"/>
  <c r="V43" i="12"/>
  <c r="N43" i="12"/>
  <c r="Z43" i="12"/>
  <c r="AB23" i="12"/>
  <c r="AH23" i="12" s="1"/>
  <c r="P23" i="12"/>
  <c r="N23" i="12"/>
  <c r="Z23" i="12"/>
  <c r="R23" i="12"/>
  <c r="S11" i="12"/>
  <c r="R11" i="12" s="1"/>
  <c r="Z51" i="12"/>
  <c r="V51" i="12"/>
  <c r="R51" i="12"/>
  <c r="N51" i="12"/>
  <c r="X51" i="12"/>
  <c r="P51" i="12"/>
  <c r="AB51" i="12"/>
  <c r="AH51" i="12" s="1"/>
  <c r="T51" i="12"/>
  <c r="AD39" i="12"/>
  <c r="AB7" i="12"/>
  <c r="AH7" i="12" s="1"/>
  <c r="V7" i="12"/>
  <c r="Z7" i="12"/>
  <c r="P7" i="12"/>
  <c r="R7" i="12"/>
  <c r="N7" i="12"/>
  <c r="X7" i="12"/>
  <c r="T7" i="12"/>
  <c r="W71" i="12"/>
  <c r="V71" i="12" s="1"/>
  <c r="V15" i="12"/>
  <c r="P15" i="12"/>
  <c r="Z15" i="12"/>
  <c r="X15" i="12"/>
  <c r="N15" i="12"/>
  <c r="AB15" i="12"/>
  <c r="AH15" i="12" s="1"/>
  <c r="R15" i="12"/>
  <c r="Y43" i="12"/>
  <c r="X43" i="12" s="1"/>
  <c r="AA127" i="12"/>
  <c r="Z127" i="12" s="1"/>
  <c r="Y95" i="12"/>
  <c r="X95" i="12" s="1"/>
  <c r="AA103" i="12"/>
  <c r="AG103" i="12" s="1"/>
  <c r="AB99" i="12"/>
  <c r="AH99" i="12" s="1"/>
  <c r="X99" i="12"/>
  <c r="R99" i="12"/>
  <c r="N99" i="12"/>
  <c r="V99" i="12"/>
  <c r="Z75" i="12"/>
  <c r="V75" i="12"/>
  <c r="N75" i="12"/>
  <c r="AB75" i="12"/>
  <c r="AH75" i="12" s="1"/>
  <c r="T75" i="12"/>
  <c r="P75" i="12"/>
  <c r="X75" i="12"/>
  <c r="S123" i="12"/>
  <c r="R123" i="12" s="1"/>
  <c r="Q87" i="12"/>
  <c r="P87" i="12" s="1"/>
  <c r="W63" i="12"/>
  <c r="V63" i="12" s="1"/>
  <c r="Z79" i="12"/>
  <c r="V79" i="12"/>
  <c r="R79" i="12"/>
  <c r="N79" i="12"/>
  <c r="AB79" i="12"/>
  <c r="AH79" i="12" s="1"/>
  <c r="P79" i="12"/>
  <c r="X79" i="12"/>
  <c r="V31" i="12"/>
  <c r="N31" i="12"/>
  <c r="AB31" i="12"/>
  <c r="AH31" i="12" s="1"/>
  <c r="T31" i="12"/>
  <c r="X31" i="12"/>
  <c r="P31" i="12"/>
  <c r="X27" i="12"/>
  <c r="T27" i="12"/>
  <c r="P27" i="12"/>
  <c r="Z27" i="12"/>
  <c r="V27" i="12"/>
  <c r="S19" i="12"/>
  <c r="R19" i="12" s="1"/>
  <c r="S47" i="12"/>
  <c r="R47" i="12" s="1"/>
  <c r="U15" i="12"/>
  <c r="T15" i="12" s="1"/>
  <c r="AB11" i="12"/>
  <c r="AH11" i="12" s="1"/>
  <c r="X11" i="12"/>
  <c r="P11" i="12"/>
  <c r="N11" i="12"/>
  <c r="V11" i="12"/>
  <c r="AA11" i="12"/>
  <c r="AG11" i="12" s="1"/>
  <c r="AD11" i="12"/>
  <c r="V127" i="12"/>
  <c r="R127" i="12"/>
  <c r="N127" i="12"/>
  <c r="X127" i="12"/>
  <c r="M128" i="12"/>
  <c r="W91" i="12"/>
  <c r="V91" i="12" s="1"/>
  <c r="V103" i="12"/>
  <c r="N103" i="12"/>
  <c r="X103" i="12"/>
  <c r="P103" i="12"/>
  <c r="AB103" i="12"/>
  <c r="AH103" i="12" s="1"/>
  <c r="T103" i="12"/>
  <c r="U111" i="12"/>
  <c r="T111" i="12" s="1"/>
  <c r="AB111" i="12"/>
  <c r="AH111" i="12" s="1"/>
  <c r="P111" i="12"/>
  <c r="X111" i="12"/>
  <c r="U99" i="12"/>
  <c r="T99" i="12" s="1"/>
  <c r="AD99" i="12"/>
  <c r="S75" i="12"/>
  <c r="R75" i="12" s="1"/>
  <c r="U123" i="12"/>
  <c r="T123" i="12" s="1"/>
  <c r="Q123" i="12"/>
  <c r="P123" i="12" s="1"/>
  <c r="Y87" i="12"/>
  <c r="X87" i="12" s="1"/>
  <c r="S31" i="12"/>
  <c r="R31" i="12" s="1"/>
  <c r="AA47" i="12"/>
  <c r="AG47" i="12" s="1"/>
  <c r="Q43" i="12"/>
  <c r="P43" i="12" s="1"/>
  <c r="Y23" i="12"/>
  <c r="X23" i="12" s="1"/>
  <c r="Z19" i="12"/>
  <c r="N19" i="12"/>
  <c r="AB19" i="12"/>
  <c r="AH19" i="12" s="1"/>
  <c r="T19" i="12"/>
  <c r="X19" i="12"/>
  <c r="P19" i="12"/>
  <c r="U11" i="12"/>
  <c r="T11" i="12" s="1"/>
  <c r="W103" i="11"/>
  <c r="V103" i="11" s="1"/>
  <c r="AB71" i="11"/>
  <c r="AH71" i="11" s="1"/>
  <c r="T71" i="11"/>
  <c r="R71" i="11"/>
  <c r="V71" i="11"/>
  <c r="N71" i="11"/>
  <c r="X71" i="11"/>
  <c r="T123" i="11"/>
  <c r="N123" i="11"/>
  <c r="X123" i="11"/>
  <c r="R123" i="11"/>
  <c r="AB123" i="11"/>
  <c r="AH123" i="11" s="1"/>
  <c r="Z123" i="11"/>
  <c r="V123" i="11"/>
  <c r="Y43" i="11"/>
  <c r="X43" i="11" s="1"/>
  <c r="Q91" i="11"/>
  <c r="P91" i="11" s="1"/>
  <c r="U91" i="11"/>
  <c r="T91" i="11" s="1"/>
  <c r="S75" i="11"/>
  <c r="R75" i="11" s="1"/>
  <c r="W75" i="11"/>
  <c r="V75" i="11" s="1"/>
  <c r="Q31" i="11"/>
  <c r="P31" i="11" s="1"/>
  <c r="S19" i="11"/>
  <c r="R19" i="11" s="1"/>
  <c r="O119" i="11"/>
  <c r="AB11" i="11"/>
  <c r="AH11" i="11" s="1"/>
  <c r="T11" i="11"/>
  <c r="P11" i="11"/>
  <c r="V11" i="11"/>
  <c r="S15" i="11"/>
  <c r="R15" i="11" s="1"/>
  <c r="O15" i="11"/>
  <c r="N15" i="11" s="1"/>
  <c r="Y15" i="11"/>
  <c r="X15" i="11" s="1"/>
  <c r="X107" i="11"/>
  <c r="N107" i="11"/>
  <c r="AB107" i="11"/>
  <c r="AH107" i="11" s="1"/>
  <c r="V107" i="11"/>
  <c r="T107" i="11"/>
  <c r="O127" i="11"/>
  <c r="W111" i="11"/>
  <c r="V111" i="11" s="1"/>
  <c r="Y103" i="11"/>
  <c r="X103" i="11" s="1"/>
  <c r="Q107" i="11"/>
  <c r="P107" i="11" s="1"/>
  <c r="P95" i="11"/>
  <c r="Z95" i="11"/>
  <c r="X95" i="11"/>
  <c r="N95" i="11"/>
  <c r="AB95" i="11"/>
  <c r="AH95" i="11" s="1"/>
  <c r="R95" i="11"/>
  <c r="U95" i="11"/>
  <c r="T95" i="11" s="1"/>
  <c r="U83" i="11"/>
  <c r="T83" i="11" s="1"/>
  <c r="W63" i="11"/>
  <c r="V63" i="11" s="1"/>
  <c r="W47" i="11"/>
  <c r="V47" i="11" s="1"/>
  <c r="Y59" i="11"/>
  <c r="X59" i="11" s="1"/>
  <c r="AB51" i="11"/>
  <c r="AH51" i="11" s="1"/>
  <c r="R51" i="11"/>
  <c r="P51" i="11"/>
  <c r="Z51" i="11"/>
  <c r="X51" i="11"/>
  <c r="N51" i="11"/>
  <c r="T51" i="11"/>
  <c r="W39" i="11"/>
  <c r="V39" i="11" s="1"/>
  <c r="O91" i="11"/>
  <c r="N91" i="11" s="1"/>
  <c r="AD75" i="11"/>
  <c r="S35" i="11"/>
  <c r="AA19" i="11"/>
  <c r="AG19" i="11" s="1"/>
  <c r="Y119" i="11"/>
  <c r="AB15" i="11"/>
  <c r="AH15" i="11" s="1"/>
  <c r="P15" i="11"/>
  <c r="Z15" i="11"/>
  <c r="V15" i="11"/>
  <c r="AB75" i="11"/>
  <c r="AH75" i="11" s="1"/>
  <c r="X75" i="11"/>
  <c r="P75" i="11"/>
  <c r="AB35" i="11"/>
  <c r="AH35" i="11" s="1"/>
  <c r="R35" i="11"/>
  <c r="V35" i="11"/>
  <c r="P35" i="11"/>
  <c r="T35" i="11"/>
  <c r="X35" i="11"/>
  <c r="N19" i="11"/>
  <c r="T19" i="11"/>
  <c r="P19" i="11"/>
  <c r="AB19" i="11"/>
  <c r="AH19" i="11" s="1"/>
  <c r="W119" i="11"/>
  <c r="AD27" i="11"/>
  <c r="W127" i="11"/>
  <c r="AB115" i="11"/>
  <c r="AH115" i="11" s="1"/>
  <c r="N115" i="11"/>
  <c r="Z115" i="11"/>
  <c r="P115" i="11"/>
  <c r="W95" i="11"/>
  <c r="V95" i="11" s="1"/>
  <c r="V79" i="11"/>
  <c r="P79" i="11"/>
  <c r="Z79" i="11"/>
  <c r="R79" i="11"/>
  <c r="X79" i="11"/>
  <c r="Z67" i="11"/>
  <c r="R67" i="11"/>
  <c r="AB67" i="11"/>
  <c r="AH67" i="11" s="1"/>
  <c r="V67" i="11"/>
  <c r="P67" i="11"/>
  <c r="N67" i="11"/>
  <c r="W55" i="11"/>
  <c r="V55" i="11" s="1"/>
  <c r="W51" i="11"/>
  <c r="V51" i="11" s="1"/>
  <c r="S91" i="11"/>
  <c r="R91" i="11" s="1"/>
  <c r="AA75" i="11"/>
  <c r="AG75" i="11" s="1"/>
  <c r="U75" i="11"/>
  <c r="T75" i="11" s="1"/>
  <c r="AA35" i="11"/>
  <c r="AG35" i="11" s="1"/>
  <c r="W31" i="11"/>
  <c r="V31" i="11" s="1"/>
  <c r="AB31" i="11"/>
  <c r="AH31" i="11" s="1"/>
  <c r="T31" i="11"/>
  <c r="Z31" i="11"/>
  <c r="R31" i="11"/>
  <c r="AD119" i="11"/>
  <c r="Z119" i="11"/>
  <c r="V119" i="11"/>
  <c r="R119" i="11"/>
  <c r="N119" i="11"/>
  <c r="X119" i="11"/>
  <c r="AB119" i="11"/>
  <c r="AH119" i="11" s="1"/>
  <c r="P119" i="11"/>
  <c r="X99" i="11"/>
  <c r="V99" i="11"/>
  <c r="AB99" i="11"/>
  <c r="AH99" i="11" s="1"/>
  <c r="Z99" i="11"/>
  <c r="AB91" i="11"/>
  <c r="AH91" i="11" s="1"/>
  <c r="X91" i="11"/>
  <c r="V91" i="11"/>
  <c r="Y11" i="11"/>
  <c r="X11" i="11" s="1"/>
  <c r="AD15" i="11"/>
  <c r="U11" i="8"/>
  <c r="T11" i="8" s="1"/>
  <c r="O119" i="8"/>
  <c r="N119" i="8" s="1"/>
  <c r="X123" i="8"/>
  <c r="R123" i="8"/>
  <c r="AB123" i="8"/>
  <c r="AH123" i="8" s="1"/>
  <c r="Z123" i="8"/>
  <c r="V123" i="8"/>
  <c r="Y103" i="8"/>
  <c r="S103" i="8"/>
  <c r="R103" i="8" s="1"/>
  <c r="P71" i="8"/>
  <c r="Z71" i="8"/>
  <c r="T71" i="8"/>
  <c r="AB71" i="8"/>
  <c r="AH71" i="8" s="1"/>
  <c r="R71" i="8"/>
  <c r="X71" i="8"/>
  <c r="N71" i="8"/>
  <c r="AB87" i="8"/>
  <c r="AH87" i="8" s="1"/>
  <c r="X87" i="8"/>
  <c r="T87" i="8"/>
  <c r="P87" i="8"/>
  <c r="N87" i="8"/>
  <c r="V87" i="8"/>
  <c r="Z87" i="8"/>
  <c r="W51" i="8"/>
  <c r="V51" i="8" s="1"/>
  <c r="AD11" i="8"/>
  <c r="Y47" i="8"/>
  <c r="X47" i="8" s="1"/>
  <c r="AB39" i="8"/>
  <c r="AH39" i="8" s="1"/>
  <c r="N39" i="8"/>
  <c r="V39" i="8"/>
  <c r="P39" i="8"/>
  <c r="Z39" i="8"/>
  <c r="T39" i="8"/>
  <c r="X39" i="8"/>
  <c r="W27" i="8"/>
  <c r="V27" i="8" s="1"/>
  <c r="S91" i="8"/>
  <c r="R91" i="8" s="1"/>
  <c r="Q67" i="8"/>
  <c r="P67" i="8" s="1"/>
  <c r="O67" i="8"/>
  <c r="N67" i="8" s="1"/>
  <c r="AA31" i="8"/>
  <c r="AG31" i="8" s="1"/>
  <c r="O15" i="8"/>
  <c r="N15" i="8" s="1"/>
  <c r="AB103" i="8"/>
  <c r="AH103" i="8" s="1"/>
  <c r="X103" i="8"/>
  <c r="T103" i="8"/>
  <c r="V103" i="8"/>
  <c r="AD83" i="8"/>
  <c r="W111" i="8"/>
  <c r="V111" i="8" s="1"/>
  <c r="AA95" i="8"/>
  <c r="AG95" i="8" s="1"/>
  <c r="U119" i="8"/>
  <c r="T119" i="8" s="1"/>
  <c r="Y119" i="8"/>
  <c r="X119" i="8" s="1"/>
  <c r="U107" i="8"/>
  <c r="T107" i="8" s="1"/>
  <c r="Z107" i="8"/>
  <c r="X107" i="8"/>
  <c r="N107" i="8"/>
  <c r="P107" i="8"/>
  <c r="AB107" i="8"/>
  <c r="AH107" i="8" s="1"/>
  <c r="R107" i="8"/>
  <c r="V107" i="8"/>
  <c r="Q103" i="8"/>
  <c r="P103" i="8" s="1"/>
  <c r="P55" i="8"/>
  <c r="T55" i="8"/>
  <c r="X55" i="8"/>
  <c r="N55" i="8"/>
  <c r="AB55" i="8"/>
  <c r="AH55" i="8" s="1"/>
  <c r="R55" i="8"/>
  <c r="AA83" i="8"/>
  <c r="Y67" i="8"/>
  <c r="X67" i="8" s="1"/>
  <c r="W43" i="8"/>
  <c r="V43" i="8" s="1"/>
  <c r="U115" i="8"/>
  <c r="T115" i="8" s="1"/>
  <c r="Y115" i="8"/>
  <c r="X115" i="8" s="1"/>
  <c r="AA91" i="8"/>
  <c r="AG91" i="8" s="1"/>
  <c r="S67" i="8"/>
  <c r="R67" i="8" s="1"/>
  <c r="U15" i="8"/>
  <c r="T15" i="8" s="1"/>
  <c r="W15" i="8"/>
  <c r="V15" i="8" s="1"/>
  <c r="Z15" i="8"/>
  <c r="R15" i="8"/>
  <c r="X15" i="8"/>
  <c r="P15" i="8"/>
  <c r="W119" i="8"/>
  <c r="AB67" i="8"/>
  <c r="AH67" i="8" s="1"/>
  <c r="T67" i="8"/>
  <c r="Z67" i="8"/>
  <c r="V67" i="8"/>
  <c r="Z75" i="8"/>
  <c r="V75" i="8"/>
  <c r="R75" i="8"/>
  <c r="N75" i="8"/>
  <c r="P75" i="8"/>
  <c r="T75" i="8"/>
  <c r="AB75" i="8"/>
  <c r="AH75" i="8" s="1"/>
  <c r="X75" i="8"/>
  <c r="V91" i="8"/>
  <c r="N91" i="8"/>
  <c r="P91" i="8"/>
  <c r="X91" i="8"/>
  <c r="U7" i="8"/>
  <c r="T7" i="8" s="1"/>
  <c r="W127" i="8"/>
  <c r="V127" i="8" s="1"/>
  <c r="Z119" i="8"/>
  <c r="V119" i="8"/>
  <c r="R119" i="8"/>
  <c r="AB119" i="8"/>
  <c r="AH119" i="8" s="1"/>
  <c r="P119" i="8"/>
  <c r="AD107" i="8"/>
  <c r="AA103" i="8"/>
  <c r="AG103" i="8" s="1"/>
  <c r="O103" i="8"/>
  <c r="N103" i="8" s="1"/>
  <c r="W55" i="8"/>
  <c r="V55" i="8" s="1"/>
  <c r="Z95" i="8"/>
  <c r="V95" i="8"/>
  <c r="R95" i="8"/>
  <c r="N95" i="8"/>
  <c r="AB95" i="8"/>
  <c r="AH95" i="8" s="1"/>
  <c r="P95" i="8"/>
  <c r="X95" i="8"/>
  <c r="S87" i="8"/>
  <c r="R87" i="8" s="1"/>
  <c r="S83" i="8"/>
  <c r="R83" i="8" s="1"/>
  <c r="Y51" i="8"/>
  <c r="X51" i="8" s="1"/>
  <c r="W7" i="8"/>
  <c r="V7" i="8" s="1"/>
  <c r="O115" i="8"/>
  <c r="N115" i="8" s="1"/>
  <c r="AB115" i="8"/>
  <c r="AH115" i="8" s="1"/>
  <c r="R115" i="8"/>
  <c r="P115" i="8"/>
  <c r="U91" i="8"/>
  <c r="T91" i="8" s="1"/>
  <c r="AB35" i="8"/>
  <c r="AH35" i="8" s="1"/>
  <c r="V35" i="8"/>
  <c r="R35" i="8"/>
  <c r="N35" i="8"/>
  <c r="X35" i="8"/>
  <c r="P35" i="8"/>
  <c r="V19" i="8"/>
  <c r="R19" i="8"/>
  <c r="N19" i="8"/>
  <c r="AB19" i="8"/>
  <c r="AH19" i="8" s="1"/>
  <c r="AD7" i="8"/>
  <c r="AD67" i="8"/>
  <c r="U31" i="8"/>
  <c r="T31" i="8" s="1"/>
  <c r="R31" i="8"/>
  <c r="AB31" i="8"/>
  <c r="AH31" i="8" s="1"/>
  <c r="Y119" i="7"/>
  <c r="V71" i="7"/>
  <c r="P71" i="7"/>
  <c r="AB71" i="7"/>
  <c r="AH71" i="7" s="1"/>
  <c r="T71" i="7"/>
  <c r="Z71" i="7"/>
  <c r="X71" i="7"/>
  <c r="Z75" i="7"/>
  <c r="R75" i="7"/>
  <c r="N75" i="7"/>
  <c r="X75" i="7"/>
  <c r="T75" i="7"/>
  <c r="AB75" i="7"/>
  <c r="AH75" i="7" s="1"/>
  <c r="P75" i="7"/>
  <c r="Y87" i="7"/>
  <c r="V51" i="7"/>
  <c r="P51" i="7"/>
  <c r="Z51" i="7"/>
  <c r="X51" i="7"/>
  <c r="N51" i="7"/>
  <c r="AB51" i="7"/>
  <c r="AH51" i="7" s="1"/>
  <c r="R51" i="7"/>
  <c r="AA99" i="7"/>
  <c r="AG99" i="7" s="1"/>
  <c r="U91" i="7"/>
  <c r="T91" i="7" s="1"/>
  <c r="Y83" i="7"/>
  <c r="X83" i="7" s="1"/>
  <c r="U39" i="7"/>
  <c r="T39" i="7" s="1"/>
  <c r="U27" i="7"/>
  <c r="T27" i="7" s="1"/>
  <c r="Q67" i="7"/>
  <c r="P67" i="7" s="1"/>
  <c r="U7" i="7"/>
  <c r="AD11" i="7"/>
  <c r="Y111" i="7"/>
  <c r="X111" i="7" s="1"/>
  <c r="S103" i="7"/>
  <c r="R103" i="7" s="1"/>
  <c r="AD103" i="7"/>
  <c r="U83" i="7"/>
  <c r="T83" i="7" s="1"/>
  <c r="AD119" i="7"/>
  <c r="AA115" i="7"/>
  <c r="AG115" i="7" s="1"/>
  <c r="Y115" i="7"/>
  <c r="X115" i="7" s="1"/>
  <c r="Z87" i="7"/>
  <c r="X87" i="7"/>
  <c r="AB87" i="7"/>
  <c r="AH87" i="7" s="1"/>
  <c r="N87" i="7"/>
  <c r="V87" i="7"/>
  <c r="R87" i="7"/>
  <c r="W55" i="7"/>
  <c r="V55" i="7" s="1"/>
  <c r="AD107" i="7"/>
  <c r="AB99" i="7"/>
  <c r="AH99" i="7" s="1"/>
  <c r="T99" i="7"/>
  <c r="X99" i="7"/>
  <c r="W99" i="7"/>
  <c r="V99" i="7" s="1"/>
  <c r="W39" i="7"/>
  <c r="V39" i="7" s="1"/>
  <c r="Q91" i="7"/>
  <c r="P91" i="7" s="1"/>
  <c r="Z31" i="7"/>
  <c r="R31" i="7"/>
  <c r="X31" i="7"/>
  <c r="T31" i="7"/>
  <c r="AB31" i="7"/>
  <c r="AH31" i="7" s="1"/>
  <c r="P31" i="7"/>
  <c r="AB35" i="7"/>
  <c r="AH35" i="7" s="1"/>
  <c r="X35" i="7"/>
  <c r="T35" i="7"/>
  <c r="P35" i="7"/>
  <c r="Z35" i="7"/>
  <c r="V35" i="7"/>
  <c r="R35" i="7"/>
  <c r="N35" i="7"/>
  <c r="S11" i="7"/>
  <c r="R11" i="7" s="1"/>
  <c r="U67" i="7"/>
  <c r="T67" i="7" s="1"/>
  <c r="AA47" i="7"/>
  <c r="AG47" i="7" s="1"/>
  <c r="U47" i="7"/>
  <c r="T47" i="7" s="1"/>
  <c r="Z27" i="7"/>
  <c r="V27" i="7"/>
  <c r="N27" i="7"/>
  <c r="AB27" i="7"/>
  <c r="AH27" i="7" s="1"/>
  <c r="X27" i="7"/>
  <c r="P27" i="7"/>
  <c r="Z15" i="7"/>
  <c r="V15" i="7"/>
  <c r="R15" i="7"/>
  <c r="X15" i="7"/>
  <c r="AB15" i="7"/>
  <c r="AH15" i="7" s="1"/>
  <c r="T15" i="7"/>
  <c r="AA7" i="7"/>
  <c r="W11" i="7"/>
  <c r="V11" i="7" s="1"/>
  <c r="O7" i="7"/>
  <c r="N7" i="7" s="1"/>
  <c r="W111" i="7"/>
  <c r="V111" i="7" s="1"/>
  <c r="W75" i="7"/>
  <c r="V75" i="7" s="1"/>
  <c r="Q87" i="7"/>
  <c r="P87" i="7" s="1"/>
  <c r="Z91" i="7"/>
  <c r="V91" i="7"/>
  <c r="N91" i="7"/>
  <c r="AB91" i="7"/>
  <c r="AH91" i="7" s="1"/>
  <c r="Z55" i="7"/>
  <c r="N55" i="7"/>
  <c r="P55" i="7"/>
  <c r="X55" i="7"/>
  <c r="AB55" i="7"/>
  <c r="AH55" i="7" s="1"/>
  <c r="Z79" i="7"/>
  <c r="R79" i="7"/>
  <c r="AB79" i="7"/>
  <c r="AH79" i="7" s="1"/>
  <c r="P79" i="7"/>
  <c r="X79" i="7"/>
  <c r="Q115" i="7"/>
  <c r="P115" i="7" s="1"/>
  <c r="V107" i="7"/>
  <c r="R107" i="7"/>
  <c r="N107" i="7"/>
  <c r="X107" i="7"/>
  <c r="P107" i="7"/>
  <c r="AB107" i="7"/>
  <c r="AH107" i="7" s="1"/>
  <c r="U51" i="7"/>
  <c r="T51" i="7" s="1"/>
  <c r="AB83" i="7"/>
  <c r="AH83" i="7" s="1"/>
  <c r="P83" i="7"/>
  <c r="Z83" i="7"/>
  <c r="R83" i="7"/>
  <c r="N83" i="7"/>
  <c r="V83" i="7"/>
  <c r="AB19" i="7"/>
  <c r="AH19" i="7" s="1"/>
  <c r="X19" i="7"/>
  <c r="T19" i="7"/>
  <c r="Z19" i="7"/>
  <c r="V19" i="7"/>
  <c r="R19" i="7"/>
  <c r="N19" i="7"/>
  <c r="AB67" i="7"/>
  <c r="AH67" i="7" s="1"/>
  <c r="X67" i="7"/>
  <c r="Z67" i="7"/>
  <c r="R67" i="7"/>
  <c r="V67" i="7"/>
  <c r="AD47" i="7"/>
  <c r="Y127" i="7"/>
  <c r="X127" i="7" s="1"/>
  <c r="M128" i="7"/>
  <c r="T123" i="7"/>
  <c r="X123" i="7"/>
  <c r="AB103" i="7"/>
  <c r="AH103" i="7" s="1"/>
  <c r="X103" i="7"/>
  <c r="P103" i="7"/>
  <c r="N103" i="7"/>
  <c r="Z103" i="7"/>
  <c r="V103" i="7"/>
  <c r="U79" i="7"/>
  <c r="T79" i="7" s="1"/>
  <c r="O119" i="7"/>
  <c r="N119" i="7" s="1"/>
  <c r="Z119" i="7"/>
  <c r="R119" i="7"/>
  <c r="X119" i="7"/>
  <c r="AB119" i="7"/>
  <c r="AH119" i="7" s="1"/>
  <c r="P119" i="7"/>
  <c r="S115" i="7"/>
  <c r="R115" i="7" s="1"/>
  <c r="N115" i="7"/>
  <c r="AB115" i="7"/>
  <c r="AH115" i="7" s="1"/>
  <c r="T115" i="7"/>
  <c r="V115" i="7"/>
  <c r="AD87" i="7"/>
  <c r="S55" i="7"/>
  <c r="R55" i="7" s="1"/>
  <c r="Q39" i="7"/>
  <c r="P39" i="7" s="1"/>
  <c r="S99" i="7"/>
  <c r="R99" i="7" s="1"/>
  <c r="U55" i="7"/>
  <c r="T55" i="7" s="1"/>
  <c r="O39" i="7"/>
  <c r="N39" i="7" s="1"/>
  <c r="AD23" i="7"/>
  <c r="Z39" i="7"/>
  <c r="R39" i="7"/>
  <c r="X39" i="7"/>
  <c r="AB39" i="7"/>
  <c r="AH39" i="7" s="1"/>
  <c r="U23" i="7"/>
  <c r="T23" i="7" s="1"/>
  <c r="O15" i="7"/>
  <c r="N15" i="7" s="1"/>
  <c r="S7" i="7"/>
  <c r="R7" i="7" s="1"/>
  <c r="O67" i="7"/>
  <c r="N67" i="7" s="1"/>
  <c r="AB47" i="7"/>
  <c r="AH47" i="7" s="1"/>
  <c r="X47" i="7"/>
  <c r="R47" i="7"/>
  <c r="V47" i="7"/>
  <c r="O47" i="7"/>
  <c r="N47" i="7" s="1"/>
  <c r="S27" i="7"/>
  <c r="R27" i="7" s="1"/>
  <c r="Q7" i="7"/>
  <c r="P7" i="7" s="1"/>
  <c r="U11" i="7"/>
  <c r="O11" i="7"/>
  <c r="N11" i="7" s="1"/>
  <c r="AD7" i="7"/>
  <c r="Z107" i="6"/>
  <c r="R107" i="6"/>
  <c r="N107" i="6"/>
  <c r="AB107" i="6"/>
  <c r="AH107" i="6" s="1"/>
  <c r="T107" i="6"/>
  <c r="X107" i="6"/>
  <c r="Z119" i="6"/>
  <c r="P119" i="6"/>
  <c r="N119" i="6"/>
  <c r="R119" i="6"/>
  <c r="AB119" i="6"/>
  <c r="AH119" i="6" s="1"/>
  <c r="X119" i="6"/>
  <c r="Q123" i="6"/>
  <c r="O123" i="6"/>
  <c r="N123" i="6" s="1"/>
  <c r="S111" i="6"/>
  <c r="R111" i="6" s="1"/>
  <c r="Q111" i="6"/>
  <c r="P111" i="6" s="1"/>
  <c r="U127" i="6"/>
  <c r="Z127" i="6"/>
  <c r="V127" i="6"/>
  <c r="R127" i="6"/>
  <c r="N127" i="6"/>
  <c r="M128" i="6"/>
  <c r="X127" i="6"/>
  <c r="P127" i="6"/>
  <c r="AB127" i="6"/>
  <c r="AH127" i="6" s="1"/>
  <c r="T127" i="6"/>
  <c r="AD99" i="6"/>
  <c r="R83" i="6"/>
  <c r="N83" i="6"/>
  <c r="P83" i="6"/>
  <c r="AB83" i="6"/>
  <c r="AH83" i="6" s="1"/>
  <c r="T83" i="6"/>
  <c r="Z71" i="6"/>
  <c r="R71" i="6"/>
  <c r="N71" i="6"/>
  <c r="AB71" i="6"/>
  <c r="AH71" i="6" s="1"/>
  <c r="P71" i="6"/>
  <c r="V67" i="6"/>
  <c r="R67" i="6"/>
  <c r="N67" i="6"/>
  <c r="AB67" i="6"/>
  <c r="AH67" i="6" s="1"/>
  <c r="X67" i="6"/>
  <c r="AB63" i="6"/>
  <c r="AH63" i="6" s="1"/>
  <c r="Z63" i="6"/>
  <c r="R63" i="6"/>
  <c r="V63" i="6"/>
  <c r="Z115" i="6"/>
  <c r="N115" i="6"/>
  <c r="AB115" i="6"/>
  <c r="AH115" i="6" s="1"/>
  <c r="AA99" i="6"/>
  <c r="AG99" i="6" s="1"/>
  <c r="AA55" i="6"/>
  <c r="AG55" i="6" s="1"/>
  <c r="Q35" i="6"/>
  <c r="P35" i="6" s="1"/>
  <c r="U27" i="6"/>
  <c r="O95" i="6"/>
  <c r="N95" i="6" s="1"/>
  <c r="Y95" i="6"/>
  <c r="U39" i="6"/>
  <c r="T39" i="6" s="1"/>
  <c r="U31" i="6"/>
  <c r="T31" i="6" s="1"/>
  <c r="Z23" i="6"/>
  <c r="V23" i="6"/>
  <c r="N23" i="6"/>
  <c r="AB23" i="6"/>
  <c r="AH23" i="6" s="1"/>
  <c r="P23" i="6"/>
  <c r="AB15" i="6"/>
  <c r="AH15" i="6" s="1"/>
  <c r="X15" i="6"/>
  <c r="T15" i="6"/>
  <c r="P15" i="6"/>
  <c r="Z15" i="6"/>
  <c r="V15" i="6"/>
  <c r="R15" i="6"/>
  <c r="N15" i="6"/>
  <c r="Q51" i="6"/>
  <c r="P51" i="6" s="1"/>
  <c r="U19" i="6"/>
  <c r="T19" i="6" s="1"/>
  <c r="AB11" i="6"/>
  <c r="AH11" i="6" s="1"/>
  <c r="Z11" i="6"/>
  <c r="V11" i="6"/>
  <c r="R11" i="6"/>
  <c r="N11" i="6"/>
  <c r="T11" i="6"/>
  <c r="P11" i="6"/>
  <c r="X11" i="6"/>
  <c r="AB31" i="6"/>
  <c r="AH31" i="6" s="1"/>
  <c r="X31" i="6"/>
  <c r="P31" i="6"/>
  <c r="Z31" i="6"/>
  <c r="V31" i="6"/>
  <c r="R31" i="6"/>
  <c r="N31" i="6"/>
  <c r="S115" i="6"/>
  <c r="R115" i="6" s="1"/>
  <c r="S99" i="6"/>
  <c r="R99" i="6" s="1"/>
  <c r="AB79" i="6"/>
  <c r="AH79" i="6" s="1"/>
  <c r="Z79" i="6"/>
  <c r="R79" i="6"/>
  <c r="N79" i="6"/>
  <c r="V79" i="6"/>
  <c r="Q95" i="6"/>
  <c r="P95" i="6" s="1"/>
  <c r="AA123" i="6"/>
  <c r="AG123" i="6" s="1"/>
  <c r="U71" i="6"/>
  <c r="T71" i="6" s="1"/>
  <c r="S127" i="6"/>
  <c r="AB99" i="6"/>
  <c r="AH99" i="6" s="1"/>
  <c r="P99" i="6"/>
  <c r="N99" i="6"/>
  <c r="U75" i="6"/>
  <c r="T75" i="6" s="1"/>
  <c r="Y115" i="6"/>
  <c r="X115" i="6" s="1"/>
  <c r="U115" i="6"/>
  <c r="T115" i="6" s="1"/>
  <c r="Y91" i="6"/>
  <c r="X91" i="6" s="1"/>
  <c r="Q79" i="6"/>
  <c r="P79" i="6" s="1"/>
  <c r="AB59" i="6"/>
  <c r="AH59" i="6" s="1"/>
  <c r="X59" i="6"/>
  <c r="T59" i="6"/>
  <c r="R59" i="6"/>
  <c r="N59" i="6"/>
  <c r="V59" i="6"/>
  <c r="P59" i="6"/>
  <c r="Z59" i="6"/>
  <c r="U7" i="6"/>
  <c r="T7" i="6" s="1"/>
  <c r="U103" i="6"/>
  <c r="T103" i="6" s="1"/>
  <c r="Z103" i="6"/>
  <c r="N103" i="6"/>
  <c r="X103" i="6"/>
  <c r="P103" i="6"/>
  <c r="AB103" i="6"/>
  <c r="AH103" i="6" s="1"/>
  <c r="S95" i="6"/>
  <c r="R95" i="6" s="1"/>
  <c r="X95" i="6"/>
  <c r="Z95" i="6"/>
  <c r="V95" i="6"/>
  <c r="AB95" i="6"/>
  <c r="AH95" i="6" s="1"/>
  <c r="N39" i="6"/>
  <c r="X39" i="6"/>
  <c r="AB39" i="6"/>
  <c r="AH39" i="6" s="1"/>
  <c r="P39" i="6"/>
  <c r="Y51" i="6"/>
  <c r="X51" i="6" s="1"/>
  <c r="U35" i="6"/>
  <c r="T35" i="6" s="1"/>
  <c r="AA7" i="6"/>
  <c r="AG7" i="6" s="1"/>
  <c r="AB123" i="6"/>
  <c r="AH123" i="6" s="1"/>
  <c r="T123" i="6"/>
  <c r="P123" i="6"/>
  <c r="AB91" i="6"/>
  <c r="AH91" i="6" s="1"/>
  <c r="T91" i="6"/>
  <c r="V91" i="6"/>
  <c r="N91" i="6"/>
  <c r="Z91" i="6"/>
  <c r="R91" i="6"/>
  <c r="S51" i="6"/>
  <c r="R51" i="6" s="1"/>
  <c r="AD123" i="6"/>
  <c r="U111" i="6"/>
  <c r="T111" i="6" s="1"/>
  <c r="Z111" i="6"/>
  <c r="X111" i="6"/>
  <c r="N111" i="6"/>
  <c r="AB111" i="6"/>
  <c r="AH111" i="6" s="1"/>
  <c r="V111" i="6"/>
  <c r="AA127" i="6"/>
  <c r="AA83" i="6"/>
  <c r="AG83" i="6" s="1"/>
  <c r="U79" i="6"/>
  <c r="T79" i="6" s="1"/>
  <c r="Q63" i="6"/>
  <c r="P63" i="6" s="1"/>
  <c r="Q115" i="6"/>
  <c r="P115" i="6" s="1"/>
  <c r="AD115" i="6"/>
  <c r="AA43" i="6"/>
  <c r="Y79" i="6"/>
  <c r="X79" i="6" s="1"/>
  <c r="V55" i="6"/>
  <c r="N55" i="6"/>
  <c r="AB55" i="6"/>
  <c r="AH55" i="6" s="1"/>
  <c r="X55" i="6"/>
  <c r="T55" i="6"/>
  <c r="AB47" i="6"/>
  <c r="AH47" i="6" s="1"/>
  <c r="X47" i="6"/>
  <c r="T47" i="6"/>
  <c r="P47" i="6"/>
  <c r="V47" i="6"/>
  <c r="Z47" i="6"/>
  <c r="R47" i="6"/>
  <c r="N47" i="6"/>
  <c r="W39" i="6"/>
  <c r="V39" i="6" s="1"/>
  <c r="W35" i="6"/>
  <c r="V35" i="6" s="1"/>
  <c r="AB35" i="6"/>
  <c r="AH35" i="6" s="1"/>
  <c r="X35" i="6"/>
  <c r="Z35" i="6"/>
  <c r="R35" i="6"/>
  <c r="S23" i="6"/>
  <c r="R23" i="6" s="1"/>
  <c r="S103" i="6"/>
  <c r="R103" i="6" s="1"/>
  <c r="U23" i="6"/>
  <c r="T23" i="6" s="1"/>
  <c r="U95" i="6"/>
  <c r="T95" i="6" s="1"/>
  <c r="AD95" i="6"/>
  <c r="V7" i="6"/>
  <c r="R7" i="6"/>
  <c r="N7" i="6"/>
  <c r="AB7" i="6"/>
  <c r="AH7" i="6" s="1"/>
  <c r="X7" i="6"/>
  <c r="S39" i="6"/>
  <c r="R39" i="6" s="1"/>
  <c r="AB51" i="6"/>
  <c r="AH51" i="6" s="1"/>
  <c r="T51" i="6"/>
  <c r="V51" i="6"/>
  <c r="Z51" i="6"/>
  <c r="N51" i="6"/>
  <c r="AB27" i="6"/>
  <c r="AH27" i="6" s="1"/>
  <c r="Z27" i="6"/>
  <c r="R27" i="6"/>
  <c r="T27" i="6"/>
  <c r="X27" i="6"/>
  <c r="P27" i="6"/>
  <c r="Q7" i="6"/>
  <c r="W23" i="5"/>
  <c r="V23" i="5" s="1"/>
  <c r="W127" i="5"/>
  <c r="V127" i="5" s="1"/>
  <c r="W87" i="5"/>
  <c r="V87" i="5" s="1"/>
  <c r="Z119" i="5"/>
  <c r="R119" i="5"/>
  <c r="AB119" i="5"/>
  <c r="AH119" i="5" s="1"/>
  <c r="P119" i="5"/>
  <c r="AA103" i="5"/>
  <c r="AG103" i="5" s="1"/>
  <c r="AD103" i="5"/>
  <c r="Y83" i="5"/>
  <c r="X83" i="5" s="1"/>
  <c r="AB75" i="5"/>
  <c r="AH75" i="5" s="1"/>
  <c r="R75" i="5"/>
  <c r="Z75" i="5"/>
  <c r="T75" i="5"/>
  <c r="N75" i="5"/>
  <c r="X75" i="5"/>
  <c r="O95" i="5"/>
  <c r="N95" i="5" s="1"/>
  <c r="U63" i="5"/>
  <c r="T63" i="5" s="1"/>
  <c r="W31" i="5"/>
  <c r="V31" i="5" s="1"/>
  <c r="Y15" i="5"/>
  <c r="X15" i="5" s="1"/>
  <c r="Q71" i="5"/>
  <c r="P71" i="5" s="1"/>
  <c r="R59" i="5"/>
  <c r="X59" i="5"/>
  <c r="P59" i="5"/>
  <c r="AB59" i="5"/>
  <c r="AH59" i="5" s="1"/>
  <c r="T59" i="5"/>
  <c r="Y51" i="5"/>
  <c r="X51" i="5" s="1"/>
  <c r="Q47" i="5"/>
  <c r="P47" i="5" s="1"/>
  <c r="W39" i="5"/>
  <c r="V39" i="5" s="1"/>
  <c r="W35" i="5"/>
  <c r="U71" i="5"/>
  <c r="T71" i="5" s="1"/>
  <c r="U119" i="5"/>
  <c r="T119" i="5" s="1"/>
  <c r="Q103" i="5"/>
  <c r="P103" i="5" s="1"/>
  <c r="S107" i="5"/>
  <c r="N107" i="5"/>
  <c r="AB107" i="5"/>
  <c r="AH107" i="5" s="1"/>
  <c r="V107" i="5"/>
  <c r="P107" i="5"/>
  <c r="T107" i="5"/>
  <c r="R107" i="5"/>
  <c r="O119" i="5"/>
  <c r="N119" i="5" s="1"/>
  <c r="AB103" i="5"/>
  <c r="AH103" i="5" s="1"/>
  <c r="T103" i="5"/>
  <c r="R103" i="5"/>
  <c r="V103" i="5"/>
  <c r="AB91" i="5"/>
  <c r="AH91" i="5" s="1"/>
  <c r="R91" i="5"/>
  <c r="P91" i="5"/>
  <c r="Z91" i="5"/>
  <c r="T91" i="5"/>
  <c r="X91" i="5"/>
  <c r="N91" i="5"/>
  <c r="W79" i="5"/>
  <c r="V79" i="5" s="1"/>
  <c r="W75" i="5"/>
  <c r="V75" i="5" s="1"/>
  <c r="T99" i="5"/>
  <c r="R99" i="5"/>
  <c r="AB99" i="5"/>
  <c r="AH99" i="5" s="1"/>
  <c r="X99" i="5"/>
  <c r="P99" i="5"/>
  <c r="V99" i="5"/>
  <c r="Y95" i="5"/>
  <c r="X95" i="5" s="1"/>
  <c r="AB71" i="5"/>
  <c r="AH71" i="5" s="1"/>
  <c r="X71" i="5"/>
  <c r="Z71" i="5"/>
  <c r="Z55" i="5"/>
  <c r="R55" i="5"/>
  <c r="N55" i="5"/>
  <c r="AB55" i="5"/>
  <c r="AH55" i="5" s="1"/>
  <c r="T55" i="5"/>
  <c r="X55" i="5"/>
  <c r="P55" i="5"/>
  <c r="AB51" i="5"/>
  <c r="AH51" i="5" s="1"/>
  <c r="T51" i="5"/>
  <c r="P51" i="5"/>
  <c r="Z51" i="5"/>
  <c r="R51" i="5"/>
  <c r="V51" i="5"/>
  <c r="N51" i="5"/>
  <c r="O71" i="5"/>
  <c r="N71" i="5" s="1"/>
  <c r="S15" i="5"/>
  <c r="R15" i="5" s="1"/>
  <c r="W111" i="5"/>
  <c r="V111" i="5" s="1"/>
  <c r="AB35" i="5"/>
  <c r="AH35" i="5" s="1"/>
  <c r="R35" i="5"/>
  <c r="V35" i="5"/>
  <c r="Z35" i="5"/>
  <c r="T35" i="5"/>
  <c r="X35" i="5"/>
  <c r="N35" i="5"/>
  <c r="AD71" i="5"/>
  <c r="U123" i="5"/>
  <c r="T123" i="5" s="1"/>
  <c r="Y127" i="5"/>
  <c r="X127" i="5" s="1"/>
  <c r="X123" i="5"/>
  <c r="R123" i="5"/>
  <c r="V123" i="5"/>
  <c r="N123" i="5"/>
  <c r="P123" i="5"/>
  <c r="AB123" i="5"/>
  <c r="AH123" i="5" s="1"/>
  <c r="Z123" i="5"/>
  <c r="U115" i="5"/>
  <c r="T115" i="5" s="1"/>
  <c r="AB115" i="5"/>
  <c r="AH115" i="5" s="1"/>
  <c r="R115" i="5"/>
  <c r="N115" i="5"/>
  <c r="X115" i="5"/>
  <c r="V115" i="5"/>
  <c r="P115" i="5"/>
  <c r="Z115" i="5"/>
  <c r="W119" i="5"/>
  <c r="V119" i="5" s="1"/>
  <c r="Y119" i="5"/>
  <c r="X119" i="5" s="1"/>
  <c r="Y103" i="5"/>
  <c r="X103" i="5" s="1"/>
  <c r="O103" i="5"/>
  <c r="N103" i="5" s="1"/>
  <c r="W91" i="5"/>
  <c r="V91" i="5" s="1"/>
  <c r="S79" i="5"/>
  <c r="R79" i="5" s="1"/>
  <c r="S87" i="5"/>
  <c r="R87" i="5" s="1"/>
  <c r="W55" i="5"/>
  <c r="V55" i="5" s="1"/>
  <c r="Y31" i="5"/>
  <c r="X31" i="5" s="1"/>
  <c r="W15" i="5"/>
  <c r="V15" i="5" s="1"/>
  <c r="Y27" i="5"/>
  <c r="X27" i="5" s="1"/>
  <c r="P19" i="5"/>
  <c r="X19" i="5"/>
  <c r="Z19" i="5"/>
  <c r="T19" i="5"/>
  <c r="N19" i="5"/>
  <c r="Y11" i="5"/>
  <c r="X11" i="5" s="1"/>
  <c r="S71" i="5"/>
  <c r="R71" i="5" s="1"/>
  <c r="W71" i="5"/>
  <c r="V71" i="5" s="1"/>
  <c r="S31" i="5"/>
  <c r="R31" i="5" s="1"/>
  <c r="S75" i="14"/>
  <c r="R75" i="14" s="1"/>
  <c r="U115" i="14"/>
  <c r="T115" i="14" s="1"/>
  <c r="AB107" i="14"/>
  <c r="AH107" i="14" s="1"/>
  <c r="X107" i="14"/>
  <c r="P107" i="14"/>
  <c r="R107" i="14"/>
  <c r="V107" i="14"/>
  <c r="N107" i="14"/>
  <c r="Z103" i="14"/>
  <c r="V103" i="14"/>
  <c r="R103" i="14"/>
  <c r="N103" i="14"/>
  <c r="P103" i="14"/>
  <c r="AB103" i="14"/>
  <c r="AH103" i="14" s="1"/>
  <c r="Z127" i="14"/>
  <c r="V127" i="14"/>
  <c r="R127" i="14"/>
  <c r="N127" i="14"/>
  <c r="AB127" i="14"/>
  <c r="AH127" i="14" s="1"/>
  <c r="X127" i="14"/>
  <c r="T127" i="14"/>
  <c r="P127" i="14"/>
  <c r="M128" i="14"/>
  <c r="W127" i="14"/>
  <c r="AA111" i="14"/>
  <c r="AG111" i="14" s="1"/>
  <c r="U111" i="14"/>
  <c r="T111" i="14" s="1"/>
  <c r="Z99" i="14"/>
  <c r="V99" i="14"/>
  <c r="R99" i="14"/>
  <c r="AB99" i="14"/>
  <c r="AH99" i="14" s="1"/>
  <c r="T99" i="14"/>
  <c r="P99" i="14"/>
  <c r="X99" i="14"/>
  <c r="Z87" i="14"/>
  <c r="V87" i="14"/>
  <c r="R87" i="14"/>
  <c r="N87" i="14"/>
  <c r="X87" i="14"/>
  <c r="AB87" i="14"/>
  <c r="AH87" i="14" s="1"/>
  <c r="T87" i="14"/>
  <c r="V79" i="14"/>
  <c r="N79" i="14"/>
  <c r="AB79" i="14"/>
  <c r="AH79" i="14" s="1"/>
  <c r="P79" i="14"/>
  <c r="X79" i="14"/>
  <c r="AB75" i="14"/>
  <c r="AH75" i="14" s="1"/>
  <c r="T75" i="14"/>
  <c r="V75" i="14"/>
  <c r="Z75" i="14"/>
  <c r="O95" i="14"/>
  <c r="N95" i="14" s="1"/>
  <c r="Y95" i="14"/>
  <c r="X95" i="14" s="1"/>
  <c r="AB55" i="14"/>
  <c r="AH55" i="14" s="1"/>
  <c r="X55" i="14"/>
  <c r="T55" i="14"/>
  <c r="V55" i="14"/>
  <c r="N55" i="14"/>
  <c r="Z55" i="14"/>
  <c r="R55" i="14"/>
  <c r="V39" i="14"/>
  <c r="R39" i="14"/>
  <c r="N39" i="14"/>
  <c r="X39" i="14"/>
  <c r="AB39" i="14"/>
  <c r="AH39" i="14" s="1"/>
  <c r="P39" i="14"/>
  <c r="Y27" i="14"/>
  <c r="X27" i="14" s="1"/>
  <c r="U19" i="14"/>
  <c r="T19" i="14" s="1"/>
  <c r="AB35" i="14"/>
  <c r="AH35" i="14" s="1"/>
  <c r="X35" i="14"/>
  <c r="T35" i="14"/>
  <c r="P35" i="14"/>
  <c r="R35" i="14"/>
  <c r="N35" i="14"/>
  <c r="AD7" i="14"/>
  <c r="Z23" i="14"/>
  <c r="R23" i="14"/>
  <c r="N23" i="14"/>
  <c r="P23" i="14"/>
  <c r="AB23" i="14"/>
  <c r="AH23" i="14" s="1"/>
  <c r="AB91" i="14"/>
  <c r="AH91" i="14" s="1"/>
  <c r="T91" i="14"/>
  <c r="Z91" i="14"/>
  <c r="R91" i="14"/>
  <c r="P115" i="14"/>
  <c r="Z115" i="14"/>
  <c r="AB115" i="14"/>
  <c r="AH115" i="14" s="1"/>
  <c r="N115" i="14"/>
  <c r="U103" i="14"/>
  <c r="T103" i="14" s="1"/>
  <c r="U107" i="14"/>
  <c r="T107" i="14" s="1"/>
  <c r="W91" i="14"/>
  <c r="V91" i="14" s="1"/>
  <c r="U83" i="14"/>
  <c r="T83" i="14" s="1"/>
  <c r="U127" i="14"/>
  <c r="AD127" i="14"/>
  <c r="AB111" i="14"/>
  <c r="AH111" i="14" s="1"/>
  <c r="X111" i="14"/>
  <c r="N111" i="14"/>
  <c r="V63" i="14"/>
  <c r="N63" i="14"/>
  <c r="AB63" i="14"/>
  <c r="AH63" i="14" s="1"/>
  <c r="T63" i="14"/>
  <c r="P63" i="14"/>
  <c r="X63" i="14"/>
  <c r="AB59" i="14"/>
  <c r="AH59" i="14" s="1"/>
  <c r="X59" i="14"/>
  <c r="T59" i="14"/>
  <c r="P59" i="14"/>
  <c r="Z59" i="14"/>
  <c r="R59" i="14"/>
  <c r="O47" i="14"/>
  <c r="N47" i="14" s="1"/>
  <c r="S79" i="14"/>
  <c r="R79" i="14" s="1"/>
  <c r="AB95" i="14"/>
  <c r="AH95" i="14" s="1"/>
  <c r="V95" i="14"/>
  <c r="R95" i="14"/>
  <c r="Z95" i="14"/>
  <c r="Z83" i="14"/>
  <c r="V83" i="14"/>
  <c r="R83" i="14"/>
  <c r="N83" i="14"/>
  <c r="X83" i="14"/>
  <c r="P83" i="14"/>
  <c r="AB83" i="14"/>
  <c r="AH83" i="14" s="1"/>
  <c r="O51" i="14"/>
  <c r="N51" i="14" s="1"/>
  <c r="W31" i="14"/>
  <c r="V31" i="14" s="1"/>
  <c r="O27" i="14"/>
  <c r="N27" i="14" s="1"/>
  <c r="U23" i="14"/>
  <c r="T23" i="14" s="1"/>
  <c r="Y15" i="14"/>
  <c r="X15" i="14" s="1"/>
  <c r="W11" i="14"/>
  <c r="V11" i="14" s="1"/>
  <c r="O7" i="14"/>
  <c r="N7" i="14" s="1"/>
  <c r="Z7" i="14"/>
  <c r="V7" i="14"/>
  <c r="R7" i="14"/>
  <c r="AB7" i="14"/>
  <c r="AH7" i="14" s="1"/>
  <c r="X7" i="14"/>
  <c r="P7" i="14"/>
  <c r="AB71" i="14"/>
  <c r="AH71" i="14" s="1"/>
  <c r="T71" i="14"/>
  <c r="P71" i="14"/>
  <c r="V71" i="14"/>
  <c r="Z51" i="14"/>
  <c r="R51" i="14"/>
  <c r="AB51" i="14"/>
  <c r="AH51" i="14" s="1"/>
  <c r="P51" i="14"/>
  <c r="X51" i="14"/>
  <c r="Z19" i="14"/>
  <c r="V19" i="14"/>
  <c r="R19" i="14"/>
  <c r="AB19" i="14"/>
  <c r="AH19" i="14" s="1"/>
  <c r="X19" i="14"/>
  <c r="P19" i="14"/>
  <c r="AD15" i="14"/>
  <c r="U7" i="14"/>
  <c r="T7" i="14" s="1"/>
  <c r="V67" i="14"/>
  <c r="R67" i="14"/>
  <c r="N67" i="14"/>
  <c r="AB67" i="14"/>
  <c r="AH67" i="14" s="1"/>
  <c r="T67" i="14"/>
  <c r="X67" i="14"/>
  <c r="AD71" i="14"/>
  <c r="Y91" i="14"/>
  <c r="X91" i="14" s="1"/>
  <c r="AG127" i="14"/>
  <c r="AD111" i="14"/>
  <c r="Q95" i="14"/>
  <c r="P95" i="14" s="1"/>
  <c r="AD51" i="14"/>
  <c r="R27" i="14"/>
  <c r="Z27" i="14"/>
  <c r="T27" i="14"/>
  <c r="AB27" i="14"/>
  <c r="AH27" i="14" s="1"/>
  <c r="V27" i="14"/>
  <c r="P27" i="14"/>
  <c r="U123" i="14"/>
  <c r="T123" i="14" s="1"/>
  <c r="W115" i="14"/>
  <c r="V115" i="14" s="1"/>
  <c r="U119" i="14"/>
  <c r="T119" i="14" s="1"/>
  <c r="Z119" i="14"/>
  <c r="V119" i="14"/>
  <c r="R119" i="14"/>
  <c r="N119" i="14"/>
  <c r="P119" i="14"/>
  <c r="X119" i="14"/>
  <c r="AB119" i="14"/>
  <c r="AH119" i="14" s="1"/>
  <c r="O91" i="14"/>
  <c r="N91" i="14" s="1"/>
  <c r="Y127" i="14"/>
  <c r="S127" i="14"/>
  <c r="S111" i="14"/>
  <c r="R111" i="14" s="1"/>
  <c r="W111" i="14"/>
  <c r="V111" i="14" s="1"/>
  <c r="AA67" i="14"/>
  <c r="AG67" i="14" s="1"/>
  <c r="S63" i="14"/>
  <c r="R63" i="14" s="1"/>
  <c r="AA79" i="14"/>
  <c r="AG79" i="14" s="1"/>
  <c r="Q75" i="14"/>
  <c r="P75" i="14" s="1"/>
  <c r="U47" i="14"/>
  <c r="T47" i="14" s="1"/>
  <c r="U95" i="14"/>
  <c r="T95" i="14" s="1"/>
  <c r="AD95" i="14"/>
  <c r="W51" i="14"/>
  <c r="V51" i="14" s="1"/>
  <c r="AA35" i="14"/>
  <c r="AG35" i="14" s="1"/>
  <c r="Q15" i="14"/>
  <c r="P15" i="14" s="1"/>
  <c r="O11" i="14"/>
  <c r="N11" i="14" s="1"/>
  <c r="O19" i="14"/>
  <c r="N19" i="14" s="1"/>
  <c r="U15" i="14"/>
  <c r="T15" i="14" s="1"/>
  <c r="AB11" i="14"/>
  <c r="AH11" i="14" s="1"/>
  <c r="X11" i="14"/>
  <c r="P11" i="14"/>
  <c r="Z11" i="14"/>
  <c r="R11" i="14"/>
  <c r="U51" i="14"/>
  <c r="T51" i="14" s="1"/>
  <c r="W15" i="14"/>
  <c r="V15" i="14" s="1"/>
  <c r="AA127" i="3"/>
  <c r="Z127" i="3" s="1"/>
  <c r="X79" i="3"/>
  <c r="P79" i="3"/>
  <c r="V79" i="3"/>
  <c r="N79" i="3"/>
  <c r="T79" i="3"/>
  <c r="R79" i="3"/>
  <c r="AB79" i="3"/>
  <c r="AH79" i="3" s="1"/>
  <c r="Z79" i="3"/>
  <c r="V127" i="3"/>
  <c r="N127" i="3"/>
  <c r="AB127" i="3"/>
  <c r="AH127" i="3" s="1"/>
  <c r="M128" i="3"/>
  <c r="V55" i="3"/>
  <c r="P55" i="3"/>
  <c r="T55" i="3"/>
  <c r="AB55" i="3"/>
  <c r="AH55" i="3" s="1"/>
  <c r="X55" i="3"/>
  <c r="N55" i="3"/>
  <c r="AB95" i="3"/>
  <c r="AH95" i="3" s="1"/>
  <c r="T95" i="3"/>
  <c r="Z95" i="3"/>
  <c r="O95" i="3"/>
  <c r="AB99" i="3"/>
  <c r="AH99" i="3" s="1"/>
  <c r="T99" i="3"/>
  <c r="Z99" i="3"/>
  <c r="V99" i="3"/>
  <c r="N99" i="3"/>
  <c r="O111" i="3"/>
  <c r="N111" i="3" s="1"/>
  <c r="Y15" i="3"/>
  <c r="X15" i="3" s="1"/>
  <c r="AB51" i="3"/>
  <c r="AH51" i="3" s="1"/>
  <c r="T51" i="3"/>
  <c r="P51" i="3"/>
  <c r="V51" i="3"/>
  <c r="N51" i="3"/>
  <c r="R51" i="3"/>
  <c r="Z51" i="3"/>
  <c r="AF128" i="3"/>
  <c r="AE128" i="3" s="1"/>
  <c r="U115" i="3"/>
  <c r="T115" i="3" s="1"/>
  <c r="AB107" i="3"/>
  <c r="AH107" i="3" s="1"/>
  <c r="X107" i="3"/>
  <c r="P107" i="3"/>
  <c r="Z107" i="3"/>
  <c r="R107" i="3"/>
  <c r="V107" i="3"/>
  <c r="N107" i="3"/>
  <c r="S99" i="3"/>
  <c r="R99" i="3" s="1"/>
  <c r="Q87" i="3"/>
  <c r="P87" i="3" s="1"/>
  <c r="Q111" i="3"/>
  <c r="P111" i="3" s="1"/>
  <c r="S127" i="3"/>
  <c r="R127" i="3" s="1"/>
  <c r="S111" i="3"/>
  <c r="R111" i="3" s="1"/>
  <c r="W111" i="3"/>
  <c r="V111" i="3" s="1"/>
  <c r="S75" i="3"/>
  <c r="R75" i="3" s="1"/>
  <c r="W103" i="3"/>
  <c r="V103" i="3" s="1"/>
  <c r="S103" i="3"/>
  <c r="R103" i="3" s="1"/>
  <c r="U83" i="3"/>
  <c r="W83" i="3"/>
  <c r="V83" i="3" s="1"/>
  <c r="Z59" i="3"/>
  <c r="V59" i="3"/>
  <c r="R59" i="3"/>
  <c r="N59" i="3"/>
  <c r="P59" i="3"/>
  <c r="T59" i="3"/>
  <c r="AB59" i="3"/>
  <c r="AH59" i="3" s="1"/>
  <c r="X59" i="3"/>
  <c r="S39" i="3"/>
  <c r="R39" i="3" s="1"/>
  <c r="Y11" i="3"/>
  <c r="X11" i="3" s="1"/>
  <c r="S15" i="3"/>
  <c r="R15" i="3" s="1"/>
  <c r="Y95" i="3"/>
  <c r="X95" i="3" s="1"/>
  <c r="S95" i="3"/>
  <c r="R95" i="3" s="1"/>
  <c r="W95" i="3"/>
  <c r="V95" i="3" s="1"/>
  <c r="Z119" i="3"/>
  <c r="V119" i="3"/>
  <c r="N119" i="3"/>
  <c r="P119" i="3"/>
  <c r="X119" i="3"/>
  <c r="AB119" i="3"/>
  <c r="AH119" i="3" s="1"/>
  <c r="U127" i="3"/>
  <c r="T127" i="3" s="1"/>
  <c r="V71" i="3"/>
  <c r="P71" i="3"/>
  <c r="Z71" i="3"/>
  <c r="AB71" i="3"/>
  <c r="AH71" i="3" s="1"/>
  <c r="R71" i="3"/>
  <c r="X71" i="3"/>
  <c r="N71" i="3"/>
  <c r="AD67" i="3"/>
  <c r="AB35" i="3"/>
  <c r="AH35" i="3" s="1"/>
  <c r="R35" i="3"/>
  <c r="P35" i="3"/>
  <c r="Z35" i="3"/>
  <c r="T35" i="3"/>
  <c r="N35" i="3"/>
  <c r="X35" i="3"/>
  <c r="S31" i="3"/>
  <c r="R31" i="3" s="1"/>
  <c r="AB111" i="3"/>
  <c r="AH111" i="3" s="1"/>
  <c r="T111" i="3"/>
  <c r="Z111" i="3"/>
  <c r="U103" i="3"/>
  <c r="T103" i="3" s="1"/>
  <c r="Z103" i="3"/>
  <c r="X103" i="3"/>
  <c r="AB103" i="3"/>
  <c r="AH103" i="3" s="1"/>
  <c r="AB83" i="3"/>
  <c r="AH83" i="3" s="1"/>
  <c r="X83" i="3"/>
  <c r="T83" i="3"/>
  <c r="Z83" i="3"/>
  <c r="N83" i="3"/>
  <c r="U67" i="3"/>
  <c r="T67" i="3" s="1"/>
  <c r="Y47" i="3"/>
  <c r="X47" i="3" s="1"/>
  <c r="Y31" i="3"/>
  <c r="X31" i="3" s="1"/>
  <c r="W39" i="3"/>
  <c r="V39" i="3" s="1"/>
  <c r="V115" i="3"/>
  <c r="P115" i="3"/>
  <c r="Z115" i="3"/>
  <c r="AB115" i="3"/>
  <c r="AH115" i="3" s="1"/>
  <c r="R115" i="3"/>
  <c r="X115" i="3"/>
  <c r="N115" i="3"/>
  <c r="U107" i="3"/>
  <c r="T107" i="3" s="1"/>
  <c r="Q127" i="3"/>
  <c r="P127" i="3" s="1"/>
  <c r="Q99" i="3"/>
  <c r="P99" i="3" s="1"/>
  <c r="Y127" i="3"/>
  <c r="X127" i="3" s="1"/>
  <c r="AD127" i="3"/>
  <c r="Y111" i="3"/>
  <c r="X111" i="3" s="1"/>
  <c r="AD111" i="3"/>
  <c r="U87" i="3"/>
  <c r="T87" i="3" s="1"/>
  <c r="U7" i="3"/>
  <c r="T7" i="3" s="1"/>
  <c r="Q103" i="3"/>
  <c r="P103" i="3" s="1"/>
  <c r="AD103" i="3"/>
  <c r="S83" i="3"/>
  <c r="R83" i="3" s="1"/>
  <c r="AD83" i="3"/>
  <c r="S67" i="3"/>
  <c r="R67" i="3" s="1"/>
  <c r="W47" i="3"/>
  <c r="V47" i="3" s="1"/>
  <c r="W31" i="3"/>
  <c r="V31" i="3" s="1"/>
  <c r="W15" i="3"/>
  <c r="V15" i="3" s="1"/>
  <c r="Y27" i="3"/>
  <c r="X27" i="3" s="1"/>
  <c r="R19" i="3"/>
  <c r="V19" i="3"/>
  <c r="P19" i="3"/>
  <c r="T19" i="3"/>
  <c r="N19" i="3"/>
  <c r="X19" i="3"/>
  <c r="Y67" i="3"/>
  <c r="X67" i="3" s="1"/>
  <c r="S55" i="3"/>
  <c r="R55" i="3" s="1"/>
  <c r="S47" i="3"/>
  <c r="R47" i="3" s="1"/>
  <c r="Q95" i="3"/>
  <c r="P95" i="3" s="1"/>
  <c r="AD95" i="3"/>
  <c r="AB123" i="13"/>
  <c r="AH123" i="13" s="1"/>
  <c r="X123" i="13"/>
  <c r="T123" i="13"/>
  <c r="P123" i="13"/>
  <c r="Z123" i="13"/>
  <c r="R123" i="13"/>
  <c r="V123" i="13"/>
  <c r="N123" i="13"/>
  <c r="Z115" i="13"/>
  <c r="R115" i="13"/>
  <c r="X115" i="13"/>
  <c r="AB115" i="13"/>
  <c r="AH115" i="13" s="1"/>
  <c r="U99" i="13"/>
  <c r="Q99" i="13"/>
  <c r="P99" i="13" s="1"/>
  <c r="AB75" i="13"/>
  <c r="AH75" i="13" s="1"/>
  <c r="Z75" i="13"/>
  <c r="R75" i="13"/>
  <c r="V75" i="13"/>
  <c r="N75" i="13"/>
  <c r="AB95" i="13"/>
  <c r="AH95" i="13" s="1"/>
  <c r="X95" i="13"/>
  <c r="P95" i="13"/>
  <c r="Z95" i="13"/>
  <c r="R95" i="13"/>
  <c r="V95" i="13"/>
  <c r="W127" i="13"/>
  <c r="AB127" i="13"/>
  <c r="AH127" i="13" s="1"/>
  <c r="X127" i="13"/>
  <c r="T127" i="13"/>
  <c r="P127" i="13"/>
  <c r="Z127" i="13"/>
  <c r="R127" i="13"/>
  <c r="N127" i="13"/>
  <c r="M128" i="13"/>
  <c r="V127" i="13"/>
  <c r="S47" i="13"/>
  <c r="R47" i="13" s="1"/>
  <c r="S31" i="13"/>
  <c r="Z107" i="13"/>
  <c r="V107" i="13"/>
  <c r="N107" i="13"/>
  <c r="AB107" i="13"/>
  <c r="AH107" i="13" s="1"/>
  <c r="T107" i="13"/>
  <c r="X107" i="13"/>
  <c r="P107" i="13"/>
  <c r="AB15" i="13"/>
  <c r="AH15" i="13" s="1"/>
  <c r="X15" i="13"/>
  <c r="T15" i="13"/>
  <c r="P15" i="13"/>
  <c r="Z15" i="13"/>
  <c r="V15" i="13"/>
  <c r="R15" i="13"/>
  <c r="U115" i="13"/>
  <c r="T115" i="13" s="1"/>
  <c r="Z103" i="13"/>
  <c r="V103" i="13"/>
  <c r="R103" i="13"/>
  <c r="X103" i="13"/>
  <c r="P103" i="13"/>
  <c r="T103" i="13"/>
  <c r="AB103" i="13"/>
  <c r="AH103" i="13" s="1"/>
  <c r="S67" i="13"/>
  <c r="R67" i="13" s="1"/>
  <c r="O99" i="13"/>
  <c r="N99" i="13" s="1"/>
  <c r="Y99" i="13"/>
  <c r="AB91" i="13"/>
  <c r="AH91" i="13" s="1"/>
  <c r="X91" i="13"/>
  <c r="T91" i="13"/>
  <c r="P91" i="13"/>
  <c r="V91" i="13"/>
  <c r="N91" i="13"/>
  <c r="R91" i="13"/>
  <c r="Z91" i="13"/>
  <c r="Z119" i="13"/>
  <c r="V119" i="13"/>
  <c r="R119" i="13"/>
  <c r="N119" i="13"/>
  <c r="X119" i="13"/>
  <c r="P119" i="13"/>
  <c r="AB119" i="13"/>
  <c r="AH119" i="13" s="1"/>
  <c r="T119" i="13"/>
  <c r="U55" i="13"/>
  <c r="T55" i="13" s="1"/>
  <c r="U95" i="13"/>
  <c r="T95" i="13" s="1"/>
  <c r="Z31" i="13"/>
  <c r="V31" i="13"/>
  <c r="R31" i="13"/>
  <c r="N31" i="13"/>
  <c r="AB31" i="13"/>
  <c r="AH31" i="13" s="1"/>
  <c r="T31" i="13"/>
  <c r="X31" i="13"/>
  <c r="P31" i="13"/>
  <c r="U127" i="13"/>
  <c r="AD127" i="13"/>
  <c r="AB19" i="13"/>
  <c r="AH19" i="13" s="1"/>
  <c r="X19" i="13"/>
  <c r="Z19" i="13"/>
  <c r="R19" i="13"/>
  <c r="N19" i="13"/>
  <c r="U11" i="13"/>
  <c r="T11" i="13" s="1"/>
  <c r="AA47" i="13"/>
  <c r="AG47" i="13" s="1"/>
  <c r="Q43" i="13"/>
  <c r="P43" i="13" s="1"/>
  <c r="AA7" i="13"/>
  <c r="U63" i="13"/>
  <c r="X63" i="13"/>
  <c r="P63" i="13"/>
  <c r="AB63" i="13"/>
  <c r="AH63" i="13" s="1"/>
  <c r="T63" i="13"/>
  <c r="AB99" i="13"/>
  <c r="AH99" i="13" s="1"/>
  <c r="X99" i="13"/>
  <c r="T99" i="13"/>
  <c r="V99" i="13"/>
  <c r="Z99" i="13"/>
  <c r="Z79" i="13"/>
  <c r="V79" i="13"/>
  <c r="R79" i="13"/>
  <c r="N79" i="13"/>
  <c r="AB79" i="13"/>
  <c r="AH79" i="13" s="1"/>
  <c r="T79" i="13"/>
  <c r="X79" i="13"/>
  <c r="Q75" i="13"/>
  <c r="P75" i="13" s="1"/>
  <c r="S7" i="13"/>
  <c r="R7" i="13" s="1"/>
  <c r="AA127" i="13"/>
  <c r="Q127" i="13"/>
  <c r="AB87" i="13"/>
  <c r="AH87" i="13" s="1"/>
  <c r="T87" i="13"/>
  <c r="P87" i="13"/>
  <c r="V87" i="13"/>
  <c r="N87" i="13"/>
  <c r="Z87" i="13"/>
  <c r="R87" i="13"/>
  <c r="U27" i="13"/>
  <c r="O63" i="13"/>
  <c r="N63" i="13" s="1"/>
  <c r="Y43" i="13"/>
  <c r="X43" i="13" s="1"/>
  <c r="Q39" i="13"/>
  <c r="P39" i="13" s="1"/>
  <c r="U19" i="13"/>
  <c r="T19" i="13" s="1"/>
  <c r="W63" i="13"/>
  <c r="V63" i="13" s="1"/>
  <c r="S63" i="13"/>
  <c r="R63" i="13" s="1"/>
  <c r="U23" i="13"/>
  <c r="T23" i="13" s="1"/>
  <c r="W7" i="13"/>
  <c r="V7" i="13" s="1"/>
  <c r="W123" i="13"/>
  <c r="U119" i="13"/>
  <c r="W115" i="13"/>
  <c r="V115" i="13" s="1"/>
  <c r="U111" i="13"/>
  <c r="T111" i="13" s="1"/>
  <c r="P111" i="13"/>
  <c r="V111" i="13"/>
  <c r="N111" i="13"/>
  <c r="R111" i="13"/>
  <c r="Z111" i="13"/>
  <c r="O103" i="13"/>
  <c r="N103" i="13" s="1"/>
  <c r="O115" i="13"/>
  <c r="N115" i="13" s="1"/>
  <c r="S99" i="13"/>
  <c r="R99" i="13" s="1"/>
  <c r="AD99" i="13"/>
  <c r="Y75" i="13"/>
  <c r="X75" i="13" s="1"/>
  <c r="O95" i="13"/>
  <c r="N95" i="13" s="1"/>
  <c r="AB55" i="13"/>
  <c r="AH55" i="13" s="1"/>
  <c r="X55" i="13"/>
  <c r="P55" i="13"/>
  <c r="N55" i="13"/>
  <c r="Z55" i="13"/>
  <c r="R55" i="13"/>
  <c r="S127" i="13"/>
  <c r="O127" i="13"/>
  <c r="Y127" i="13"/>
  <c r="AB59" i="13"/>
  <c r="AH59" i="13" s="1"/>
  <c r="X59" i="13"/>
  <c r="P59" i="13"/>
  <c r="Z59" i="13"/>
  <c r="V59" i="13"/>
  <c r="V47" i="13"/>
  <c r="AB47" i="13"/>
  <c r="AH47" i="13" s="1"/>
  <c r="X47" i="13"/>
  <c r="P47" i="13"/>
  <c r="AB43" i="13"/>
  <c r="AH43" i="13" s="1"/>
  <c r="T43" i="13"/>
  <c r="V43" i="13"/>
  <c r="N43" i="13"/>
  <c r="Z43" i="13"/>
  <c r="R43" i="13"/>
  <c r="Z27" i="13"/>
  <c r="V27" i="13"/>
  <c r="R27" i="13"/>
  <c r="N27" i="13"/>
  <c r="AB27" i="13"/>
  <c r="AH27" i="13" s="1"/>
  <c r="X27" i="13"/>
  <c r="T27" i="13"/>
  <c r="P27" i="13"/>
  <c r="Z11" i="13"/>
  <c r="V11" i="13"/>
  <c r="R11" i="13"/>
  <c r="N11" i="13"/>
  <c r="AB11" i="13"/>
  <c r="AH11" i="13" s="1"/>
  <c r="P11" i="13"/>
  <c r="AA63" i="13"/>
  <c r="AG63" i="13" s="1"/>
  <c r="O7" i="13"/>
  <c r="N7" i="13" s="1"/>
  <c r="AB87" i="1"/>
  <c r="AH87" i="1" s="1"/>
  <c r="T87" i="1"/>
  <c r="R87" i="1"/>
  <c r="N87" i="1"/>
  <c r="O59" i="1"/>
  <c r="N59" i="1" s="1"/>
  <c r="U47" i="1"/>
  <c r="Z7" i="1"/>
  <c r="AB7" i="1"/>
  <c r="AH7" i="1" s="1"/>
  <c r="P7" i="1"/>
  <c r="V7" i="1"/>
  <c r="R7" i="1"/>
  <c r="N7" i="1"/>
  <c r="X7" i="1"/>
  <c r="U123" i="1"/>
  <c r="T123" i="1" s="1"/>
  <c r="AA111" i="1"/>
  <c r="AG111" i="1" s="1"/>
  <c r="W111" i="1"/>
  <c r="V111" i="1" s="1"/>
  <c r="V123" i="1"/>
  <c r="R123" i="1"/>
  <c r="X123" i="1"/>
  <c r="AB123" i="1"/>
  <c r="AH123" i="1" s="1"/>
  <c r="Q115" i="1"/>
  <c r="P115" i="1" s="1"/>
  <c r="Y103" i="1"/>
  <c r="X103" i="1" s="1"/>
  <c r="Z95" i="1"/>
  <c r="V95" i="1"/>
  <c r="R95" i="1"/>
  <c r="N95" i="1"/>
  <c r="AB95" i="1"/>
  <c r="AH95" i="1" s="1"/>
  <c r="T95" i="1"/>
  <c r="X95" i="1"/>
  <c r="P95" i="1"/>
  <c r="W67" i="1"/>
  <c r="V67" i="1" s="1"/>
  <c r="W87" i="1"/>
  <c r="V87" i="1" s="1"/>
  <c r="O55" i="1"/>
  <c r="N55" i="1" s="1"/>
  <c r="W103" i="1"/>
  <c r="V103" i="1" s="1"/>
  <c r="U71" i="1"/>
  <c r="T71" i="1" s="1"/>
  <c r="V63" i="1"/>
  <c r="N63" i="1"/>
  <c r="AB63" i="1"/>
  <c r="AH63" i="1" s="1"/>
  <c r="X63" i="1"/>
  <c r="O119" i="1"/>
  <c r="N119" i="1" s="1"/>
  <c r="U119" i="1"/>
  <c r="T119" i="1" s="1"/>
  <c r="U75" i="1"/>
  <c r="T75" i="1" s="1"/>
  <c r="W59" i="1"/>
  <c r="V59" i="1" s="1"/>
  <c r="Z59" i="1"/>
  <c r="R59" i="1"/>
  <c r="AB59" i="1"/>
  <c r="AH59" i="1" s="1"/>
  <c r="X59" i="1"/>
  <c r="T59" i="1"/>
  <c r="P59" i="1"/>
  <c r="AD47" i="1"/>
  <c r="AB103" i="1"/>
  <c r="AH103" i="1" s="1"/>
  <c r="P103" i="1"/>
  <c r="Z103" i="1"/>
  <c r="V47" i="1"/>
  <c r="R47" i="1"/>
  <c r="P47" i="1"/>
  <c r="AB47" i="1"/>
  <c r="AH47" i="1" s="1"/>
  <c r="X47" i="1"/>
  <c r="O39" i="1"/>
  <c r="N39" i="1" s="1"/>
  <c r="Q19" i="1"/>
  <c r="Z39" i="1"/>
  <c r="V39" i="1"/>
  <c r="R39" i="1"/>
  <c r="AB39" i="1"/>
  <c r="AH39" i="1" s="1"/>
  <c r="X39" i="1"/>
  <c r="P39" i="1"/>
  <c r="U39" i="1"/>
  <c r="T39" i="1" s="1"/>
  <c r="Z79" i="1"/>
  <c r="R79" i="1"/>
  <c r="AB79" i="1"/>
  <c r="AH79" i="1" s="1"/>
  <c r="T79" i="1"/>
  <c r="Q79" i="1"/>
  <c r="P79" i="1" s="1"/>
  <c r="Y71" i="1"/>
  <c r="O67" i="1"/>
  <c r="N67" i="1" s="1"/>
  <c r="Y79" i="1"/>
  <c r="X79" i="1" s="1"/>
  <c r="AB111" i="1"/>
  <c r="AH111" i="1" s="1"/>
  <c r="X111" i="1"/>
  <c r="P111" i="1"/>
  <c r="N111" i="1"/>
  <c r="R111" i="1"/>
  <c r="AD103" i="1"/>
  <c r="Q91" i="1"/>
  <c r="P91" i="1" s="1"/>
  <c r="W79" i="1"/>
  <c r="V79" i="1" s="1"/>
  <c r="U55" i="1"/>
  <c r="T55" i="1" s="1"/>
  <c r="AD119" i="1"/>
  <c r="O47" i="1"/>
  <c r="N47" i="1" s="1"/>
  <c r="W31" i="1"/>
  <c r="V31" i="1" s="1"/>
  <c r="U27" i="1"/>
  <c r="T27" i="1" s="1"/>
  <c r="X75" i="1"/>
  <c r="N75" i="1"/>
  <c r="V75" i="1"/>
  <c r="P75" i="1"/>
  <c r="Z75" i="1"/>
  <c r="S19" i="1"/>
  <c r="R19" i="1" s="1"/>
  <c r="Q35" i="1"/>
  <c r="P35" i="1" s="1"/>
  <c r="Y19" i="1"/>
  <c r="X19" i="1" s="1"/>
  <c r="AB91" i="1"/>
  <c r="AH91" i="1" s="1"/>
  <c r="Z91" i="1"/>
  <c r="R91" i="1"/>
  <c r="V91" i="1"/>
  <c r="N91" i="1"/>
  <c r="Z119" i="1"/>
  <c r="AB119" i="1"/>
  <c r="AH119" i="1" s="1"/>
  <c r="X119" i="1"/>
  <c r="P119" i="1"/>
  <c r="O23" i="1"/>
  <c r="N23" i="1" s="1"/>
  <c r="T35" i="1"/>
  <c r="Z35" i="1"/>
  <c r="R35" i="1"/>
  <c r="V35" i="1"/>
  <c r="U7" i="1"/>
  <c r="T7" i="1" s="1"/>
  <c r="AD111" i="1"/>
  <c r="U127" i="1"/>
  <c r="T127" i="1" s="1"/>
  <c r="W99" i="1"/>
  <c r="V99" i="1" s="1"/>
  <c r="U115" i="1"/>
  <c r="T115" i="1" s="1"/>
  <c r="X115" i="1"/>
  <c r="R115" i="1"/>
  <c r="AB115" i="1"/>
  <c r="AH115" i="1" s="1"/>
  <c r="N115" i="1"/>
  <c r="V115" i="1"/>
  <c r="U91" i="1"/>
  <c r="T91" i="1" s="1"/>
  <c r="W51" i="1"/>
  <c r="V51" i="1" s="1"/>
  <c r="Y87" i="1"/>
  <c r="X87" i="1" s="1"/>
  <c r="T83" i="1"/>
  <c r="N83" i="1"/>
  <c r="X83" i="1"/>
  <c r="R83" i="1"/>
  <c r="AB83" i="1"/>
  <c r="AH83" i="1" s="1"/>
  <c r="P83" i="1"/>
  <c r="O79" i="1"/>
  <c r="N79" i="1" s="1"/>
  <c r="U51" i="1"/>
  <c r="T51" i="1" s="1"/>
  <c r="U103" i="1"/>
  <c r="T103" i="1" s="1"/>
  <c r="Y91" i="1"/>
  <c r="X91" i="1" s="1"/>
  <c r="W119" i="1"/>
  <c r="V119" i="1" s="1"/>
  <c r="S119" i="1"/>
  <c r="R119" i="1" s="1"/>
  <c r="W15" i="1"/>
  <c r="V15" i="1" s="1"/>
  <c r="AA47" i="1"/>
  <c r="AG47" i="1" s="1"/>
  <c r="S11" i="1"/>
  <c r="R11" i="1" s="1"/>
  <c r="AB43" i="1"/>
  <c r="AH43" i="1" s="1"/>
  <c r="X43" i="1"/>
  <c r="P43" i="1"/>
  <c r="Z43" i="1"/>
  <c r="V43" i="1"/>
  <c r="R43" i="1"/>
  <c r="N43" i="1"/>
  <c r="Y35" i="1"/>
  <c r="X35" i="1" s="1"/>
  <c r="Z23" i="1"/>
  <c r="V23" i="1"/>
  <c r="R23" i="1"/>
  <c r="X23" i="1"/>
  <c r="P23" i="1"/>
  <c r="AB23" i="1"/>
  <c r="AH23" i="1" s="1"/>
  <c r="T23" i="1"/>
  <c r="AB19" i="1"/>
  <c r="AH19" i="1" s="1"/>
  <c r="T19" i="1"/>
  <c r="P19" i="1"/>
  <c r="V19" i="1"/>
  <c r="N19" i="1"/>
  <c r="Z19" i="1"/>
  <c r="AD7" i="1"/>
  <c r="AP11" i="1"/>
  <c r="AO12" i="1"/>
  <c r="AO13" i="1" s="1"/>
  <c r="AO14" i="1" s="1"/>
  <c r="AB127" i="12" l="1"/>
  <c r="AH127" i="12" s="1"/>
  <c r="Z123" i="12"/>
  <c r="Z111" i="12"/>
  <c r="Z103" i="12"/>
  <c r="Z99" i="12"/>
  <c r="AB91" i="12"/>
  <c r="AH91" i="12" s="1"/>
  <c r="AB87" i="12"/>
  <c r="AH87" i="12" s="1"/>
  <c r="AH68" i="12"/>
  <c r="AB71" i="12"/>
  <c r="AH71" i="12" s="1"/>
  <c r="AH65" i="12"/>
  <c r="AB67" i="12"/>
  <c r="AH67" i="12" s="1"/>
  <c r="Z63" i="12"/>
  <c r="AB59" i="12"/>
  <c r="AH59" i="12" s="1"/>
  <c r="Z55" i="12"/>
  <c r="Z47" i="12"/>
  <c r="Q128" i="12"/>
  <c r="P128" i="12" s="1"/>
  <c r="Z39" i="12"/>
  <c r="Z31" i="12"/>
  <c r="O128" i="12"/>
  <c r="N128" i="12" s="1"/>
  <c r="AB27" i="12"/>
  <c r="AH27" i="12" s="1"/>
  <c r="Y128" i="12"/>
  <c r="X128" i="12" s="1"/>
  <c r="Z11" i="12"/>
  <c r="W128" i="12"/>
  <c r="V128" i="12" s="1"/>
  <c r="AD128" i="12"/>
  <c r="AB128" i="12" s="1"/>
  <c r="Z111" i="11"/>
  <c r="Z107" i="11"/>
  <c r="AG103" i="11"/>
  <c r="Z103" i="11"/>
  <c r="Z91" i="11"/>
  <c r="AB79" i="11"/>
  <c r="AH79" i="11" s="1"/>
  <c r="Z75" i="11"/>
  <c r="Z71" i="11"/>
  <c r="AG63" i="11"/>
  <c r="Z63" i="11"/>
  <c r="AH60" i="11"/>
  <c r="AB63" i="11"/>
  <c r="AH63" i="11" s="1"/>
  <c r="AH44" i="11"/>
  <c r="AB47" i="11"/>
  <c r="AH47" i="11" s="1"/>
  <c r="AG39" i="11"/>
  <c r="Z39" i="11"/>
  <c r="Z35" i="11"/>
  <c r="AG27" i="11"/>
  <c r="Z27" i="11"/>
  <c r="Z23" i="11"/>
  <c r="Z19" i="11"/>
  <c r="Z11" i="11"/>
  <c r="AD128" i="11"/>
  <c r="AB128" i="11" s="1"/>
  <c r="U128" i="11"/>
  <c r="T128" i="11" s="1"/>
  <c r="O128" i="11"/>
  <c r="N128" i="11" s="1"/>
  <c r="S128" i="11"/>
  <c r="R128" i="11" s="1"/>
  <c r="W128" i="11"/>
  <c r="V128" i="11" s="1"/>
  <c r="Y128" i="11"/>
  <c r="X128" i="11" s="1"/>
  <c r="Q128" i="11"/>
  <c r="P128" i="11" s="1"/>
  <c r="AG127" i="8"/>
  <c r="AH124" i="8"/>
  <c r="AB127" i="8"/>
  <c r="AH127" i="8" s="1"/>
  <c r="Z115" i="8"/>
  <c r="Z111" i="8"/>
  <c r="AH108" i="8"/>
  <c r="AB111" i="8"/>
  <c r="AH111" i="8" s="1"/>
  <c r="Z103" i="8"/>
  <c r="Z99" i="8"/>
  <c r="AB91" i="8"/>
  <c r="AH91" i="8" s="1"/>
  <c r="Z91" i="8"/>
  <c r="AG83" i="8"/>
  <c r="Z83" i="8"/>
  <c r="AB59" i="8"/>
  <c r="AH59" i="8" s="1"/>
  <c r="Z55" i="8"/>
  <c r="AH48" i="8"/>
  <c r="AB51" i="8"/>
  <c r="AH51" i="8" s="1"/>
  <c r="Z47" i="8"/>
  <c r="AB47" i="8"/>
  <c r="AH47" i="8" s="1"/>
  <c r="S128" i="8"/>
  <c r="R128" i="8" s="1"/>
  <c r="Z35" i="8"/>
  <c r="Z31" i="8"/>
  <c r="Z27" i="8"/>
  <c r="AH24" i="8"/>
  <c r="AB27" i="8"/>
  <c r="AH27" i="8" s="1"/>
  <c r="Z19" i="8"/>
  <c r="Y128" i="8"/>
  <c r="X128" i="8" s="1"/>
  <c r="Q128" i="8"/>
  <c r="P128" i="8" s="1"/>
  <c r="AB15" i="8"/>
  <c r="AH15" i="8" s="1"/>
  <c r="O128" i="8"/>
  <c r="N128" i="8" s="1"/>
  <c r="U128" i="8"/>
  <c r="T128" i="8" s="1"/>
  <c r="AD128" i="8"/>
  <c r="AB128" i="8" s="1"/>
  <c r="AG127" i="7"/>
  <c r="AH124" i="7"/>
  <c r="AB127" i="7"/>
  <c r="AH127" i="7" s="1"/>
  <c r="AB123" i="7"/>
  <c r="AH123" i="7" s="1"/>
  <c r="Z123" i="7"/>
  <c r="Z115" i="7"/>
  <c r="Z107" i="7"/>
  <c r="Z99" i="7"/>
  <c r="AG95" i="7"/>
  <c r="Z95" i="7"/>
  <c r="AG59" i="7"/>
  <c r="Z59" i="7"/>
  <c r="Z47" i="7"/>
  <c r="Y128" i="7"/>
  <c r="X128" i="7" s="1"/>
  <c r="Z23" i="7"/>
  <c r="W128" i="7"/>
  <c r="V128" i="7" s="1"/>
  <c r="AD128" i="7"/>
  <c r="AB128" i="7" s="1"/>
  <c r="U128" i="7"/>
  <c r="T128" i="7" s="1"/>
  <c r="AG7" i="7"/>
  <c r="Z7" i="7"/>
  <c r="Q128" i="7"/>
  <c r="P128" i="7" s="1"/>
  <c r="S128" i="7"/>
  <c r="R128" i="7" s="1"/>
  <c r="O128" i="7"/>
  <c r="N128" i="7" s="1"/>
  <c r="Z123" i="6"/>
  <c r="Z99" i="6"/>
  <c r="Z83" i="6"/>
  <c r="Z67" i="6"/>
  <c r="Z55" i="6"/>
  <c r="AB43" i="6"/>
  <c r="AH43" i="6" s="1"/>
  <c r="AG43" i="6"/>
  <c r="Z43" i="6"/>
  <c r="Z39" i="6"/>
  <c r="Q128" i="6"/>
  <c r="P128" i="6" s="1"/>
  <c r="Y128" i="6"/>
  <c r="X128" i="6" s="1"/>
  <c r="X23" i="6"/>
  <c r="W128" i="6"/>
  <c r="V128" i="6" s="1"/>
  <c r="AB19" i="6"/>
  <c r="AH19" i="6" s="1"/>
  <c r="Z7" i="6"/>
  <c r="P7" i="6"/>
  <c r="AG127" i="5"/>
  <c r="AH124" i="5"/>
  <c r="AB127" i="5"/>
  <c r="AH127" i="5" s="1"/>
  <c r="Z107" i="5"/>
  <c r="Z103" i="5"/>
  <c r="Z99" i="5"/>
  <c r="Z95" i="5"/>
  <c r="AH84" i="5"/>
  <c r="AB87" i="5"/>
  <c r="AH87" i="5" s="1"/>
  <c r="AG83" i="5"/>
  <c r="Z83" i="5"/>
  <c r="AH65" i="5"/>
  <c r="AB67" i="5"/>
  <c r="AH67" i="5" s="1"/>
  <c r="AB63" i="5"/>
  <c r="AH63" i="5" s="1"/>
  <c r="Z59" i="5"/>
  <c r="AB47" i="5"/>
  <c r="AH47" i="5" s="1"/>
  <c r="O128" i="5"/>
  <c r="N128" i="5" s="1"/>
  <c r="Z39" i="5"/>
  <c r="AD128" i="5"/>
  <c r="AC128" i="5" s="1"/>
  <c r="Z31" i="5"/>
  <c r="AB31" i="5"/>
  <c r="AH31" i="5" s="1"/>
  <c r="AA128" i="5"/>
  <c r="Z128" i="5" s="1"/>
  <c r="Z27" i="5"/>
  <c r="AB23" i="5"/>
  <c r="AH23" i="5" s="1"/>
  <c r="AB19" i="5"/>
  <c r="AH19" i="5" s="1"/>
  <c r="AH12" i="5"/>
  <c r="AB15" i="5"/>
  <c r="AH15" i="5" s="1"/>
  <c r="AB11" i="5"/>
  <c r="AH11" i="5" s="1"/>
  <c r="Q128" i="5"/>
  <c r="P128" i="5" s="1"/>
  <c r="U128" i="5"/>
  <c r="T128" i="5" s="1"/>
  <c r="S128" i="5"/>
  <c r="R128" i="5" s="1"/>
  <c r="Z123" i="14"/>
  <c r="Z111" i="14"/>
  <c r="Z107" i="14"/>
  <c r="Z79" i="14"/>
  <c r="Z71" i="14"/>
  <c r="Z67" i="14"/>
  <c r="Z63" i="14"/>
  <c r="AB47" i="14"/>
  <c r="AH47" i="14" s="1"/>
  <c r="Z39" i="14"/>
  <c r="Z35" i="14"/>
  <c r="AH28" i="14"/>
  <c r="AB31" i="14"/>
  <c r="AH31" i="14" s="1"/>
  <c r="Z15" i="14"/>
  <c r="Q128" i="14"/>
  <c r="P128" i="14" s="1"/>
  <c r="O128" i="14"/>
  <c r="N128" i="14" s="1"/>
  <c r="Z123" i="3"/>
  <c r="O128" i="3"/>
  <c r="N128" i="3" s="1"/>
  <c r="N95" i="3"/>
  <c r="Z87" i="3"/>
  <c r="Z75" i="3"/>
  <c r="Z67" i="3"/>
  <c r="Z55" i="3"/>
  <c r="AH44" i="3"/>
  <c r="AB47" i="3"/>
  <c r="AH47" i="3" s="1"/>
  <c r="AG43" i="3"/>
  <c r="Z43" i="3"/>
  <c r="Z39" i="3"/>
  <c r="AH28" i="3"/>
  <c r="AB31" i="3"/>
  <c r="AH31" i="3" s="1"/>
  <c r="Z19" i="3"/>
  <c r="AB19" i="3"/>
  <c r="AH19" i="3" s="1"/>
  <c r="Z15" i="3"/>
  <c r="Y128" i="3"/>
  <c r="X128" i="3" s="1"/>
  <c r="AH12" i="3"/>
  <c r="AB15" i="3"/>
  <c r="AH15" i="3" s="1"/>
  <c r="W128" i="3"/>
  <c r="V128" i="3" s="1"/>
  <c r="AH9" i="3"/>
  <c r="AB11" i="3"/>
  <c r="AH11" i="3" s="1"/>
  <c r="AB111" i="13"/>
  <c r="AH111" i="13" s="1"/>
  <c r="Z83" i="13"/>
  <c r="AB71" i="13"/>
  <c r="AH71" i="13" s="1"/>
  <c r="Z63" i="13"/>
  <c r="Z51" i="13"/>
  <c r="Z47" i="13"/>
  <c r="Z39" i="13"/>
  <c r="Y128" i="13"/>
  <c r="X128" i="13" s="1"/>
  <c r="AH20" i="13"/>
  <c r="AB23" i="13"/>
  <c r="AH23" i="13" s="1"/>
  <c r="AG7" i="13"/>
  <c r="Z7" i="13"/>
  <c r="AH4" i="13"/>
  <c r="AB7" i="13"/>
  <c r="AH7" i="13" s="1"/>
  <c r="O128" i="13"/>
  <c r="N128" i="13" s="1"/>
  <c r="Z123" i="1"/>
  <c r="Z115" i="1"/>
  <c r="Z111" i="1"/>
  <c r="AB107" i="1"/>
  <c r="AH107" i="1" s="1"/>
  <c r="AG107" i="1"/>
  <c r="Z107" i="1"/>
  <c r="AB99" i="1"/>
  <c r="AH99" i="1" s="1"/>
  <c r="Z87" i="1"/>
  <c r="Z83" i="1"/>
  <c r="AB75" i="1"/>
  <c r="AH75" i="1" s="1"/>
  <c r="AG71" i="1"/>
  <c r="Z71" i="1"/>
  <c r="AH68" i="1"/>
  <c r="AB71" i="1"/>
  <c r="AH71" i="1" s="1"/>
  <c r="Z63" i="1"/>
  <c r="AH52" i="1"/>
  <c r="AB55" i="1"/>
  <c r="AH55" i="1" s="1"/>
  <c r="Z51" i="1"/>
  <c r="Z47" i="1"/>
  <c r="AB35" i="1"/>
  <c r="AH35" i="1" s="1"/>
  <c r="AB31" i="1"/>
  <c r="AH31" i="1" s="1"/>
  <c r="O128" i="1"/>
  <c r="N128" i="1" s="1"/>
  <c r="Y128" i="1"/>
  <c r="X128" i="1" s="1"/>
  <c r="AH13" i="1"/>
  <c r="AB15" i="1"/>
  <c r="AH15" i="1" s="1"/>
  <c r="W128" i="1"/>
  <c r="V128" i="1" s="1"/>
  <c r="Q128" i="1"/>
  <c r="P128" i="1" s="1"/>
  <c r="AH8" i="1"/>
  <c r="AB11" i="1"/>
  <c r="AH11" i="1" s="1"/>
  <c r="S128" i="1"/>
  <c r="R128" i="1" s="1"/>
  <c r="AD128" i="1"/>
  <c r="AB128" i="1" s="1"/>
  <c r="L128" i="1"/>
  <c r="U128" i="1"/>
  <c r="T128" i="1" s="1"/>
  <c r="L128" i="12"/>
  <c r="S128" i="12"/>
  <c r="R128" i="12" s="1"/>
  <c r="U128" i="12"/>
  <c r="T128" i="12" s="1"/>
  <c r="AA128" i="12"/>
  <c r="Z128" i="12" s="1"/>
  <c r="AG127" i="12"/>
  <c r="AA128" i="11"/>
  <c r="Z128" i="11" s="1"/>
  <c r="W128" i="8"/>
  <c r="V128" i="8" s="1"/>
  <c r="AA128" i="8"/>
  <c r="Z128" i="8" s="1"/>
  <c r="AA128" i="7"/>
  <c r="Z128" i="7" s="1"/>
  <c r="L128" i="7"/>
  <c r="S128" i="6"/>
  <c r="R128" i="6" s="1"/>
  <c r="AD128" i="6"/>
  <c r="L128" i="6"/>
  <c r="O128" i="6"/>
  <c r="N128" i="6" s="1"/>
  <c r="AA128" i="6"/>
  <c r="Z128" i="6" s="1"/>
  <c r="AG127" i="6"/>
  <c r="U128" i="6"/>
  <c r="T128" i="6" s="1"/>
  <c r="W128" i="5"/>
  <c r="V128" i="5" s="1"/>
  <c r="Y128" i="5"/>
  <c r="X128" i="5" s="1"/>
  <c r="S128" i="14"/>
  <c r="R128" i="14" s="1"/>
  <c r="AD128" i="14"/>
  <c r="L128" i="14"/>
  <c r="Y128" i="14"/>
  <c r="X128" i="14" s="1"/>
  <c r="AA128" i="14"/>
  <c r="Z128" i="14" s="1"/>
  <c r="U128" i="14"/>
  <c r="T128" i="14" s="1"/>
  <c r="W128" i="14"/>
  <c r="V128" i="14" s="1"/>
  <c r="L128" i="3"/>
  <c r="Q128" i="3"/>
  <c r="P128" i="3" s="1"/>
  <c r="U128" i="3"/>
  <c r="T128" i="3" s="1"/>
  <c r="S128" i="3"/>
  <c r="R128" i="3" s="1"/>
  <c r="AD128" i="3"/>
  <c r="AG127" i="3"/>
  <c r="AA128" i="3"/>
  <c r="Z128" i="3" s="1"/>
  <c r="AA128" i="13"/>
  <c r="Z128" i="13" s="1"/>
  <c r="AG127" i="13"/>
  <c r="L128" i="13"/>
  <c r="W128" i="13"/>
  <c r="V128" i="13" s="1"/>
  <c r="AD128" i="13"/>
  <c r="S128" i="13"/>
  <c r="R128" i="13" s="1"/>
  <c r="Q128" i="13"/>
  <c r="P128" i="13" s="1"/>
  <c r="U128" i="13"/>
  <c r="T128" i="13" s="1"/>
  <c r="AA128" i="1"/>
  <c r="Z128" i="1" s="1"/>
  <c r="AO16" i="1"/>
  <c r="AO17" i="1" s="1"/>
  <c r="AO18" i="1" s="1"/>
  <c r="AP15" i="1"/>
  <c r="AC128" i="12" l="1"/>
  <c r="AG128" i="12" s="1"/>
  <c r="AC128" i="11"/>
  <c r="AG128" i="11" s="1"/>
  <c r="AC128" i="8"/>
  <c r="AG128" i="8" s="1"/>
  <c r="AC128" i="7"/>
  <c r="AG128" i="7" s="1"/>
  <c r="AB128" i="5"/>
  <c r="AH128" i="5" s="1"/>
  <c r="AG128" i="5"/>
  <c r="AC128" i="1"/>
  <c r="AG128" i="1" s="1"/>
  <c r="AB128" i="6"/>
  <c r="AC128" i="6"/>
  <c r="AG128" i="6" s="1"/>
  <c r="AB128" i="14"/>
  <c r="AC128" i="14"/>
  <c r="AG128" i="14" s="1"/>
  <c r="AB128" i="3"/>
  <c r="AC128" i="3"/>
  <c r="AG128" i="3" s="1"/>
  <c r="AB128" i="13"/>
  <c r="AC128" i="13"/>
  <c r="AG128" i="13" s="1"/>
  <c r="AO20" i="1"/>
  <c r="AO21" i="1" s="1"/>
  <c r="AO22" i="1" s="1"/>
  <c r="AP19" i="1"/>
  <c r="AH128" i="12" l="1"/>
  <c r="AH128" i="11"/>
  <c r="AH128" i="8"/>
  <c r="AH128" i="7"/>
  <c r="AH128" i="13"/>
  <c r="AH128" i="1"/>
  <c r="AH128" i="6"/>
  <c r="AH128" i="14"/>
  <c r="AH128" i="3"/>
  <c r="AP23" i="1"/>
  <c r="AO24" i="1"/>
  <c r="AO25" i="1" s="1"/>
  <c r="AO26" i="1" s="1"/>
  <c r="AP27" i="1" l="1"/>
  <c r="AO28" i="1"/>
  <c r="AO29" i="1" s="1"/>
  <c r="AO30" i="1" s="1"/>
  <c r="AO32" i="1" l="1"/>
  <c r="AO33" i="1" s="1"/>
  <c r="AO34" i="1" s="1"/>
  <c r="AP31" i="1"/>
  <c r="AO36" i="1" l="1"/>
  <c r="AO37" i="1" s="1"/>
  <c r="AO38" i="1" s="1"/>
  <c r="AP35" i="1"/>
  <c r="AP39" i="1" l="1"/>
  <c r="AO40" i="1"/>
  <c r="AO41" i="1" s="1"/>
  <c r="AO42" i="1" s="1"/>
  <c r="AO44" i="1" l="1"/>
  <c r="AO45" i="1" s="1"/>
  <c r="AO46" i="1" s="1"/>
  <c r="AP43" i="1"/>
  <c r="AP47" i="1" l="1"/>
  <c r="AO48" i="1"/>
  <c r="AO49" i="1" s="1"/>
  <c r="AO50" i="1" s="1"/>
  <c r="AO52" i="1" l="1"/>
  <c r="AO53" i="1" s="1"/>
  <c r="AO54" i="1" s="1"/>
  <c r="AP51" i="1"/>
  <c r="AO57" i="1" l="1"/>
  <c r="AO58" i="1" s="1"/>
  <c r="AP55" i="1"/>
  <c r="AO60" i="1" l="1"/>
  <c r="AO61" i="1" s="1"/>
  <c r="AO62" i="1" s="1"/>
  <c r="AP59" i="1"/>
  <c r="AO64" i="1" l="1"/>
  <c r="AO65" i="1" s="1"/>
  <c r="AO66" i="1" s="1"/>
  <c r="AP63" i="1"/>
  <c r="AO68" i="1" l="1"/>
  <c r="AO69" i="1" s="1"/>
  <c r="AO70" i="1" s="1"/>
  <c r="AP67" i="1"/>
  <c r="AO72" i="1" l="1"/>
  <c r="AO73" i="1" s="1"/>
  <c r="AO74" i="1" s="1"/>
  <c r="AP71" i="1"/>
  <c r="AP75" i="1" l="1"/>
  <c r="AO77" i="1"/>
  <c r="AO78" i="1" s="1"/>
  <c r="AP79" i="1" l="1"/>
  <c r="AO80" i="1"/>
  <c r="AO81" i="1" s="1"/>
  <c r="AO82" i="1" s="1"/>
  <c r="AO84" i="1" l="1"/>
  <c r="AO85" i="1" s="1"/>
  <c r="AO86" i="1" s="1"/>
  <c r="AP83" i="1"/>
  <c r="AO88" i="1" l="1"/>
  <c r="AO89" i="1" s="1"/>
  <c r="AO90" i="1" s="1"/>
  <c r="AP87" i="1"/>
  <c r="AO92" i="1" l="1"/>
  <c r="AO93" i="1" s="1"/>
  <c r="AO94" i="1" s="1"/>
  <c r="AP91" i="1"/>
  <c r="AO96" i="1" l="1"/>
  <c r="AO97" i="1" s="1"/>
  <c r="AO98" i="1" s="1"/>
  <c r="AP95" i="1"/>
  <c r="AO100" i="1" l="1"/>
  <c r="AO101" i="1" s="1"/>
  <c r="AO102" i="1" s="1"/>
  <c r="AP99" i="1"/>
  <c r="AO104" i="1" l="1"/>
  <c r="AO105" i="1" s="1"/>
  <c r="AO106" i="1" s="1"/>
  <c r="AP103" i="1"/>
  <c r="AP107" i="1" l="1"/>
  <c r="AO109" i="1"/>
  <c r="AO110" i="1" s="1"/>
  <c r="AO112" i="1" l="1"/>
  <c r="AO113" i="1" s="1"/>
  <c r="AO114" i="1" s="1"/>
  <c r="AP111" i="1"/>
  <c r="AO116" i="1" l="1"/>
  <c r="AO117" i="1" s="1"/>
  <c r="AO118" i="1" s="1"/>
  <c r="AP115" i="1"/>
  <c r="AO120" i="1" l="1"/>
  <c r="AO121" i="1" s="1"/>
  <c r="AO122" i="1" s="1"/>
  <c r="AP119" i="1"/>
  <c r="AO125" i="1" l="1"/>
  <c r="AO126" i="1" s="1"/>
  <c r="AP127" i="1" s="1"/>
  <c r="AO3" i="13" s="1"/>
  <c r="AO4" i="13" s="1"/>
  <c r="AO5" i="13" s="1"/>
  <c r="AO6" i="13" s="1"/>
  <c r="AP123" i="1"/>
  <c r="AO8" i="13" l="1"/>
  <c r="AO9" i="13" s="1"/>
  <c r="AO10" i="13" s="1"/>
  <c r="AP7" i="13"/>
  <c r="AO12" i="13" l="1"/>
  <c r="AO13" i="13" s="1"/>
  <c r="AO14" i="13" s="1"/>
  <c r="AP11" i="13"/>
  <c r="AP15" i="13" l="1"/>
  <c r="AO17" i="13"/>
  <c r="AO18" i="13" s="1"/>
  <c r="AP19" i="13" l="1"/>
  <c r="AO20" i="13"/>
  <c r="AO21" i="13" s="1"/>
  <c r="AO22" i="13" s="1"/>
  <c r="AP23" i="13" l="1"/>
  <c r="AO24" i="13"/>
  <c r="AO25" i="13" s="1"/>
  <c r="AO26" i="13" s="1"/>
  <c r="AO28" i="13" l="1"/>
  <c r="AO29" i="13" s="1"/>
  <c r="AO30" i="13" s="1"/>
  <c r="AP27" i="13"/>
  <c r="AO32" i="13" l="1"/>
  <c r="AO33" i="13" s="1"/>
  <c r="AO34" i="13" s="1"/>
  <c r="AP31" i="13"/>
  <c r="AP35" i="13" l="1"/>
  <c r="AO37" i="13"/>
  <c r="AO38" i="13" s="1"/>
  <c r="AO40" i="13" l="1"/>
  <c r="AO41" i="13" s="1"/>
  <c r="AO42" i="13" s="1"/>
  <c r="AP39" i="13"/>
  <c r="AO44" i="13" l="1"/>
  <c r="AO45" i="13" s="1"/>
  <c r="AO46" i="13" s="1"/>
  <c r="AP43" i="13"/>
  <c r="AP47" i="13" l="1"/>
  <c r="AO48" i="13"/>
  <c r="AO49" i="13" s="1"/>
  <c r="AO50" i="13" s="1"/>
  <c r="AO52" i="13" l="1"/>
  <c r="AO53" i="13" s="1"/>
  <c r="AO54" i="13" s="1"/>
  <c r="AP51" i="13"/>
  <c r="AO56" i="13" l="1"/>
  <c r="AO57" i="13" s="1"/>
  <c r="AO58" i="13" s="1"/>
  <c r="AP55" i="13"/>
  <c r="AO60" i="13" l="1"/>
  <c r="AO61" i="13" s="1"/>
  <c r="AO62" i="13" s="1"/>
  <c r="AP59" i="13"/>
  <c r="AP63" i="13" l="1"/>
  <c r="AO64" i="13"/>
  <c r="AO65" i="13" s="1"/>
  <c r="AO66" i="13" s="1"/>
  <c r="AP67" i="13" l="1"/>
  <c r="AO69" i="13"/>
  <c r="AO70" i="13" s="1"/>
  <c r="AO72" i="13" l="1"/>
  <c r="AO73" i="13" s="1"/>
  <c r="AO74" i="13" s="1"/>
  <c r="AP71" i="13"/>
  <c r="AO76" i="13" l="1"/>
  <c r="AO77" i="13" s="1"/>
  <c r="AO78" i="13" s="1"/>
  <c r="AP75" i="13"/>
  <c r="AP79" i="13" l="1"/>
  <c r="AO80" i="13"/>
  <c r="AO81" i="13" s="1"/>
  <c r="AO82" i="13" s="1"/>
  <c r="AO84" i="13" l="1"/>
  <c r="AO85" i="13" s="1"/>
  <c r="AO86" i="13" s="1"/>
  <c r="AP83" i="13"/>
  <c r="AO88" i="13" l="1"/>
  <c r="AO89" i="13" s="1"/>
  <c r="AO90" i="13" s="1"/>
  <c r="AP87" i="13"/>
  <c r="AO92" i="13" l="1"/>
  <c r="AO93" i="13" s="1"/>
  <c r="AO94" i="13" s="1"/>
  <c r="AP91" i="13"/>
  <c r="AO97" i="13" l="1"/>
  <c r="AO98" i="13" s="1"/>
  <c r="AP95" i="13"/>
  <c r="AO100" i="13" l="1"/>
  <c r="AO101" i="13" s="1"/>
  <c r="AO102" i="13" s="1"/>
  <c r="AP99" i="13"/>
  <c r="AO104" i="13" l="1"/>
  <c r="AO105" i="13" s="1"/>
  <c r="AO106" i="13" s="1"/>
  <c r="AP103" i="13"/>
  <c r="AO108" i="13" l="1"/>
  <c r="AO109" i="13" s="1"/>
  <c r="AO110" i="13" s="1"/>
  <c r="AP107" i="13"/>
  <c r="AO113" i="13" l="1"/>
  <c r="AO114" i="13" s="1"/>
  <c r="AP111" i="13"/>
  <c r="AO116" i="13" l="1"/>
  <c r="AO117" i="13" s="1"/>
  <c r="AO118" i="13" s="1"/>
  <c r="AP115" i="13"/>
  <c r="AO120" i="13" l="1"/>
  <c r="AO121" i="13" s="1"/>
  <c r="AO122" i="13" s="1"/>
  <c r="AP119" i="13"/>
  <c r="AO124" i="13" l="1"/>
  <c r="AO125" i="13" s="1"/>
  <c r="AO126" i="13" s="1"/>
  <c r="AP127" i="13" s="1"/>
  <c r="AO3" i="3" s="1"/>
  <c r="AO4" i="3" s="1"/>
  <c r="AO5" i="3" s="1"/>
  <c r="AO6" i="3" s="1"/>
  <c r="AP123" i="13"/>
  <c r="AO8" i="3" l="1"/>
  <c r="AO9" i="3" s="1"/>
  <c r="AO10" i="3" s="1"/>
  <c r="AP7" i="3"/>
  <c r="AO12" i="3" l="1"/>
  <c r="AO13" i="3" s="1"/>
  <c r="AO14" i="3" s="1"/>
  <c r="AP11" i="3"/>
  <c r="AP15" i="3" l="1"/>
  <c r="AO16" i="3"/>
  <c r="AO17" i="3" s="1"/>
  <c r="AO18" i="3" s="1"/>
  <c r="AO20" i="3" l="1"/>
  <c r="AO21" i="3" s="1"/>
  <c r="AO22" i="3" s="1"/>
  <c r="AP19" i="3"/>
  <c r="AO24" i="3" l="1"/>
  <c r="AO25" i="3" s="1"/>
  <c r="AO26" i="3" s="1"/>
  <c r="AP23" i="3"/>
  <c r="AO28" i="3" l="1"/>
  <c r="AO29" i="3" s="1"/>
  <c r="AO30" i="3" s="1"/>
  <c r="AP27" i="3"/>
  <c r="AO32" i="3" l="1"/>
  <c r="AO33" i="3" s="1"/>
  <c r="AO34" i="3" s="1"/>
  <c r="AP31" i="3"/>
  <c r="AP35" i="3" l="1"/>
  <c r="AO36" i="3"/>
  <c r="AO37" i="3" s="1"/>
  <c r="AO38" i="3" s="1"/>
  <c r="AO41" i="3" l="1"/>
  <c r="AO42" i="3" s="1"/>
  <c r="AP39" i="3"/>
  <c r="AO44" i="3" l="1"/>
  <c r="AO45" i="3" s="1"/>
  <c r="AO46" i="3" s="1"/>
  <c r="AP43" i="3"/>
  <c r="AO48" i="3" l="1"/>
  <c r="AO49" i="3" s="1"/>
  <c r="AO50" i="3" s="1"/>
  <c r="AP47" i="3"/>
  <c r="AO52" i="3" l="1"/>
  <c r="AO53" i="3" s="1"/>
  <c r="AO54" i="3" s="1"/>
  <c r="AP51" i="3"/>
  <c r="AO56" i="3" l="1"/>
  <c r="AO57" i="3" s="1"/>
  <c r="AO58" i="3" s="1"/>
  <c r="AP55" i="3"/>
  <c r="AO60" i="3" l="1"/>
  <c r="AO61" i="3" s="1"/>
  <c r="AO62" i="3" s="1"/>
  <c r="AP59" i="3"/>
  <c r="AO65" i="3" l="1"/>
  <c r="AO66" i="3" s="1"/>
  <c r="AP63" i="3"/>
  <c r="AO68" i="3" l="1"/>
  <c r="AO69" i="3" s="1"/>
  <c r="AO70" i="3" s="1"/>
  <c r="AP67" i="3"/>
  <c r="AO72" i="3" l="1"/>
  <c r="AO73" i="3" s="1"/>
  <c r="AO74" i="3" s="1"/>
  <c r="AP71" i="3"/>
  <c r="AO76" i="3" l="1"/>
  <c r="AO77" i="3" s="1"/>
  <c r="AO78" i="3" s="1"/>
  <c r="AP75" i="3"/>
  <c r="AP79" i="3" l="1"/>
  <c r="AO80" i="3"/>
  <c r="AO81" i="3" s="1"/>
  <c r="AO82" i="3" s="1"/>
  <c r="AO84" i="3" l="1"/>
  <c r="AO85" i="3" s="1"/>
  <c r="AO86" i="3" s="1"/>
  <c r="AP83" i="3"/>
  <c r="AO88" i="3" l="1"/>
  <c r="AO89" i="3" s="1"/>
  <c r="AO90" i="3" s="1"/>
  <c r="AP87" i="3"/>
  <c r="AO92" i="3" l="1"/>
  <c r="AO93" i="3" s="1"/>
  <c r="AO94" i="3" s="1"/>
  <c r="AP91" i="3"/>
  <c r="AO97" i="3" l="1"/>
  <c r="AO98" i="3" s="1"/>
  <c r="AP95" i="3"/>
  <c r="AO101" i="3" l="1"/>
  <c r="AO102" i="3" s="1"/>
  <c r="AP99" i="3"/>
  <c r="AO104" i="3" l="1"/>
  <c r="AO105" i="3" s="1"/>
  <c r="AO106" i="3" s="1"/>
  <c r="AP103" i="3"/>
  <c r="AO108" i="3" l="1"/>
  <c r="AO109" i="3" s="1"/>
  <c r="AO110" i="3" s="1"/>
  <c r="AP107" i="3"/>
  <c r="AO112" i="3" l="1"/>
  <c r="AO113" i="3" s="1"/>
  <c r="AO114" i="3" s="1"/>
  <c r="AP111" i="3"/>
  <c r="AO116" i="3" l="1"/>
  <c r="AO117" i="3" s="1"/>
  <c r="AO118" i="3" s="1"/>
  <c r="AP115" i="3"/>
  <c r="AO120" i="3" l="1"/>
  <c r="AO121" i="3" s="1"/>
  <c r="AO122" i="3" s="1"/>
  <c r="AP119" i="3"/>
  <c r="AO125" i="3" l="1"/>
  <c r="AO126" i="3" s="1"/>
  <c r="AP127" i="3" s="1"/>
  <c r="AO3" i="14" s="1"/>
  <c r="AO4" i="14" s="1"/>
  <c r="AO5" i="14" s="1"/>
  <c r="AO6" i="14" s="1"/>
  <c r="AP123" i="3"/>
  <c r="AP7" i="14" l="1"/>
  <c r="AO8" i="14"/>
  <c r="AO9" i="14" s="1"/>
  <c r="AO10" i="14" s="1"/>
  <c r="AO12" i="14" l="1"/>
  <c r="AO13" i="14" s="1"/>
  <c r="AO14" i="14" s="1"/>
  <c r="AP11" i="14"/>
  <c r="AP15" i="14" l="1"/>
  <c r="AO16" i="14"/>
  <c r="AO17" i="14" s="1"/>
  <c r="AO18" i="14" s="1"/>
  <c r="AO20" i="14" l="1"/>
  <c r="AO21" i="14" s="1"/>
  <c r="AO22" i="14" s="1"/>
  <c r="AP19" i="14"/>
  <c r="AP23" i="14" l="1"/>
  <c r="AO24" i="14"/>
  <c r="AO25" i="14" s="1"/>
  <c r="AO26" i="14" s="1"/>
  <c r="AO28" i="14" l="1"/>
  <c r="AO29" i="14" s="1"/>
  <c r="AO30" i="14" s="1"/>
  <c r="AP27" i="14"/>
  <c r="AO32" i="14" l="1"/>
  <c r="AO33" i="14" s="1"/>
  <c r="AO34" i="14" s="1"/>
  <c r="AP31" i="14"/>
  <c r="AO36" i="14" l="1"/>
  <c r="AO37" i="14" s="1"/>
  <c r="AO38" i="14" s="1"/>
  <c r="AP35" i="14"/>
  <c r="AO40" i="14" l="1"/>
  <c r="AO41" i="14" s="1"/>
  <c r="AO42" i="14" s="1"/>
  <c r="AP39" i="14"/>
  <c r="AP43" i="14" l="1"/>
  <c r="AO44" i="14"/>
  <c r="AO45" i="14" s="1"/>
  <c r="AO46" i="14" s="1"/>
  <c r="AO48" i="14" l="1"/>
  <c r="AO49" i="14" s="1"/>
  <c r="AO50" i="14" s="1"/>
  <c r="AP47" i="14"/>
  <c r="AP51" i="14" l="1"/>
  <c r="AO52" i="14"/>
  <c r="AO53" i="14" s="1"/>
  <c r="AO54" i="14" s="1"/>
  <c r="AO56" i="14" l="1"/>
  <c r="AO57" i="14" s="1"/>
  <c r="AO58" i="14" s="1"/>
  <c r="AP55" i="14"/>
  <c r="AO62" i="14" l="1"/>
  <c r="AP59" i="14"/>
  <c r="AP63" i="14" l="1"/>
  <c r="AO64" i="14"/>
  <c r="AO65" i="14" s="1"/>
  <c r="AO66" i="14" s="1"/>
  <c r="AO68" i="14" l="1"/>
  <c r="AO69" i="14" s="1"/>
  <c r="AO70" i="14" s="1"/>
  <c r="AP67" i="14"/>
  <c r="AO72" i="14" l="1"/>
  <c r="AO73" i="14" s="1"/>
  <c r="AO74" i="14" s="1"/>
  <c r="AP71" i="14"/>
  <c r="AO76" i="14" l="1"/>
  <c r="AO77" i="14" s="1"/>
  <c r="AO78" i="14" s="1"/>
  <c r="AP75" i="14"/>
  <c r="AO80" i="14" l="1"/>
  <c r="AO81" i="14" s="1"/>
  <c r="AO82" i="14" s="1"/>
  <c r="AP79" i="14"/>
  <c r="AO85" i="14" l="1"/>
  <c r="AO86" i="14" s="1"/>
  <c r="AP87" i="14" s="1"/>
  <c r="AP83" i="14"/>
  <c r="AO88" i="14" l="1"/>
  <c r="AO89" i="14" s="1"/>
  <c r="AO90" i="14" s="1"/>
  <c r="AO92" i="14" l="1"/>
  <c r="AO93" i="14" s="1"/>
  <c r="AO94" i="14" s="1"/>
  <c r="AP91" i="14"/>
  <c r="AO96" i="14" l="1"/>
  <c r="AO97" i="14" s="1"/>
  <c r="AO98" i="14" s="1"/>
  <c r="AP95" i="14"/>
  <c r="AO100" i="14" l="1"/>
  <c r="AO101" i="14" s="1"/>
  <c r="AO102" i="14" s="1"/>
  <c r="AP99" i="14"/>
  <c r="AO104" i="14" l="1"/>
  <c r="AO105" i="14" s="1"/>
  <c r="AO106" i="14" s="1"/>
  <c r="AP103" i="14"/>
  <c r="AO108" i="14" l="1"/>
  <c r="AO109" i="14" s="1"/>
  <c r="AO110" i="14" s="1"/>
  <c r="AP107" i="14"/>
  <c r="AO112" i="14" l="1"/>
  <c r="AO113" i="14" s="1"/>
  <c r="AO114" i="14" s="1"/>
  <c r="AP111" i="14"/>
  <c r="AO116" i="14" l="1"/>
  <c r="AO117" i="14" s="1"/>
  <c r="AO118" i="14" s="1"/>
  <c r="AP115" i="14"/>
  <c r="AO121" i="14" l="1"/>
  <c r="AO122" i="14" s="1"/>
  <c r="AP119" i="14"/>
  <c r="AP123" i="14" l="1"/>
  <c r="AO124" i="14"/>
  <c r="AO125" i="14" s="1"/>
  <c r="AO126" i="14" s="1"/>
  <c r="AP127" i="14" s="1"/>
  <c r="AO3" i="5" s="1"/>
  <c r="AO4" i="5" s="1"/>
  <c r="AO5" i="5" s="1"/>
  <c r="AO6" i="5" s="1"/>
  <c r="AP7" i="5" l="1"/>
  <c r="AO8" i="5"/>
  <c r="AO9" i="5" s="1"/>
  <c r="AO10" i="5" s="1"/>
  <c r="AP11" i="5" l="1"/>
  <c r="AO12" i="5"/>
  <c r="AO13" i="5" s="1"/>
  <c r="AO14" i="5" s="1"/>
  <c r="AO16" i="5" l="1"/>
  <c r="AO17" i="5" s="1"/>
  <c r="AO18" i="5" s="1"/>
  <c r="AP15" i="5"/>
  <c r="AP19" i="5" l="1"/>
  <c r="AO20" i="5"/>
  <c r="AO21" i="5" s="1"/>
  <c r="AO22" i="5" s="1"/>
  <c r="AO24" i="5" l="1"/>
  <c r="AO25" i="5" s="1"/>
  <c r="AO26" i="5" s="1"/>
  <c r="AP23" i="5"/>
  <c r="AP27" i="5" l="1"/>
  <c r="AO28" i="5"/>
  <c r="AO29" i="5" s="1"/>
  <c r="AO30" i="5" s="1"/>
  <c r="AP31" i="5" l="1"/>
  <c r="AO32" i="5"/>
  <c r="AO33" i="5" s="1"/>
  <c r="AO34" i="5" s="1"/>
  <c r="AO36" i="5" l="1"/>
  <c r="AO37" i="5" s="1"/>
  <c r="AO38" i="5" s="1"/>
  <c r="AP35" i="5"/>
  <c r="AP39" i="5" l="1"/>
  <c r="AO40" i="5"/>
  <c r="AO41" i="5" s="1"/>
  <c r="AO42" i="5" s="1"/>
  <c r="AP43" i="5" l="1"/>
  <c r="AO45" i="5"/>
  <c r="AO46" i="5" s="1"/>
  <c r="AO48" i="5" l="1"/>
  <c r="AO49" i="5" s="1"/>
  <c r="AO50" i="5" s="1"/>
  <c r="AP47" i="5"/>
  <c r="AO52" i="5" l="1"/>
  <c r="AO53" i="5" s="1"/>
  <c r="AO54" i="5" s="1"/>
  <c r="AP51" i="5"/>
  <c r="AO56" i="5" l="1"/>
  <c r="AO57" i="5" s="1"/>
  <c r="AO58" i="5" s="1"/>
  <c r="AP55" i="5"/>
  <c r="AO60" i="5" l="1"/>
  <c r="AO61" i="5" s="1"/>
  <c r="AO62" i="5" s="1"/>
  <c r="AP59" i="5"/>
  <c r="AO64" i="5" l="1"/>
  <c r="AO65" i="5" s="1"/>
  <c r="AO66" i="5" s="1"/>
  <c r="AP63" i="5"/>
  <c r="AO68" i="5" l="1"/>
  <c r="AO69" i="5" s="1"/>
  <c r="AO70" i="5" s="1"/>
  <c r="AP67" i="5"/>
  <c r="AO72" i="5" l="1"/>
  <c r="AO73" i="5" s="1"/>
  <c r="AO74" i="5" s="1"/>
  <c r="AP71" i="5"/>
  <c r="AO76" i="5" l="1"/>
  <c r="AO77" i="5" s="1"/>
  <c r="AO78" i="5" s="1"/>
  <c r="AP75" i="5"/>
  <c r="AP79" i="5" l="1"/>
  <c r="AO84" i="5" l="1"/>
  <c r="AO85" i="5" s="1"/>
  <c r="AO86" i="5" s="1"/>
  <c r="AP83" i="5"/>
  <c r="AO88" i="5" l="1"/>
  <c r="AO89" i="5" s="1"/>
  <c r="AO90" i="5" s="1"/>
  <c r="AP87" i="5"/>
  <c r="AO92" i="5" l="1"/>
  <c r="AO93" i="5" s="1"/>
  <c r="AO94" i="5" s="1"/>
  <c r="AP91" i="5"/>
  <c r="AP95" i="5" l="1"/>
  <c r="AO96" i="5"/>
  <c r="AO97" i="5" s="1"/>
  <c r="AO98" i="5" s="1"/>
  <c r="AO100" i="5" l="1"/>
  <c r="AO101" i="5" s="1"/>
  <c r="AO102" i="5" s="1"/>
  <c r="AP99" i="5"/>
  <c r="AP103" i="5" l="1"/>
  <c r="AO104" i="5"/>
  <c r="AO105" i="5" s="1"/>
  <c r="AO106" i="5" s="1"/>
  <c r="AP107" i="5" l="1"/>
  <c r="AO108" i="5"/>
  <c r="AO109" i="5" s="1"/>
  <c r="AO110" i="5" s="1"/>
  <c r="AO112" i="5" l="1"/>
  <c r="AO113" i="5" s="1"/>
  <c r="AO114" i="5" s="1"/>
  <c r="AP111" i="5"/>
  <c r="AO116" i="5" l="1"/>
  <c r="AO117" i="5" s="1"/>
  <c r="AO118" i="5" s="1"/>
  <c r="AP115" i="5"/>
  <c r="AP119" i="5" l="1"/>
  <c r="AO120" i="5"/>
  <c r="AO121" i="5" s="1"/>
  <c r="AO122" i="5" s="1"/>
  <c r="AP123" i="5" l="1"/>
  <c r="AO125" i="5"/>
  <c r="AO126" i="5" s="1"/>
  <c r="AP127" i="5" s="1"/>
  <c r="AO3" i="6" s="1"/>
  <c r="AO4" i="6" s="1"/>
  <c r="AO5" i="6" s="1"/>
  <c r="AO6" i="6" s="1"/>
  <c r="AO8" i="6" l="1"/>
  <c r="AO9" i="6" s="1"/>
  <c r="AO10" i="6" s="1"/>
  <c r="AP7" i="6"/>
  <c r="AO12" i="6" l="1"/>
  <c r="AO13" i="6" s="1"/>
  <c r="AO14" i="6" s="1"/>
  <c r="AP11" i="6"/>
  <c r="AO16" i="6" l="1"/>
  <c r="AO17" i="6" s="1"/>
  <c r="AO18" i="6" s="1"/>
  <c r="AP15" i="6"/>
  <c r="AP19" i="6" l="1"/>
  <c r="AO20" i="6"/>
  <c r="AO21" i="6" s="1"/>
  <c r="AO22" i="6" s="1"/>
  <c r="AO24" i="6" l="1"/>
  <c r="AO25" i="6" s="1"/>
  <c r="AO26" i="6" s="1"/>
  <c r="AP23" i="6"/>
  <c r="AO28" i="6" l="1"/>
  <c r="AO29" i="6" s="1"/>
  <c r="AO30" i="6" s="1"/>
  <c r="AP27" i="6"/>
  <c r="AO32" i="6" l="1"/>
  <c r="AO33" i="6" s="1"/>
  <c r="AO34" i="6" s="1"/>
  <c r="AP31" i="6"/>
  <c r="AO36" i="6" l="1"/>
  <c r="AO37" i="6" s="1"/>
  <c r="AO38" i="6" s="1"/>
  <c r="AP35" i="6"/>
  <c r="AO41" i="6" l="1"/>
  <c r="AO42" i="6" s="1"/>
  <c r="AP39" i="6"/>
  <c r="AO44" i="6" l="1"/>
  <c r="AO45" i="6" s="1"/>
  <c r="AO46" i="6" s="1"/>
  <c r="AP43" i="6"/>
  <c r="AO48" i="6" l="1"/>
  <c r="AO49" i="6" s="1"/>
  <c r="AO50" i="6" s="1"/>
  <c r="AP47" i="6"/>
  <c r="AO52" i="6" l="1"/>
  <c r="AO53" i="6" s="1"/>
  <c r="AO54" i="6" s="1"/>
  <c r="AP51" i="6"/>
  <c r="AO56" i="6" l="1"/>
  <c r="AO57" i="6" s="1"/>
  <c r="AO58" i="6" s="1"/>
  <c r="AP55" i="6"/>
  <c r="AO60" i="6" l="1"/>
  <c r="AO61" i="6" s="1"/>
  <c r="AO62" i="6" s="1"/>
  <c r="AP59" i="6"/>
  <c r="AO64" i="6" l="1"/>
  <c r="AO65" i="6" s="1"/>
  <c r="AO66" i="6" s="1"/>
  <c r="AP63" i="6"/>
  <c r="AO69" i="6" l="1"/>
  <c r="AO70" i="6" s="1"/>
  <c r="AP67" i="6"/>
  <c r="AP71" i="6" l="1"/>
  <c r="AO72" i="6"/>
  <c r="AO73" i="6" s="1"/>
  <c r="AO74" i="6" s="1"/>
  <c r="AO76" i="6" l="1"/>
  <c r="AO77" i="6" s="1"/>
  <c r="AO78" i="6" s="1"/>
  <c r="AP75" i="6"/>
  <c r="AO80" i="6" l="1"/>
  <c r="AO81" i="6" s="1"/>
  <c r="AO82" i="6" s="1"/>
  <c r="AP79" i="6"/>
  <c r="AP83" i="6" l="1"/>
  <c r="AO84" i="6"/>
  <c r="AO85" i="6" s="1"/>
  <c r="AO86" i="6" s="1"/>
  <c r="AO88" i="6" l="1"/>
  <c r="AO89" i="6" s="1"/>
  <c r="AO90" i="6" s="1"/>
  <c r="AP87" i="6"/>
  <c r="AO92" i="6" l="1"/>
  <c r="AO93" i="6" s="1"/>
  <c r="AO94" i="6" s="1"/>
  <c r="AP91" i="6"/>
  <c r="AO97" i="6" l="1"/>
  <c r="AO98" i="6" s="1"/>
  <c r="AP95" i="6"/>
  <c r="AO100" i="6" l="1"/>
  <c r="AO101" i="6" s="1"/>
  <c r="AO102" i="6" s="1"/>
  <c r="AP99" i="6"/>
  <c r="AP103" i="6" l="1"/>
  <c r="AO104" i="6"/>
  <c r="AO105" i="6" s="1"/>
  <c r="AO106" i="6" s="1"/>
  <c r="AO108" i="6" l="1"/>
  <c r="AO109" i="6" s="1"/>
  <c r="AO110" i="6" s="1"/>
  <c r="AP107" i="6"/>
  <c r="AP111" i="6" l="1"/>
  <c r="AO112" i="6"/>
  <c r="AO113" i="6" s="1"/>
  <c r="AO114" i="6" s="1"/>
  <c r="AO116" i="6" l="1"/>
  <c r="AO117" i="6" s="1"/>
  <c r="AO118" i="6" s="1"/>
  <c r="AP115" i="6"/>
  <c r="AP119" i="6" l="1"/>
  <c r="AO121" i="6"/>
  <c r="AO122" i="6" s="1"/>
  <c r="AO124" i="6" l="1"/>
  <c r="AO125" i="6" s="1"/>
  <c r="AO126" i="6" s="1"/>
  <c r="AP127" i="6" s="1"/>
  <c r="AO3" i="7" s="1"/>
  <c r="AO4" i="7" s="1"/>
  <c r="AO5" i="7" s="1"/>
  <c r="AO6" i="7" s="1"/>
  <c r="AP123" i="6"/>
  <c r="AO8" i="7" l="1"/>
  <c r="AO9" i="7" s="1"/>
  <c r="AO10" i="7" s="1"/>
  <c r="AP7" i="7"/>
  <c r="AP11" i="7" l="1"/>
  <c r="AO12" i="7"/>
  <c r="AO13" i="7" s="1"/>
  <c r="AO14" i="7" s="1"/>
  <c r="AO16" i="7" l="1"/>
  <c r="AO17" i="7" s="1"/>
  <c r="AO18" i="7" s="1"/>
  <c r="AP15" i="7"/>
  <c r="AO20" i="7" l="1"/>
  <c r="AO21" i="7" s="1"/>
  <c r="AO22" i="7" s="1"/>
  <c r="AP19" i="7"/>
  <c r="AP23" i="7" l="1"/>
  <c r="AO24" i="7"/>
  <c r="AO25" i="7" s="1"/>
  <c r="AO26" i="7" s="1"/>
  <c r="AO28" i="7" l="1"/>
  <c r="AO29" i="7" s="1"/>
  <c r="AO30" i="7" s="1"/>
  <c r="AP27" i="7"/>
  <c r="AP31" i="7" l="1"/>
  <c r="AO32" i="7"/>
  <c r="AO33" i="7" s="1"/>
  <c r="AO34" i="7" s="1"/>
  <c r="AO36" i="7" l="1"/>
  <c r="AO37" i="7" s="1"/>
  <c r="AO38" i="7" s="1"/>
  <c r="AP35" i="7"/>
  <c r="AP39" i="7" l="1"/>
  <c r="AO40" i="7"/>
  <c r="AO41" i="7" s="1"/>
  <c r="AO42" i="7" s="1"/>
  <c r="AO44" i="7" l="1"/>
  <c r="AO45" i="7" s="1"/>
  <c r="AO46" i="7" s="1"/>
  <c r="AP43" i="7"/>
  <c r="AO48" i="7" l="1"/>
  <c r="AO49" i="7" s="1"/>
  <c r="AO50" i="7" s="1"/>
  <c r="AP47" i="7"/>
  <c r="AO52" i="7" l="1"/>
  <c r="AO53" i="7" s="1"/>
  <c r="AO54" i="7" s="1"/>
  <c r="AP51" i="7"/>
  <c r="AO56" i="7" l="1"/>
  <c r="AO57" i="7" s="1"/>
  <c r="AO58" i="7" s="1"/>
  <c r="AP55" i="7"/>
  <c r="AP59" i="7" l="1"/>
  <c r="AO61" i="7"/>
  <c r="AO62" i="7" s="1"/>
  <c r="AO64" i="7" l="1"/>
  <c r="AO65" i="7" s="1"/>
  <c r="AO66" i="7" s="1"/>
  <c r="AP63" i="7"/>
  <c r="AO68" i="7" l="1"/>
  <c r="AO69" i="7" s="1"/>
  <c r="AO70" i="7" s="1"/>
  <c r="AP67" i="7"/>
  <c r="AO72" i="7" l="1"/>
  <c r="AO73" i="7" s="1"/>
  <c r="AO74" i="7" s="1"/>
  <c r="AP71" i="7"/>
  <c r="AO76" i="7" l="1"/>
  <c r="AO77" i="7" s="1"/>
  <c r="AO78" i="7" s="1"/>
  <c r="AP75" i="7"/>
  <c r="AP79" i="7" l="1"/>
  <c r="AO80" i="7"/>
  <c r="AO81" i="7" s="1"/>
  <c r="AO82" i="7" s="1"/>
  <c r="AO84" i="7" l="1"/>
  <c r="AO85" i="7" s="1"/>
  <c r="AO86" i="7" s="1"/>
  <c r="AP83" i="7"/>
  <c r="AP87" i="7" l="1"/>
  <c r="AO89" i="7"/>
  <c r="AO90" i="7" s="1"/>
  <c r="AO92" i="7" l="1"/>
  <c r="AO93" i="7" s="1"/>
  <c r="AO94" i="7" s="1"/>
  <c r="AP91" i="7"/>
  <c r="AP95" i="7" l="1"/>
  <c r="AO96" i="7"/>
  <c r="AO97" i="7" s="1"/>
  <c r="AO98" i="7" s="1"/>
  <c r="AP99" i="7" l="1"/>
  <c r="AO100" i="7"/>
  <c r="AO101" i="7" s="1"/>
  <c r="AO102" i="7" s="1"/>
  <c r="AO104" i="7" l="1"/>
  <c r="AO105" i="7" s="1"/>
  <c r="AO106" i="7" s="1"/>
  <c r="AP103" i="7"/>
  <c r="AO108" i="7" l="1"/>
  <c r="AO109" i="7" s="1"/>
  <c r="AO110" i="7" s="1"/>
  <c r="AP107" i="7"/>
  <c r="AO112" i="7" l="1"/>
  <c r="AO113" i="7" s="1"/>
  <c r="AO114" i="7" s="1"/>
  <c r="AP111" i="7"/>
  <c r="AP115" i="7" l="1"/>
  <c r="AO116" i="7"/>
  <c r="AO117" i="7" s="1"/>
  <c r="AO118" i="7" s="1"/>
  <c r="AP119" i="7" l="1"/>
  <c r="AO120" i="7"/>
  <c r="AO121" i="7" s="1"/>
  <c r="AO122" i="7" s="1"/>
  <c r="AP123" i="7" l="1"/>
  <c r="AO125" i="7"/>
  <c r="AO126" i="7" s="1"/>
  <c r="AP127" i="7" s="1"/>
  <c r="AO3" i="8" s="1"/>
  <c r="AO5" i="8" s="1"/>
  <c r="AO6" i="8" s="1"/>
  <c r="AP7" i="8" l="1"/>
  <c r="AO8" i="8"/>
  <c r="AO9" i="8" s="1"/>
  <c r="AO10" i="8" s="1"/>
  <c r="AO12" i="8" l="1"/>
  <c r="AO13" i="8" s="1"/>
  <c r="AO14" i="8" s="1"/>
  <c r="AP11" i="8"/>
  <c r="AP15" i="8" l="1"/>
  <c r="AO16" i="8"/>
  <c r="AO17" i="8" s="1"/>
  <c r="AO18" i="8" s="1"/>
  <c r="AO20" i="8" l="1"/>
  <c r="AO21" i="8" s="1"/>
  <c r="AO22" i="8" s="1"/>
  <c r="AP19" i="8"/>
  <c r="AO24" i="8" l="1"/>
  <c r="AO25" i="8" s="1"/>
  <c r="AO26" i="8" s="1"/>
  <c r="AP23" i="8"/>
  <c r="AO28" i="8" l="1"/>
  <c r="AO29" i="8" s="1"/>
  <c r="AO30" i="8" s="1"/>
  <c r="AP27" i="8"/>
  <c r="AO32" i="8" l="1"/>
  <c r="AO33" i="8" s="1"/>
  <c r="AO34" i="8" s="1"/>
  <c r="AP31" i="8"/>
  <c r="AO36" i="8" l="1"/>
  <c r="AO37" i="8" s="1"/>
  <c r="AO38" i="8" s="1"/>
  <c r="AP35" i="8"/>
  <c r="AO40" i="8" l="1"/>
  <c r="AO41" i="8" s="1"/>
  <c r="AO42" i="8" s="1"/>
  <c r="AP39" i="8"/>
  <c r="AP43" i="8" l="1"/>
  <c r="AO44" i="8"/>
  <c r="AO45" i="8" s="1"/>
  <c r="AO46" i="8" s="1"/>
  <c r="AO48" i="8" s="1"/>
  <c r="AO49" i="8" l="1"/>
  <c r="AO50" i="8" s="1"/>
  <c r="AP47" i="8"/>
  <c r="AO52" i="8" l="1"/>
  <c r="AO53" i="8" s="1"/>
  <c r="AO54" i="8" s="1"/>
  <c r="AP51" i="8"/>
  <c r="AO56" i="8" l="1"/>
  <c r="AO57" i="8" s="1"/>
  <c r="AO58" i="8" s="1"/>
  <c r="AP55" i="8"/>
  <c r="AO60" i="8" l="1"/>
  <c r="AO61" i="8" s="1"/>
  <c r="AO62" i="8" s="1"/>
  <c r="AP59" i="8"/>
  <c r="AO64" i="8" l="1"/>
  <c r="AO65" i="8" s="1"/>
  <c r="AO66" i="8" s="1"/>
  <c r="AP63" i="8"/>
  <c r="AO68" i="8" l="1"/>
  <c r="AO69" i="8" s="1"/>
  <c r="AO70" i="8" s="1"/>
  <c r="AP67" i="8"/>
  <c r="AO72" i="8" l="1"/>
  <c r="AO73" i="8" s="1"/>
  <c r="AO74" i="8" s="1"/>
  <c r="AO76" i="8" s="1"/>
  <c r="AP71" i="8"/>
  <c r="AO77" i="8" l="1"/>
  <c r="AO78" i="8" s="1"/>
  <c r="AP75" i="8"/>
  <c r="AO80" i="8" l="1"/>
  <c r="AO81" i="8" s="1"/>
  <c r="AO82" i="8" s="1"/>
  <c r="AP79" i="8"/>
  <c r="AP83" i="8" l="1"/>
  <c r="AO84" i="8"/>
  <c r="AO85" i="8" s="1"/>
  <c r="AO86" i="8" s="1"/>
  <c r="AO88" i="8" l="1"/>
  <c r="AO89" i="8" s="1"/>
  <c r="AO90" i="8" s="1"/>
  <c r="AP87" i="8"/>
  <c r="AP91" i="8" l="1"/>
  <c r="AO92" i="8"/>
  <c r="AO93" i="8" s="1"/>
  <c r="AO94" i="8" s="1"/>
  <c r="AP95" i="8" l="1"/>
  <c r="AO96" i="8"/>
  <c r="AO97" i="8" s="1"/>
  <c r="AO98" i="8" s="1"/>
  <c r="AO100" i="8" s="1"/>
  <c r="AP99" i="8" l="1"/>
  <c r="AO101" i="8"/>
  <c r="AO102" i="8" s="1"/>
  <c r="AO104" i="8" l="1"/>
  <c r="AO105" i="8" s="1"/>
  <c r="AO106" i="8" s="1"/>
  <c r="AP103" i="8"/>
  <c r="AP107" i="8" l="1"/>
  <c r="AO108" i="8"/>
  <c r="AO109" i="8" s="1"/>
  <c r="AO110" i="8" s="1"/>
  <c r="AO112" i="8" l="1"/>
  <c r="AO113" i="8" s="1"/>
  <c r="AO114" i="8" s="1"/>
  <c r="AP111" i="8"/>
  <c r="AO116" i="8" l="1"/>
  <c r="AO117" i="8" s="1"/>
  <c r="AO118" i="8" s="1"/>
  <c r="AP115" i="8"/>
  <c r="AO120" i="8" l="1"/>
  <c r="AO121" i="8" s="1"/>
  <c r="AO122" i="8" s="1"/>
  <c r="AO124" i="8" s="1"/>
  <c r="AP119" i="8"/>
  <c r="AP123" i="8" l="1"/>
  <c r="AO125" i="8"/>
  <c r="AO126" i="8" s="1"/>
  <c r="AP127" i="8" s="1"/>
  <c r="AO4" i="15"/>
  <c r="AO5" i="15" s="1"/>
  <c r="AO6" i="15" s="1"/>
  <c r="AO8" i="15" s="1"/>
  <c r="AO9" i="15" s="1"/>
  <c r="AO10" i="15" s="1"/>
  <c r="AP11" i="15" l="1"/>
  <c r="AO12" i="15"/>
  <c r="AO13" i="15" s="1"/>
  <c r="AO14" i="15" s="1"/>
  <c r="AP7" i="15"/>
  <c r="AO16" i="15" l="1"/>
  <c r="AO17" i="15" s="1"/>
  <c r="AO18" i="15" s="1"/>
  <c r="AP15" i="15"/>
  <c r="AP19" i="15" l="1"/>
  <c r="AO20" i="15"/>
  <c r="AO21" i="15" s="1"/>
  <c r="AO22" i="15" s="1"/>
  <c r="AP23" i="15" l="1"/>
  <c r="AO24" i="15"/>
  <c r="AO25" i="15" s="1"/>
  <c r="AO26" i="15" s="1"/>
  <c r="AP27" i="15" l="1"/>
  <c r="AO28" i="15"/>
  <c r="AO29" i="15" s="1"/>
  <c r="AO30" i="15" s="1"/>
  <c r="AO32" i="15" l="1"/>
  <c r="AO33" i="15" s="1"/>
  <c r="AO34" i="15" s="1"/>
  <c r="AP31" i="15"/>
  <c r="AP35" i="15" l="1"/>
  <c r="AO36" i="15"/>
  <c r="AO37" i="15" s="1"/>
  <c r="AO38" i="15" s="1"/>
  <c r="AP39" i="15" l="1"/>
  <c r="AO40" i="15"/>
  <c r="AO41" i="15" s="1"/>
  <c r="AO42" i="15" s="1"/>
  <c r="AP43" i="15" l="1"/>
  <c r="AO44" i="15"/>
  <c r="AO45" i="15" s="1"/>
  <c r="AO46" i="15" s="1"/>
  <c r="AO48" i="15" l="1"/>
  <c r="AO49" i="15" s="1"/>
  <c r="AO50" i="15" s="1"/>
  <c r="AP47" i="15"/>
  <c r="AP51" i="15" l="1"/>
  <c r="AO52" i="15"/>
  <c r="AO53" i="15" s="1"/>
  <c r="AO54" i="15" s="1"/>
  <c r="AP55" i="15" l="1"/>
  <c r="AO57" i="15"/>
  <c r="AO58" i="15" s="1"/>
  <c r="AO60" i="15" l="1"/>
  <c r="AO61" i="15" s="1"/>
  <c r="AO62" i="15" s="1"/>
  <c r="AP59" i="15"/>
  <c r="AP63" i="15" l="1"/>
  <c r="AO64" i="15"/>
  <c r="AO65" i="15" s="1"/>
  <c r="AO66" i="15" s="1"/>
  <c r="AP67" i="15" l="1"/>
  <c r="AO68" i="15"/>
  <c r="AO69" i="15" s="1"/>
  <c r="AO70" i="15" s="1"/>
  <c r="AP71" i="15" l="1"/>
  <c r="AO72" i="15"/>
  <c r="AO73" i="15" s="1"/>
  <c r="AO74" i="15" s="1"/>
  <c r="AP75" i="15" l="1"/>
  <c r="AO76" i="15"/>
  <c r="AO77" i="15" s="1"/>
  <c r="AO78" i="15" s="1"/>
  <c r="AO80" i="15" l="1"/>
  <c r="AO81" i="15" s="1"/>
  <c r="AO82" i="15" s="1"/>
  <c r="AP79" i="15"/>
  <c r="AP83" i="15" l="1"/>
  <c r="AO85" i="15"/>
  <c r="AO86" i="15" s="1"/>
  <c r="AO88" i="15" l="1"/>
  <c r="AO89" i="15" s="1"/>
  <c r="AO90" i="15" s="1"/>
  <c r="AP87" i="15"/>
  <c r="AP91" i="15" l="1"/>
  <c r="AO92" i="15"/>
  <c r="AO93" i="15" s="1"/>
  <c r="AO94" i="15" s="1"/>
  <c r="AO96" i="15" l="1"/>
  <c r="AO97" i="15" s="1"/>
  <c r="AO98" i="15" s="1"/>
  <c r="AP95" i="15"/>
  <c r="AP99" i="15" l="1"/>
  <c r="AO100" i="15"/>
  <c r="AO101" i="15" s="1"/>
  <c r="AO102" i="15" s="1"/>
  <c r="AP103" i="15" l="1"/>
  <c r="AO104" i="15"/>
  <c r="AO105" i="15" s="1"/>
  <c r="AO106" i="15" s="1"/>
  <c r="AO108" i="15" l="1"/>
  <c r="AO109" i="15" s="1"/>
  <c r="AO110" i="15" s="1"/>
  <c r="AP107" i="15"/>
  <c r="AO112" i="15" l="1"/>
  <c r="AO113" i="15" s="1"/>
  <c r="AO114" i="15" s="1"/>
  <c r="AP111" i="15"/>
  <c r="AP115" i="15" l="1"/>
  <c r="AO116" i="15"/>
  <c r="AO117" i="15" s="1"/>
  <c r="AO118" i="15" s="1"/>
  <c r="AP119" i="15" l="1"/>
  <c r="AO120" i="15"/>
  <c r="AO121" i="15" s="1"/>
  <c r="AO122" i="15" s="1"/>
  <c r="AP123" i="15" l="1"/>
  <c r="AO125" i="15"/>
  <c r="AO126" i="15" s="1"/>
  <c r="AP127" i="15" s="1"/>
  <c r="AO3" i="11" s="1"/>
  <c r="AO4" i="11" s="1"/>
  <c r="AO5" i="11" s="1"/>
  <c r="AO6" i="11" s="1"/>
  <c r="AP7" i="11" l="1"/>
  <c r="AO8" i="11"/>
  <c r="AO9" i="11" s="1"/>
  <c r="AO10" i="11" s="1"/>
  <c r="AO12" i="11" l="1"/>
  <c r="AO13" i="11" s="1"/>
  <c r="AO14" i="11" s="1"/>
  <c r="AP11" i="11"/>
  <c r="AP15" i="11" l="1"/>
  <c r="AO16" i="11"/>
  <c r="AO17" i="11" s="1"/>
  <c r="AO18" i="11" s="1"/>
  <c r="AO20" i="11" l="1"/>
  <c r="AO21" i="11" s="1"/>
  <c r="AO22" i="11" s="1"/>
  <c r="AP19" i="11"/>
  <c r="AO24" i="11" l="1"/>
  <c r="AO25" i="11" s="1"/>
  <c r="AO26" i="11" s="1"/>
  <c r="AP23" i="11"/>
  <c r="AP27" i="11" l="1"/>
  <c r="AO28" i="11"/>
  <c r="AO29" i="11" s="1"/>
  <c r="AO30" i="11" s="1"/>
  <c r="AP31" i="11" l="1"/>
  <c r="AO32" i="11"/>
  <c r="AO33" i="11" s="1"/>
  <c r="AO34" i="11" s="1"/>
  <c r="AO36" i="11" l="1"/>
  <c r="AO37" i="11" s="1"/>
  <c r="AO38" i="11" s="1"/>
  <c r="AP35" i="11"/>
  <c r="AO40" i="11" l="1"/>
  <c r="AO41" i="11" s="1"/>
  <c r="AO42" i="11" s="1"/>
  <c r="AP39" i="11"/>
  <c r="AO45" i="11" l="1"/>
  <c r="AO46" i="11" s="1"/>
  <c r="AP43" i="11"/>
  <c r="AP47" i="11" l="1"/>
  <c r="AO48" i="11"/>
  <c r="AO49" i="11" s="1"/>
  <c r="AO50" i="11" s="1"/>
  <c r="AP51" i="11" l="1"/>
  <c r="AO52" i="11"/>
  <c r="AO53" i="11" s="1"/>
  <c r="AO54" i="11" s="1"/>
  <c r="AP55" i="11" l="1"/>
  <c r="AO56" i="11"/>
  <c r="AO57" i="11" s="1"/>
  <c r="AO58" i="11" s="1"/>
  <c r="AO60" i="11" l="1"/>
  <c r="AO61" i="11" s="1"/>
  <c r="AO62" i="11" s="1"/>
  <c r="AP59" i="11"/>
  <c r="AP63" i="11" l="1"/>
  <c r="AO64" i="11"/>
  <c r="AO65" i="11" s="1"/>
  <c r="AO66" i="11" s="1"/>
  <c r="AO68" i="11" l="1"/>
  <c r="AO69" i="11" s="1"/>
  <c r="AO70" i="11" s="1"/>
  <c r="AP67" i="11"/>
  <c r="AP71" i="11" l="1"/>
  <c r="AO73" i="11"/>
  <c r="AO74" i="11" s="1"/>
  <c r="AO76" i="11" l="1"/>
  <c r="AO77" i="11" s="1"/>
  <c r="AO78" i="11" s="1"/>
  <c r="AP75" i="11"/>
  <c r="AP79" i="11" l="1"/>
  <c r="AO80" i="11"/>
  <c r="AO81" i="11" s="1"/>
  <c r="AO82" i="11" s="1"/>
  <c r="AO84" i="11" l="1"/>
  <c r="AO85" i="11" s="1"/>
  <c r="AO86" i="11" s="1"/>
  <c r="AP83" i="11"/>
  <c r="AO88" i="11" l="1"/>
  <c r="AO89" i="11" s="1"/>
  <c r="AO90" i="11" s="1"/>
  <c r="AP87" i="11"/>
  <c r="AP91" i="11" l="1"/>
  <c r="AO92" i="11"/>
  <c r="AO93" i="11" s="1"/>
  <c r="AO94" i="11" s="1"/>
  <c r="AO98" i="11" l="1"/>
  <c r="AP95" i="11"/>
  <c r="AP99" i="11" l="1"/>
  <c r="AO102" i="11"/>
  <c r="AO104" i="11" l="1"/>
  <c r="AO105" i="11" s="1"/>
  <c r="AO106" i="11" s="1"/>
  <c r="AP103" i="11"/>
  <c r="AO108" i="11" l="1"/>
  <c r="AO109" i="11" s="1"/>
  <c r="AO110" i="11" s="1"/>
  <c r="AP107" i="11"/>
  <c r="AP111" i="11" l="1"/>
  <c r="AO112" i="11"/>
  <c r="AO113" i="11" s="1"/>
  <c r="AO114" i="11" s="1"/>
  <c r="AO116" i="11" l="1"/>
  <c r="AO117" i="11" s="1"/>
  <c r="AO118" i="11" s="1"/>
  <c r="AP115" i="11"/>
  <c r="AO121" i="11" l="1"/>
  <c r="AO122" i="11" s="1"/>
  <c r="AP119" i="11"/>
  <c r="AP123" i="11" l="1"/>
  <c r="AO124" i="11"/>
  <c r="AO125" i="11" s="1"/>
  <c r="AO126" i="11" s="1"/>
  <c r="AP127" i="11" s="1"/>
  <c r="AO3" i="12" s="1"/>
  <c r="AO4" i="12" s="1"/>
  <c r="AO5" i="12" s="1"/>
  <c r="AO6" i="12" s="1"/>
  <c r="AP7" i="12" l="1"/>
  <c r="AO8" i="12"/>
  <c r="AO9" i="12" s="1"/>
  <c r="AO10" i="12" s="1"/>
  <c r="AP11" i="12" l="1"/>
  <c r="AO12" i="12"/>
  <c r="AO13" i="12" s="1"/>
  <c r="AO14" i="12" s="1"/>
  <c r="AP15" i="12" l="1"/>
  <c r="AO17" i="12"/>
  <c r="AP19" i="12" l="1"/>
  <c r="AP23" i="12" l="1"/>
  <c r="AP27" i="12" l="1"/>
  <c r="AO28" i="12"/>
  <c r="AO29" i="12" s="1"/>
  <c r="AO30" i="12" s="1"/>
  <c r="AP31" i="12" l="1"/>
  <c r="AO32" i="12"/>
  <c r="AO33" i="12" s="1"/>
  <c r="AO34" i="12" s="1"/>
  <c r="AP35" i="12" l="1"/>
  <c r="AO37" i="12"/>
  <c r="AO38" i="12" s="1"/>
  <c r="AO40" i="12" l="1"/>
  <c r="AO41" i="12" s="1"/>
  <c r="AO42" i="12" s="1"/>
  <c r="AP39" i="12"/>
  <c r="AP43" i="12" l="1"/>
  <c r="AO44" i="12"/>
  <c r="AO45" i="12" s="1"/>
  <c r="AO46" i="12" s="1"/>
  <c r="AP47" i="12" l="1"/>
  <c r="AO48" i="12"/>
  <c r="AO49" i="12" s="1"/>
  <c r="AO50" i="12" s="1"/>
  <c r="AP51" i="12" l="1"/>
  <c r="AO52" i="12"/>
  <c r="AO53" i="12" s="1"/>
  <c r="AO54" i="12" s="1"/>
  <c r="AP55" i="12" l="1"/>
  <c r="AO57" i="12"/>
  <c r="AO58" i="12" s="1"/>
  <c r="AP59" i="12" l="1"/>
  <c r="AO61" i="12"/>
  <c r="AO62" i="12" s="1"/>
  <c r="AP63" i="12" l="1"/>
  <c r="AO65" i="12"/>
  <c r="AO66" i="12" s="1"/>
  <c r="AO68" i="12" l="1"/>
  <c r="AO69" i="12" s="1"/>
  <c r="AO70" i="12" s="1"/>
  <c r="AP67" i="12"/>
  <c r="AP71" i="12" l="1"/>
  <c r="AO72" i="12"/>
  <c r="AO73" i="12" s="1"/>
  <c r="AO74" i="12" s="1"/>
  <c r="AP75" i="12" l="1"/>
  <c r="AO76" i="12"/>
  <c r="AO77" i="12" s="1"/>
  <c r="AO78" i="12" s="1"/>
  <c r="AP79" i="12" l="1"/>
  <c r="AO80" i="12"/>
  <c r="AO81" i="12" s="1"/>
  <c r="AO82" i="12" s="1"/>
  <c r="AP83" i="12" l="1"/>
  <c r="AO84" i="12"/>
  <c r="AO85" i="12" s="1"/>
  <c r="AO86" i="12" s="1"/>
  <c r="AO89" i="12" l="1"/>
  <c r="AO90" i="12" s="1"/>
  <c r="AP87" i="12"/>
  <c r="AP91" i="12" l="1"/>
  <c r="AO93" i="12"/>
  <c r="AO94" i="12" s="1"/>
  <c r="AP95" i="12" l="1"/>
  <c r="AO96" i="12"/>
  <c r="AO97" i="12" s="1"/>
  <c r="AO98" i="12" s="1"/>
  <c r="AP99" i="12" l="1"/>
  <c r="AO100" i="12"/>
  <c r="AO101" i="12" s="1"/>
  <c r="AO102" i="12" s="1"/>
  <c r="AP103" i="12" l="1"/>
  <c r="AO104" i="12"/>
  <c r="AO105" i="12" s="1"/>
  <c r="AO106" i="12" s="1"/>
  <c r="AP107" i="12" l="1"/>
  <c r="AO108" i="12"/>
  <c r="AO109" i="12" s="1"/>
  <c r="AO110" i="12" s="1"/>
  <c r="AP111" i="12" l="1"/>
  <c r="AO112" i="12"/>
  <c r="AO113" i="12" s="1"/>
  <c r="AO114" i="12" s="1"/>
  <c r="AO116" i="12" l="1"/>
  <c r="AO117" i="12" s="1"/>
  <c r="AO118" i="12" s="1"/>
  <c r="AP115" i="12"/>
  <c r="AP119" i="12" l="1"/>
  <c r="AO120" i="12"/>
  <c r="AO121" i="12" s="1"/>
  <c r="AO122" i="12" s="1"/>
  <c r="AP123" i="12" l="1"/>
  <c r="AO125" i="12"/>
  <c r="AO126" i="12" s="1"/>
  <c r="AP127" i="12" s="1"/>
</calcChain>
</file>

<file path=xl/comments1.xml><?xml version="1.0" encoding="utf-8"?>
<comments xmlns="http://schemas.openxmlformats.org/spreadsheetml/2006/main">
  <authors>
    <author>Author</author>
  </authors>
  <commentList>
    <comment ref="AI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- 127  t
ФП Larox -51  t. 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- 11,3
ФП Metso -10,6 </t>
        </r>
      </text>
    </comment>
    <comment ref="AI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-206   t
ФП Larox -47 t. 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-10,9 
ФП Metso -9,9</t>
        </r>
      </text>
    </comment>
    <comment ref="AI1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-164 t
ФП Larox -21 t. </t>
        </r>
      </text>
    </comment>
    <comment ref="AJ1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- 9,9
ФП Metso -8,9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-165 t
ФП Larox -37 t </t>
        </r>
      </text>
    </comment>
    <comment ref="AJ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- 9,8
ФП Metso -9,8</t>
        </r>
      </text>
    </comment>
    <comment ref="AI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- 205 t
ФП Larox - 2 t</t>
        </r>
      </text>
    </comment>
    <comment ref="AI5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-175 t
ФП Larox - 18 t</t>
        </r>
      </text>
    </comment>
    <comment ref="AJ5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- 9,9
ФП Larox - 10,5</t>
        </r>
      </text>
    </comment>
    <comment ref="AI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- 133 t
ФП Larox - 52 t</t>
        </r>
      </text>
    </comment>
    <comment ref="AJ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-11,1
ФП Larox - 10,9</t>
        </r>
      </text>
    </comment>
    <comment ref="AP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замер на автомобилна везна</t>
        </r>
      </text>
    </comment>
    <comment ref="AM6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1 сгъстител -1,750
2 сгъстител -1,480</t>
        </r>
      </text>
    </comment>
    <comment ref="AP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на автомобилна везна</t>
        </r>
      </text>
    </comment>
    <comment ref="AP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замер на автомобилна везна</t>
        </r>
      </text>
    </comment>
    <comment ref="AP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направен маркшайдерски замер</t>
        </r>
      </text>
    </comment>
  </commentList>
</comments>
</file>

<file path=xl/comments10.xml><?xml version="1.0" encoding="utf-8"?>
<comments xmlns="http://schemas.openxmlformats.org/spreadsheetml/2006/main">
  <authors>
    <author>Author</author>
  </authors>
  <commentList>
    <comment ref="AI2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-160 t
ФП Larox - 14 t</t>
        </r>
      </text>
    </comment>
    <comment ref="AI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-20 t
ФП Larox - 173 t</t>
        </r>
      </text>
    </comment>
    <comment ref="AJ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-8,5
ФП Larox - 9,1</t>
        </r>
      </text>
    </comment>
    <comment ref="AI2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-193 t
ФП Larox - 20 t</t>
        </r>
      </text>
    </comment>
    <comment ref="AJ2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-8,0
ФП Larox - 9,2</t>
        </r>
      </text>
    </comment>
    <comment ref="AI4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-165 t
ФП Larox - 8 t</t>
        </r>
      </text>
    </comment>
    <comment ref="AI5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-156 t
ФП Larox - 40 t</t>
        </r>
      </text>
    </comment>
    <comment ref="AJ5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- 9,7
ФП Larox - 9,1</t>
        </r>
      </text>
    </comment>
    <comment ref="AI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- 133 t
ФП Larox - 42 t</t>
        </r>
      </text>
    </comment>
    <comment ref="AJ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- 9,3</t>
        </r>
      </text>
    </comment>
    <comment ref="AP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- 138 t
ФП Larox - 56 t</t>
        </r>
      </text>
    </comment>
    <comment ref="AJ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- 8,0</t>
        </r>
      </text>
    </comment>
    <comment ref="AP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K8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Измерена на апарат Spectro</t>
        </r>
      </text>
    </comment>
    <comment ref="AI11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 t
ФП Larox -134  t</t>
        </r>
      </text>
    </comment>
    <comment ref="AJ11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- 7,7
ФП Larox - 8,0</t>
        </r>
      </text>
    </comment>
    <comment ref="AI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- 106  t
ФП Larox -132 t </t>
        </r>
      </text>
    </comment>
    <comment ref="AJ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
ФП Larox - 9,1</t>
        </r>
      </text>
    </comment>
    <comment ref="AI11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- 200
ФП Larox - 16</t>
        </r>
      </text>
    </comment>
    <comment ref="AP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</commentList>
</comments>
</file>

<file path=xl/comments11.xml><?xml version="1.0" encoding="utf-8"?>
<comments xmlns="http://schemas.openxmlformats.org/spreadsheetml/2006/main">
  <authors>
    <author>Author</author>
  </authors>
  <commentList>
    <comment ref="Z2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Направена корекция на стойност, поради технически проблем в АСУ</t>
        </r>
      </text>
    </comment>
    <comment ref="AC2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Направена корекция на стойност, поради технически проблем в АСУ</t>
        </r>
      </text>
    </comment>
    <comment ref="AE2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Направена корекция на стойност, поради технически проблем в АСУ</t>
        </r>
      </text>
    </comment>
    <comment ref="AP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P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-157  t
ФП Larox -  34 t</t>
        </r>
      </text>
    </comment>
    <comment ref="AJ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- 8,1
ФП Larox - 8,0</t>
        </r>
      </text>
    </comment>
    <comment ref="AP9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P10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везна.</t>
        </r>
      </text>
    </comment>
    <comment ref="AI12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- 159 t
ФП Larox - 46 t</t>
        </r>
      </text>
    </comment>
    <comment ref="AJ12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- 9,1
ФП Larox - 8,0</t>
        </r>
      </text>
    </comment>
    <comment ref="AP12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маркшайдерски замер.</t>
        </r>
      </text>
    </comment>
  </commentList>
</comments>
</file>

<file path=xl/comments12.xml><?xml version="1.0" encoding="utf-8"?>
<comments xmlns="http://schemas.openxmlformats.org/spreadsheetml/2006/main">
  <authors>
    <author>Author</author>
  </authors>
  <commentList>
    <comment ref="AP3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</t>
        </r>
      </text>
    </comment>
    <comment ref="AI4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-140 t
ФП Larox - 47 t</t>
        </r>
      </text>
    </comment>
    <comment ref="AJ4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- 8,7
ФП Larox - 7,9</t>
        </r>
      </text>
    </comment>
    <comment ref="AP5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везна.</t>
        </r>
      </text>
    </comment>
    <comment ref="AP60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везна.</t>
        </r>
      </text>
    </comment>
    <comment ref="AI6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-192 t
ФП Larox -12 t</t>
        </r>
      </text>
    </comment>
    <comment ref="AP6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везна.</t>
        </r>
      </text>
    </comment>
    <comment ref="AI6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-225t
ФП Larox -11t </t>
        </r>
      </text>
    </comment>
    <comment ref="AJ65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- 9,0
ФП Larox - 7,0</t>
        </r>
      </text>
    </comment>
    <comment ref="AI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-123t
ФП Larox -100t</t>
        </r>
      </text>
    </comment>
    <comment ref="AJ6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- 10,0
ФП Larox - 8,0</t>
        </r>
      </text>
    </comment>
    <comment ref="AI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- 183t
ФП Larox -59t</t>
        </r>
      </text>
    </comment>
    <comment ref="AJ6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- 9,0
ФП Larox - 8,8</t>
        </r>
      </text>
    </comment>
    <comment ref="AP8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везна.</t>
        </r>
      </text>
    </comment>
    <comment ref="AP92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замер на автомобилна везна.</t>
        </r>
      </text>
    </comment>
    <comment ref="AI108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- 132t
ФП Larox - 37t </t>
        </r>
      </text>
    </comment>
    <comment ref="AI10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- 151 t
ФП Larox - 132 t </t>
        </r>
      </text>
    </comment>
    <comment ref="AJ109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- 8,8
ФП Larox - 9,6</t>
        </r>
      </text>
    </comment>
    <comment ref="AI1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- 164 t
ФП Larox - 58 t </t>
        </r>
      </text>
    </comment>
    <comment ref="AJ116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ФП Metso - 9,9
ФП Larox - 9,5</t>
        </r>
      </text>
    </comment>
    <comment ref="AP124" authorId="0" shapeId="0">
      <text>
        <r>
          <rPr>
            <b/>
            <sz val="9"/>
            <color indexed="81"/>
            <rFont val="Tahoma"/>
            <charset val="1"/>
          </rPr>
          <t>Author:</t>
        </r>
        <r>
          <rPr>
            <sz val="9"/>
            <color indexed="81"/>
            <rFont val="Tahoma"/>
            <charset val="1"/>
          </rPr>
          <t xml:space="preserve">
Корекция на склад след маркшайдерски замер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P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на автомобилна везна</t>
        </r>
      </text>
    </comment>
    <comment ref="AI1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- 148 t
ФП Larox -22  t</t>
        </r>
      </text>
    </comment>
    <comment ref="AI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- 270 t
ФП Larox -11 t</t>
        </r>
      </text>
    </comment>
    <comment ref="AJ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- 8,3
ФП Larox -10,7</t>
        </r>
      </text>
    </comment>
    <comment ref="AP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на автомобилна везна</t>
        </r>
      </text>
    </comment>
    <comment ref="AI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- 113 t
ФП Larox - 83 t</t>
        </r>
      </text>
    </comment>
    <comment ref="AJ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
ФП Larox - 8,8</t>
        </r>
      </text>
    </comment>
    <comment ref="AI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-174  t
ФП Larox -21 t</t>
        </r>
      </text>
    </comment>
    <comment ref="AI5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- 190 t
ФП Larox -20 t</t>
        </r>
      </text>
    </comment>
    <comment ref="AJ5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- 9,5 
ФП Larox -8,8</t>
        </r>
      </text>
    </comment>
    <comment ref="AP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на автомобилна везна</t>
        </r>
      </text>
    </comment>
    <comment ref="AI7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-215  t / 20 t. Неотчетени на кантара./
ФП Larox -13 t</t>
        </r>
      </text>
    </comment>
    <comment ref="AI7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-81т /28т -Неотчетени на кантара./
ФП Larox -85т /12т - Неотчетени на кантара./</t>
        </r>
      </text>
    </comment>
    <comment ref="AJ7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- 8,2 
ФП Larox -8,9</t>
        </r>
      </text>
    </comment>
    <comment ref="AI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- 160 т
ФП Larox - 63т</t>
        </r>
      </text>
    </comment>
    <comment ref="AJ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- 8,0 
ФП Larox -9,1</t>
        </r>
      </text>
    </comment>
    <comment ref="AI8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- 191 t
ФП Larox - 63 t (15 t, от които не са отчетени на кантара)</t>
        </r>
      </text>
    </comment>
    <comment ref="AJ8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- 9,8
ФП Larox - 10,3</t>
        </r>
      </text>
    </comment>
    <comment ref="AI9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- 171т.
ФП Larox -30 т.
12т. Не отчетени, но паднали</t>
        </r>
      </text>
    </comment>
    <comment ref="AJ9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- 9,3
ФП Larox - 9,8</t>
        </r>
      </text>
    </comment>
    <comment ref="AP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на автомобилна везна</t>
        </r>
      </text>
    </comment>
    <comment ref="AI10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- 171т.
ФП Larox -6 т.</t>
        </r>
      </text>
    </comment>
    <comment ref="AI10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-27 т. от които не отчетени, но паднали</t>
        </r>
      </text>
    </comment>
    <comment ref="AI10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Larox</t>
        </r>
      </text>
    </comment>
    <comment ref="AI10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-156  t
ФП Larox - 102 t</t>
        </r>
      </text>
    </comment>
    <comment ref="AJ10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
ФП Larox - 9,5</t>
        </r>
      </text>
    </comment>
    <comment ref="AP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направен маркшайдерски замер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I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-177 t
ФП Larox - 18 t</t>
        </r>
      </text>
    </comment>
    <comment ref="AI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- 37 (24 t, от които не са отчетени на кантара)
ФП Larox -139 (27 t, от които не са отчетени на кантара)</t>
        </r>
      </text>
    </comment>
    <comment ref="AJ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- 12,2
ФП Larox - 9,6</t>
        </r>
      </text>
    </comment>
    <comment ref="AI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- 25 т.
ФП Larox -155 т.</t>
        </r>
      </text>
    </comment>
    <comment ref="AM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1- ви сгътел-1,840
2- ри сгъстител -2,100</t>
        </r>
      </text>
    </comment>
    <comment ref="AI1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- 120 т., от които 50 т. не отчетени
ФП Larox -175 т.</t>
        </r>
      </text>
    </comment>
    <comment ref="AJ1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- 9,6
ФП Larox - 9,0</t>
        </r>
      </text>
    </comment>
    <comment ref="AI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-202 t
ФП Larox - 15 t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-193 t
ФП Larox -9 t</t>
        </r>
      </text>
    </comment>
    <comment ref="AI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-176 t
ФП Larox - 29 t</t>
        </r>
      </text>
    </comment>
    <comment ref="AJ1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- 9,5</t>
        </r>
      </text>
    </comment>
    <comment ref="AP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на автомобилна везна</t>
        </r>
      </text>
    </comment>
    <comment ref="AI4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- 156t
ФП Larox -  32t</t>
        </r>
      </text>
    </comment>
    <comment ref="AI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-148t
ФП Larox - 51t</t>
        </r>
      </text>
    </comment>
    <comment ref="AJ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- 10,6</t>
        </r>
      </text>
    </comment>
    <comment ref="AP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на автомобилна везна</t>
        </r>
      </text>
    </comment>
    <comment ref="AI6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-184t
ФП Larox - 4t</t>
        </r>
      </text>
    </comment>
    <comment ref="AI7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-177t
ФП Larox - 5t</t>
        </r>
      </text>
    </comment>
    <comment ref="AI7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- 178 t
ФП Larox - 24t</t>
        </r>
      </text>
    </comment>
    <comment ref="AJ7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- 12</t>
        </r>
      </text>
    </comment>
    <comment ref="AP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на автомобилна везна</t>
        </r>
      </text>
    </comment>
    <comment ref="AP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на автомобилна везна</t>
        </r>
      </text>
    </comment>
    <comment ref="AI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- 148 t
ФП Larox - 40 t</t>
        </r>
      </text>
    </comment>
    <comment ref="AJ1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
ФП Larox - 10,4</t>
        </r>
      </text>
    </comment>
    <comment ref="AP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направен маркшайдерски замер</t>
        </r>
      </text>
    </comment>
    <comment ref="AI12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-160  t
ФП Larox - 32 t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AI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-149  t
ФП Larox - 7 t</t>
        </r>
      </text>
    </comment>
    <comment ref="AI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- 139  t
ФП Larox - 9 t</t>
        </r>
      </text>
    </comment>
    <comment ref="AI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- 232  t
ФП Larox - 16 t</t>
        </r>
      </text>
    </comment>
    <comment ref="AJ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- 8,9
ФП Larox - 8,5</t>
        </r>
      </text>
    </comment>
    <comment ref="AI48" authorId="0" shapeId="0">
      <text>
        <r>
          <rPr>
            <b/>
            <sz val="9"/>
            <color indexed="81"/>
            <rFont val="Tahoma"/>
            <family val="2"/>
            <charset val="204"/>
          </rPr>
          <t xml:space="preserve">Dispatcher-MFC:
</t>
        </r>
        <r>
          <rPr>
            <sz val="9"/>
            <color indexed="81"/>
            <rFont val="Tahoma"/>
            <family val="2"/>
            <charset val="204"/>
          </rPr>
          <t xml:space="preserve">ФП Metso - </t>
        </r>
        <r>
          <rPr>
            <b/>
            <sz val="9"/>
            <color indexed="81"/>
            <rFont val="Tahoma"/>
            <family val="2"/>
            <charset val="204"/>
          </rPr>
          <t>152 t</t>
        </r>
        <r>
          <rPr>
            <sz val="9"/>
            <color indexed="81"/>
            <rFont val="Tahoma"/>
            <family val="2"/>
            <charset val="204"/>
          </rPr>
          <t xml:space="preserve">
ФП Larox - </t>
        </r>
        <r>
          <rPr>
            <b/>
            <sz val="9"/>
            <color indexed="81"/>
            <rFont val="Tahoma"/>
            <family val="2"/>
            <charset val="204"/>
          </rPr>
          <t>71 t</t>
        </r>
        <r>
          <rPr>
            <sz val="9"/>
            <color indexed="81"/>
            <rFont val="Tahoma"/>
            <family val="2"/>
            <charset val="204"/>
          </rPr>
          <t>, от които 30 t са неотчетени</t>
        </r>
      </text>
    </comment>
    <comment ref="AJ4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- 9,8
ФП Larox - 10,3</t>
        </r>
      </text>
    </comment>
    <comment ref="AM4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Larox - 1,650 кг/литър</t>
        </r>
      </text>
    </comment>
    <comment ref="AI4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</t>
        </r>
        <r>
          <rPr>
            <b/>
            <sz val="9"/>
            <color indexed="81"/>
            <rFont val="Tahoma"/>
            <family val="2"/>
            <charset val="204"/>
          </rPr>
          <t xml:space="preserve"> 151 t</t>
        </r>
        <r>
          <rPr>
            <sz val="9"/>
            <color indexed="81"/>
            <rFont val="Tahoma"/>
            <family val="2"/>
            <charset val="204"/>
          </rPr>
          <t xml:space="preserve">
ФП Larox -</t>
        </r>
        <r>
          <rPr>
            <b/>
            <sz val="9"/>
            <color indexed="81"/>
            <rFont val="Tahoma"/>
            <family val="2"/>
            <charset val="204"/>
          </rPr>
          <t xml:space="preserve"> 74 t</t>
        </r>
        <r>
          <rPr>
            <sz val="9"/>
            <color indexed="81"/>
            <rFont val="Tahoma"/>
            <family val="2"/>
            <charset val="204"/>
          </rPr>
          <t>, от които 58 t са неотчетени</t>
        </r>
      </text>
    </comment>
    <comment ref="AJ4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- 9,1
ФП Larox - 10,5</t>
        </r>
      </text>
    </comment>
    <comment ref="AI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- 174 </t>
        </r>
        <r>
          <rPr>
            <b/>
            <sz val="9"/>
            <color indexed="81"/>
            <rFont val="Tahoma"/>
            <family val="2"/>
            <charset val="204"/>
          </rPr>
          <t>t</t>
        </r>
        <r>
          <rPr>
            <sz val="9"/>
            <color indexed="81"/>
            <rFont val="Tahoma"/>
            <family val="2"/>
            <charset val="204"/>
          </rPr>
          <t xml:space="preserve">
ФП Larox -</t>
        </r>
        <r>
          <rPr>
            <b/>
            <sz val="9"/>
            <color indexed="81"/>
            <rFont val="Tahoma"/>
            <family val="2"/>
            <charset val="204"/>
          </rPr>
          <t xml:space="preserve"> 33 t</t>
        </r>
        <r>
          <rPr>
            <sz val="9"/>
            <color indexed="81"/>
            <rFont val="Tahoma"/>
            <family val="2"/>
            <charset val="204"/>
          </rPr>
          <t>, от които 20 t са неотчетени</t>
        </r>
      </text>
    </comment>
    <comment ref="AJ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- 9,6
ФП Larox - 9,3</t>
        </r>
      </text>
    </comment>
    <comment ref="AP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направен маркшайдерски замер</t>
        </r>
      </text>
    </comment>
    <comment ref="AI7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-179  t
ФП Larox -25 t</t>
        </r>
      </text>
    </comment>
    <comment ref="AJ7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- 8,9
ФП Larox - 9,0</t>
        </r>
      </text>
    </comment>
    <comment ref="AP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на автомобилна везна</t>
        </r>
      </text>
    </comment>
    <comment ref="AI8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- 182 t
ФП Larox - 12 t</t>
        </r>
      </text>
    </comment>
    <comment ref="AJ8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- 8,9
ФП Larox - 11,0</t>
        </r>
      </text>
    </comment>
    <comment ref="AI9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- 200 t
ФП Larox - 39 t</t>
        </r>
      </text>
    </comment>
    <comment ref="AJ9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- 9,7
ФП Larox - 9,5</t>
        </r>
      </text>
    </comment>
    <comment ref="AI9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- 190 t
ФП Larox - 26 t</t>
        </r>
      </text>
    </comment>
    <comment ref="AJ9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- 9,9
ФП Larox - 10,0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-193  t
ФП Larox - 41 t</t>
        </r>
      </text>
    </comment>
    <comment ref="AJ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- 9,8
ФП Larox - 10,0</t>
        </r>
      </text>
    </comment>
    <comment ref="AI10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-23  t
ФП Larox - 53 t, от които 15t са неотчетени</t>
        </r>
      </text>
    </comment>
    <comment ref="AI10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- 190 t
ФП Larox - 33 t, от които 6t са неотчетени</t>
        </r>
      </text>
    </comment>
    <comment ref="AJ10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-8,9
ФП Larox - 9,9</t>
        </r>
      </text>
    </comment>
    <comment ref="AI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- 179 t
ФП Larox - 40 t</t>
        </r>
      </text>
    </comment>
    <comment ref="AJ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- 8,9 
ФП Larox - 9,5</t>
        </r>
      </text>
    </comment>
    <comment ref="AI1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- 200 т.
ФП Larox - 34 т. Неотчетени 20т. От ФП Metso</t>
        </r>
      </text>
    </comment>
    <comment ref="AI11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- 201 т.
ФП Larox - 7 т. </t>
        </r>
      </text>
    </comment>
    <comment ref="AP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направен маркшайдерски замер</t>
        </r>
      </text>
    </comment>
  </commentList>
</comments>
</file>

<file path=xl/comments5.xml><?xml version="1.0" encoding="utf-8"?>
<comments xmlns="http://schemas.openxmlformats.org/spreadsheetml/2006/main">
  <authors>
    <author>Author</author>
  </authors>
  <commentList>
    <comment ref="AI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- 129 т.
ФП Larox - 83 т.
 Неотчетени 13т. От ФП Metso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- 8,9 
ФП Larox - 8,2</t>
        </r>
      </text>
    </comment>
    <comment ref="AI2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-191 t
ФП Larox - 65 t</t>
        </r>
      </text>
    </comment>
    <comment ref="AJ2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- 10,1 
ФП Larox - 10,4</t>
        </r>
      </text>
    </comment>
    <comment ref="AI3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 154т.
ФП Larox - 76 т. - 28 тона, от които неотчетени цикли</t>
        </r>
      </text>
    </comment>
    <comment ref="AJ3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- 9,0 
ФП Larox - 8,2</t>
        </r>
      </text>
    </comment>
    <comment ref="AI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-177  
ФП Larox - 72 т - 8т, от които неотчетени цикли</t>
        </r>
      </text>
    </comment>
    <comment ref="AJ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
ФП Larox - 8,7</t>
        </r>
      </text>
    </comment>
    <comment ref="AI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- 205 т
ФП Larox - 28 т </t>
        </r>
      </text>
    </comment>
    <comment ref="AJ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- 8,9 
ФП Larox - 9,0 </t>
        </r>
      </text>
    </comment>
    <comment ref="AP4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след направен маркшайдерски замер</t>
        </r>
      </text>
    </comment>
    <comment ref="AI5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- 6 т  неотчетен цикъл</t>
        </r>
      </text>
    </comment>
    <comment ref="AI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- 175 т
ФП Larox - 25 т - 8т, от които неотчетени цикли</t>
        </r>
      </text>
    </comment>
    <comment ref="AI6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- 204 т
ФП Larox - 14 т - 4т, от които неотчетени цикли</t>
        </r>
      </text>
    </comment>
    <comment ref="AJ6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- 8,5 
ФП Larox - 9,5</t>
        </r>
      </text>
    </comment>
    <comment ref="AI7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-188 т
ФП Larox - 38 т </t>
        </r>
      </text>
    </comment>
    <comment ref="AJ7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- 9,1
ФП Larox - 9,7</t>
        </r>
      </text>
    </comment>
    <comment ref="AP8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8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-202 т
ФП Larox - 28 т </t>
        </r>
      </text>
    </comment>
    <comment ref="AJ8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- 9,0
ФП Larox - 9,0</t>
        </r>
      </text>
    </comment>
    <comment ref="AI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-136 т
ФП Larox - 27 т , 6 тона от които са неотчетени цикли</t>
        </r>
      </text>
    </comment>
    <comment ref="AJ8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- 10,5
ФП Larox - 10,5</t>
        </r>
      </text>
    </comment>
    <comment ref="AI8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-191 т
ФП Larox - 36 т , 17 тона от които са неотчетени цикли</t>
        </r>
      </text>
    </comment>
    <comment ref="AJ8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- 10,9
ФП Larox - 11</t>
        </r>
      </text>
    </comment>
    <comment ref="AI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-210  т.
ФП Larox - 7 т.</t>
        </r>
      </text>
    </comment>
    <comment ref="AI97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- 198 t
ФП Larox -  9 t</t>
        </r>
      </text>
    </comment>
    <comment ref="AI9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- 201 t
ФП Larox -  19 t</t>
        </r>
      </text>
    </comment>
    <comment ref="AJ9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- 9,4
ФП Larox -  9,7</t>
        </r>
      </text>
    </comment>
    <comment ref="AI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-196  t
ФП Larox - 29 t</t>
        </r>
      </text>
    </comment>
    <comment ref="AJ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- 9,5
ФП Larox - 8,9 </t>
        </r>
      </text>
    </comment>
    <comment ref="AI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-175  t
ФП Larox - 5 t</t>
        </r>
      </text>
    </comment>
    <comment ref="AI1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-169 t
ФП Larox - 15 t</t>
        </r>
      </text>
    </comment>
    <comment ref="AJ1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-8,9 
ФП Larox - 9,0</t>
        </r>
      </text>
    </comment>
    <comment ref="AP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</commentList>
</comments>
</file>

<file path=xl/comments6.xml><?xml version="1.0" encoding="utf-8"?>
<comments xmlns="http://schemas.openxmlformats.org/spreadsheetml/2006/main">
  <authors>
    <author>Author</author>
  </authors>
  <commentList>
    <comment ref="AI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-145 t
ФП Larox - 44 t</t>
        </r>
      </text>
    </comment>
    <comment ref="AJ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-8,1 
ФП Larox - 8,0</t>
        </r>
      </text>
    </comment>
    <comment ref="AI2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- 195 t
ФП Larox - 13 t</t>
        </r>
      </text>
    </comment>
    <comment ref="AJ2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- 7,9
ФП Larox - 7,0</t>
        </r>
      </text>
    </comment>
    <comment ref="AI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- 214 t
ФП Larox - 8 t</t>
        </r>
      </text>
    </comment>
    <comment ref="AJ2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- 10,6
ФП Larox - 12,5</t>
        </r>
      </text>
    </comment>
    <comment ref="AI3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- 145 t
ФП Larox - 15 t</t>
        </r>
      </text>
    </comment>
    <comment ref="AJ3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- 9,3 
ФП Larox - 11,8</t>
        </r>
      </text>
    </comment>
    <comment ref="AI3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- 174 t
ФП Larox - 34 t</t>
        </r>
      </text>
    </comment>
    <comment ref="AJ33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-10,4 
ФП Larox - 10,3</t>
        </r>
      </text>
    </comment>
    <comment ref="AI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-243  t
ФП Larox - 23 t</t>
        </r>
      </text>
    </comment>
    <comment ref="AJ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
ФП Larox - 10</t>
        </r>
      </text>
    </comment>
    <comment ref="AI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-252  t
ФП Larox - 9 t</t>
        </r>
      </text>
    </comment>
    <comment ref="AP4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- 137 t
ФП Larox - 75 t</t>
        </r>
      </text>
    </comment>
    <comment ref="AJ5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- 8,4
ФП Larox - 8,1</t>
        </r>
      </text>
    </comment>
    <comment ref="AP6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P9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на автомобилна везна</t>
        </r>
      </text>
    </comment>
    <comment ref="AI10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-161 t
ФП Larox - 65 t - 22t, от които неотчетени цикли</t>
        </r>
      </text>
    </comment>
    <comment ref="AJ10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- 9,8
ФП Larox - 11,8</t>
        </r>
      </text>
    </comment>
    <comment ref="AI10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- 168 t
ФП Larox - 97 t - 16t, от които неотчетени цикли</t>
        </r>
      </text>
    </comment>
    <comment ref="AJ10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- 10,4
ФП Larox - 11,0</t>
        </r>
      </text>
    </comment>
    <comment ref="AI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- 143 t
ФП Larox - 100 t </t>
        </r>
      </text>
    </comment>
    <comment ref="AJ10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- 9,0
ФП Larox - 8,5</t>
        </r>
      </text>
    </comment>
    <comment ref="AP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1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- 214 t
ФП Larox -28 t  </t>
        </r>
      </text>
    </comment>
    <comment ref="AJ121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- 8,8
ФП Larox -9,5 </t>
        </r>
      </text>
    </comment>
  </commentList>
</comments>
</file>

<file path=xl/comments7.xml><?xml version="1.0" encoding="utf-8"?>
<comments xmlns="http://schemas.openxmlformats.org/spreadsheetml/2006/main">
  <authors>
    <author>Author</author>
  </authors>
  <commentList>
    <comment ref="AI2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- 133 
ФП Larox - 92 т, от които 20 тона са неотчетени цикли </t>
        </r>
      </text>
    </comment>
    <comment ref="AJ2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- 9,0
ФП Larox - 10,2</t>
        </r>
      </text>
    </comment>
    <comment ref="AP6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P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автомобилна везна</t>
        </r>
      </text>
    </comment>
    <comment ref="AP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</commentList>
</comments>
</file>

<file path=xl/comments8.xml><?xml version="1.0" encoding="utf-8"?>
<comments xmlns="http://schemas.openxmlformats.org/spreadsheetml/2006/main">
  <authors>
    <author>Author</author>
  </authors>
  <commentList>
    <comment ref="AI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- 159 t
ФП Larox - 15 t</t>
        </r>
      </text>
    </comment>
    <comment ref="AJ12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- 8,5</t>
        </r>
      </text>
    </comment>
    <comment ref="AI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- 180 t
ФП Larox - 25 t</t>
        </r>
      </text>
    </comment>
    <comment ref="AJ1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
ФП Larox - 8,0</t>
        </r>
      </text>
    </comment>
    <comment ref="AP4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P7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8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-196 t
ФП Larox - 26 t</t>
        </r>
      </text>
    </comment>
    <comment ref="AP10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замер на автомобилна везна</t>
        </r>
      </text>
    </comment>
    <comment ref="AP12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12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- 185 t
ФП Larox - 8 t</t>
        </r>
      </text>
    </comment>
  </commentList>
</comments>
</file>

<file path=xl/comments9.xml><?xml version="1.0" encoding="utf-8"?>
<comments xmlns="http://schemas.openxmlformats.org/spreadsheetml/2006/main">
  <authors>
    <author>Author</author>
  </authors>
  <commentList>
    <comment ref="AI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-221 t
ФП Larox -3 t</t>
        </r>
      </text>
    </comment>
    <comment ref="AI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-187  t
ФП Larox - 32 t</t>
        </r>
      </text>
    </comment>
    <comment ref="AJ5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- 8,7
ФП Larox - 9,5</t>
        </r>
      </text>
    </comment>
    <comment ref="AI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-139 t
ФП Larox - 58 t</t>
        </r>
      </text>
    </comment>
    <comment ref="AJ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- 8,9
ФП Larox - 10</t>
        </r>
      </text>
    </comment>
    <comment ref="AI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-196t
ФП Larox -38 t </t>
        </r>
      </text>
    </comment>
    <comment ref="AJ9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- 10,3</t>
        </r>
      </text>
    </comment>
    <comment ref="AI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-159 т
ФП Larox - 52 т</t>
        </r>
      </text>
    </comment>
    <comment ref="AJ36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- 8,8</t>
        </r>
      </text>
    </comment>
    <comment ref="AP64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Корекция на склад след маркшайдерски замер</t>
        </r>
      </text>
    </comment>
    <comment ref="AI118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- 193 t
ФП Larox - 3 t</t>
        </r>
      </text>
    </comment>
    <comment ref="AI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- 212 t
ФП Larox - 24 t</t>
        </r>
      </text>
    </comment>
    <comment ref="AJ120" authorId="0" shapeId="0">
      <text>
        <r>
          <rPr>
            <b/>
            <sz val="9"/>
            <color indexed="81"/>
            <rFont val="Tahoma"/>
            <family val="2"/>
            <charset val="204"/>
          </rPr>
          <t>Author:</t>
        </r>
        <r>
          <rPr>
            <sz val="9"/>
            <color indexed="81"/>
            <rFont val="Tahoma"/>
            <family val="2"/>
            <charset val="204"/>
          </rPr>
          <t xml:space="preserve">
ФП Metso - 8,6
ФП Larox - 8,5</t>
        </r>
      </text>
    </comment>
  </commentList>
</comments>
</file>

<file path=xl/sharedStrings.xml><?xml version="1.0" encoding="utf-8"?>
<sst xmlns="http://schemas.openxmlformats.org/spreadsheetml/2006/main" count="2415" uniqueCount="60">
  <si>
    <t xml:space="preserve">Подадена руда
 от МГТЛ 
за денонощието </t>
  </si>
  <si>
    <t>Състояние 
на склад №2</t>
  </si>
  <si>
    <t xml:space="preserve">Натрошена 
руда от 
Цех ССТ </t>
  </si>
  <si>
    <t>Класа 
 +   12,5мм.</t>
  </si>
  <si>
    <t>Превозена руда
 до междинни бункери</t>
  </si>
  <si>
    <t xml:space="preserve">Преработена
 руда
 в цех МФЦ </t>
  </si>
  <si>
    <t>Влага на преработената руда</t>
  </si>
  <si>
    <t>Суха преработена руда</t>
  </si>
  <si>
    <t xml:space="preserve">Грано
диорити </t>
  </si>
  <si>
    <t>Дайки</t>
  </si>
  <si>
    <t>Шисти</t>
  </si>
  <si>
    <t>Смилане 
 класа + 0,20мм</t>
  </si>
  <si>
    <t>Смилане 
 класа -0,08мм</t>
  </si>
  <si>
    <t>Плътност на пулпа</t>
  </si>
  <si>
    <t xml:space="preserve">Съдържание 
на мед в рудите по Куриер </t>
  </si>
  <si>
    <t xml:space="preserve">Метал  мед в рудите по Куриер </t>
  </si>
  <si>
    <t>Коригирана съдържание 
на мед в рудите</t>
  </si>
  <si>
    <t xml:space="preserve">Съдържание
 на мед в отпадъка по Куриер </t>
  </si>
  <si>
    <t>Метал мед в отпадъка по Куриер</t>
  </si>
  <si>
    <t>Технологично 
извличане по Куриер</t>
  </si>
  <si>
    <t xml:space="preserve">Товарно 
извличане </t>
  </si>
  <si>
    <t>Добит
 меден 
концентрат</t>
  </si>
  <si>
    <t>Влага на медния концентрат</t>
  </si>
  <si>
    <t>Съдържание
 на мед
в медния к-т</t>
  </si>
  <si>
    <t xml:space="preserve">Метал мед
 в медния концентрат </t>
  </si>
  <si>
    <t>Литрово
 тегло 
в сгъстителя</t>
  </si>
  <si>
    <t>Добит
 молибденов
 концентрат</t>
  </si>
  <si>
    <t>Съдържание
 на Мо в молибденовия к-т</t>
  </si>
  <si>
    <t>последни данни за 
съдържания в 
8-ма пречистка</t>
  </si>
  <si>
    <t>последни данни за 
съдържания във 
2-ра пречистка</t>
  </si>
  <si>
    <t>тона</t>
  </si>
  <si>
    <t xml:space="preserve">метра </t>
  </si>
  <si>
    <t>%</t>
  </si>
  <si>
    <t xml:space="preserve">% </t>
  </si>
  <si>
    <t>кг/литър</t>
  </si>
  <si>
    <t>кг.</t>
  </si>
  <si>
    <t>Мо %</t>
  </si>
  <si>
    <t>Cu %</t>
  </si>
  <si>
    <t>Общо</t>
  </si>
  <si>
    <t>Общо, до деня</t>
  </si>
  <si>
    <t>Меден 
концентра, автомобилна везна</t>
  </si>
  <si>
    <t>Меден концентрат в склад</t>
  </si>
  <si>
    <t>тон</t>
  </si>
  <si>
    <t>Съдържание
 на мед
в медния к-т Куриер</t>
  </si>
  <si>
    <t>Метал мед в концентрата по Куриер</t>
  </si>
  <si>
    <t>Диспечер</t>
  </si>
  <si>
    <t>Смяна</t>
  </si>
  <si>
    <t>Дата</t>
  </si>
  <si>
    <t>Класа 
 +   15,0мм.</t>
  </si>
  <si>
    <t>Състояние на междинни бункери</t>
  </si>
  <si>
    <t>Георги Томов</t>
  </si>
  <si>
    <t>Мария Лачева</t>
  </si>
  <si>
    <t xml:space="preserve">Димитър Цончев </t>
  </si>
  <si>
    <t>Гергана Колева</t>
  </si>
  <si>
    <t>Иванка Копаранска</t>
  </si>
  <si>
    <t>Цвета Владова</t>
  </si>
  <si>
    <t>Николинка Мутафова</t>
  </si>
  <si>
    <t>Юлияна Цветкова</t>
  </si>
  <si>
    <t>Стоянка Далеева</t>
  </si>
  <si>
    <t>Мариа Лачева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</si>
</sst>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"/>
    <numFmt numFmtId="165" formatCode="0.0%"/>
    <numFmt numFmtId="166" formatCode="0.000%"/>
    <numFmt numFmtId="167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0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Times New Roman"/>
      <family val="1"/>
      <charset val="204"/>
    </font>
    <font>
      <b/>
      <sz val="10"/>
      <color theme="0" tint="-0.499984740745262"/>
      <name val="Times New Roman"/>
      <family val="1"/>
      <charset val="204"/>
    </font>
    <font>
      <b/>
      <sz val="10"/>
      <color theme="6" tint="-0.499984740745262"/>
      <name val="Times New Roman"/>
      <family val="1"/>
      <charset val="204"/>
    </font>
    <font>
      <sz val="10"/>
      <color theme="0" tint="-0.499984740745262"/>
      <name val="Times New Roman"/>
      <family val="1"/>
      <charset val="204"/>
    </font>
    <font>
      <sz val="10"/>
      <color theme="6" tint="-0.499984740745262"/>
      <name val="Times New Roman"/>
      <family val="1"/>
      <charset val="204"/>
    </font>
    <font>
      <sz val="10"/>
      <color theme="0" tint="-0.499984740745262"/>
      <name val="Calibri"/>
      <family val="2"/>
      <charset val="204"/>
      <scheme val="minor"/>
    </font>
    <font>
      <sz val="10"/>
      <color theme="6" tint="-0.499984740745262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sz val="10"/>
      <name val="Times New Roman"/>
      <family val="1"/>
      <charset val="204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-0.249977111117893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9" fontId="13" fillId="0" borderId="0" applyFont="0" applyFill="0" applyBorder="0" applyAlignment="0" applyProtection="0"/>
  </cellStyleXfs>
  <cellXfs count="168">
    <xf numFmtId="0" fontId="0" fillId="0" borderId="0" xfId="0"/>
    <xf numFmtId="0" fontId="2" fillId="0" borderId="3" xfId="0" applyFont="1" applyBorder="1" applyAlignment="1">
      <alignment vertical="center"/>
    </xf>
    <xf numFmtId="164" fontId="2" fillId="0" borderId="3" xfId="0" applyNumberFormat="1" applyFont="1" applyBorder="1" applyAlignment="1">
      <alignment horizontal="center" vertical="center" wrapText="1"/>
    </xf>
    <xf numFmtId="2" fontId="2" fillId="0" borderId="3" xfId="0" applyNumberFormat="1" applyFont="1" applyBorder="1" applyAlignment="1">
      <alignment horizontal="center" vertical="center" wrapText="1"/>
    </xf>
    <xf numFmtId="1" fontId="2" fillId="0" borderId="3" xfId="0" applyNumberFormat="1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164" fontId="2" fillId="0" borderId="6" xfId="0" applyNumberFormat="1" applyFont="1" applyBorder="1" applyAlignment="1">
      <alignment horizontal="center" vertical="center"/>
    </xf>
    <xf numFmtId="2" fontId="2" fillId="0" borderId="6" xfId="0" applyNumberFormat="1" applyFont="1" applyBorder="1" applyAlignment="1">
      <alignment horizontal="center" vertical="center"/>
    </xf>
    <xf numFmtId="1" fontId="2" fillId="0" borderId="6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left"/>
    </xf>
    <xf numFmtId="1" fontId="3" fillId="0" borderId="3" xfId="0" applyNumberFormat="1" applyFont="1" applyBorder="1"/>
    <xf numFmtId="164" fontId="3" fillId="0" borderId="3" xfId="0" applyNumberFormat="1" applyFont="1" applyBorder="1"/>
    <xf numFmtId="165" fontId="3" fillId="0" borderId="3" xfId="0" applyNumberFormat="1" applyFont="1" applyBorder="1"/>
    <xf numFmtId="10" fontId="3" fillId="0" borderId="3" xfId="0" applyNumberFormat="1" applyFont="1" applyBorder="1"/>
    <xf numFmtId="165" fontId="3" fillId="0" borderId="2" xfId="0" applyNumberFormat="1" applyFont="1" applyBorder="1"/>
    <xf numFmtId="166" fontId="3" fillId="0" borderId="3" xfId="0" applyNumberFormat="1" applyFont="1" applyBorder="1"/>
    <xf numFmtId="167" fontId="3" fillId="0" borderId="9" xfId="0" applyNumberFormat="1" applyFont="1" applyBorder="1"/>
    <xf numFmtId="167" fontId="3" fillId="0" borderId="3" xfId="0" applyNumberFormat="1" applyFont="1" applyBorder="1"/>
    <xf numFmtId="2" fontId="3" fillId="0" borderId="3" xfId="0" applyNumberFormat="1" applyFont="1" applyBorder="1"/>
    <xf numFmtId="165" fontId="2" fillId="3" borderId="5" xfId="0" applyNumberFormat="1" applyFont="1" applyFill="1" applyBorder="1"/>
    <xf numFmtId="0" fontId="4" fillId="0" borderId="0" xfId="0" applyFont="1"/>
    <xf numFmtId="0" fontId="2" fillId="0" borderId="3" xfId="0" applyFont="1" applyBorder="1" applyAlignment="1">
      <alignment horizontal="center"/>
    </xf>
    <xf numFmtId="164" fontId="3" fillId="0" borderId="2" xfId="0" applyNumberFormat="1" applyFont="1" applyBorder="1"/>
    <xf numFmtId="3" fontId="3" fillId="0" borderId="9" xfId="0" applyNumberFormat="1" applyFont="1" applyBorder="1"/>
    <xf numFmtId="10" fontId="3" fillId="0" borderId="0" xfId="0" applyNumberFormat="1" applyFont="1"/>
    <xf numFmtId="166" fontId="3" fillId="0" borderId="10" xfId="0" applyNumberFormat="1" applyFont="1" applyBorder="1" applyAlignment="1">
      <alignment horizontal="right"/>
    </xf>
    <xf numFmtId="10" fontId="3" fillId="0" borderId="9" xfId="0" applyNumberFormat="1" applyFont="1" applyBorder="1"/>
    <xf numFmtId="10" fontId="3" fillId="2" borderId="9" xfId="0" applyNumberFormat="1" applyFont="1" applyFill="1" applyBorder="1"/>
    <xf numFmtId="2" fontId="3" fillId="0" borderId="2" xfId="0" applyNumberFormat="1" applyFont="1" applyBorder="1"/>
    <xf numFmtId="4" fontId="3" fillId="0" borderId="3" xfId="0" applyNumberFormat="1" applyFont="1" applyBorder="1"/>
    <xf numFmtId="0" fontId="5" fillId="0" borderId="0" xfId="0" applyFont="1"/>
    <xf numFmtId="0" fontId="2" fillId="0" borderId="10" xfId="0" applyFont="1" applyBorder="1" applyAlignment="1">
      <alignment horizontal="center"/>
    </xf>
    <xf numFmtId="1" fontId="3" fillId="0" borderId="7" xfId="0" applyNumberFormat="1" applyFont="1" applyBorder="1"/>
    <xf numFmtId="164" fontId="3" fillId="0" borderId="7" xfId="0" applyNumberFormat="1" applyFont="1" applyBorder="1"/>
    <xf numFmtId="165" fontId="3" fillId="0" borderId="7" xfId="0" applyNumberFormat="1" applyFont="1" applyBorder="1"/>
    <xf numFmtId="164" fontId="3" fillId="0" borderId="9" xfId="0" applyNumberFormat="1" applyFont="1" applyBorder="1"/>
    <xf numFmtId="10" fontId="3" fillId="0" borderId="7" xfId="0" applyNumberFormat="1" applyFont="1" applyBorder="1"/>
    <xf numFmtId="165" fontId="3" fillId="0" borderId="9" xfId="0" applyNumberFormat="1" applyFont="1" applyBorder="1"/>
    <xf numFmtId="166" fontId="3" fillId="0" borderId="7" xfId="0" applyNumberFormat="1" applyFont="1" applyBorder="1"/>
    <xf numFmtId="2" fontId="3" fillId="0" borderId="9" xfId="0" applyNumberFormat="1" applyFont="1" applyBorder="1"/>
    <xf numFmtId="167" fontId="3" fillId="0" borderId="7" xfId="0" applyNumberFormat="1" applyFont="1" applyBorder="1"/>
    <xf numFmtId="1" fontId="3" fillId="0" borderId="9" xfId="0" applyNumberFormat="1" applyFont="1" applyBorder="1"/>
    <xf numFmtId="4" fontId="3" fillId="0" borderId="7" xfId="0" applyNumberFormat="1" applyFont="1" applyBorder="1"/>
    <xf numFmtId="2" fontId="3" fillId="0" borderId="7" xfId="0" applyNumberFormat="1" applyFont="1" applyBorder="1"/>
    <xf numFmtId="0" fontId="3" fillId="0" borderId="12" xfId="0" applyFont="1" applyBorder="1" applyAlignment="1">
      <alignment horizontal="left"/>
    </xf>
    <xf numFmtId="166" fontId="3" fillId="0" borderId="9" xfId="0" applyNumberFormat="1" applyFont="1" applyBorder="1"/>
    <xf numFmtId="4" fontId="3" fillId="0" borderId="9" xfId="0" applyNumberFormat="1" applyFont="1" applyBorder="1"/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left"/>
    </xf>
    <xf numFmtId="1" fontId="2" fillId="3" borderId="5" xfId="0" applyNumberFormat="1" applyFont="1" applyFill="1" applyBorder="1"/>
    <xf numFmtId="164" fontId="2" fillId="3" borderId="5" xfId="0" applyNumberFormat="1" applyFont="1" applyFill="1" applyBorder="1"/>
    <xf numFmtId="10" fontId="2" fillId="3" borderId="5" xfId="0" applyNumberFormat="1" applyFont="1" applyFill="1" applyBorder="1"/>
    <xf numFmtId="3" fontId="2" fillId="3" borderId="5" xfId="0" applyNumberFormat="1" applyFont="1" applyFill="1" applyBorder="1"/>
    <xf numFmtId="166" fontId="2" fillId="3" borderId="5" xfId="0" applyNumberFormat="1" applyFont="1" applyFill="1" applyBorder="1"/>
    <xf numFmtId="167" fontId="2" fillId="3" borderId="5" xfId="0" applyNumberFormat="1" applyFont="1" applyFill="1" applyBorder="1"/>
    <xf numFmtId="10" fontId="2" fillId="3" borderId="6" xfId="0" applyNumberFormat="1" applyFont="1" applyFill="1" applyBorder="1"/>
    <xf numFmtId="2" fontId="2" fillId="3" borderId="5" xfId="0" applyNumberFormat="1" applyFont="1" applyFill="1" applyBorder="1"/>
    <xf numFmtId="4" fontId="2" fillId="3" borderId="5" xfId="0" applyNumberFormat="1" applyFont="1" applyFill="1" applyBorder="1"/>
    <xf numFmtId="10" fontId="3" fillId="2" borderId="10" xfId="0" applyNumberFormat="1" applyFont="1" applyFill="1" applyBorder="1"/>
    <xf numFmtId="1" fontId="2" fillId="3" borderId="6" xfId="0" applyNumberFormat="1" applyFont="1" applyFill="1" applyBorder="1"/>
    <xf numFmtId="164" fontId="2" fillId="3" borderId="6" xfId="0" applyNumberFormat="1" applyFont="1" applyFill="1" applyBorder="1"/>
    <xf numFmtId="167" fontId="2" fillId="3" borderId="6" xfId="0" applyNumberFormat="1" applyFont="1" applyFill="1" applyBorder="1"/>
    <xf numFmtId="4" fontId="2" fillId="3" borderId="6" xfId="0" applyNumberFormat="1" applyFont="1" applyFill="1" applyBorder="1"/>
    <xf numFmtId="2" fontId="2" fillId="3" borderId="6" xfId="0" applyNumberFormat="1" applyFont="1" applyFill="1" applyBorder="1"/>
    <xf numFmtId="0" fontId="2" fillId="3" borderId="14" xfId="0" applyFont="1" applyFill="1" applyBorder="1" applyAlignment="1">
      <alignment horizontal="center"/>
    </xf>
    <xf numFmtId="0" fontId="2" fillId="0" borderId="15" xfId="0" applyFont="1" applyBorder="1" applyAlignment="1">
      <alignment horizontal="center" vertical="center"/>
    </xf>
    <xf numFmtId="0" fontId="2" fillId="4" borderId="16" xfId="0" applyFont="1" applyFill="1" applyBorder="1"/>
    <xf numFmtId="1" fontId="6" fillId="4" borderId="16" xfId="0" applyNumberFormat="1" applyFont="1" applyFill="1" applyBorder="1"/>
    <xf numFmtId="165" fontId="6" fillId="4" borderId="16" xfId="0" applyNumberFormat="1" applyFont="1" applyFill="1" applyBorder="1"/>
    <xf numFmtId="10" fontId="6" fillId="4" borderId="16" xfId="0" applyNumberFormat="1" applyFont="1" applyFill="1" applyBorder="1"/>
    <xf numFmtId="166" fontId="6" fillId="4" borderId="16" xfId="0" applyNumberFormat="1" applyFont="1" applyFill="1" applyBorder="1"/>
    <xf numFmtId="166" fontId="6" fillId="4" borderId="10" xfId="0" applyNumberFormat="1" applyFont="1" applyFill="1" applyBorder="1" applyAlignment="1">
      <alignment horizontal="right"/>
    </xf>
    <xf numFmtId="166" fontId="6" fillId="4" borderId="16" xfId="0" applyNumberFormat="1" applyFont="1" applyFill="1" applyBorder="1" applyAlignment="1">
      <alignment horizontal="right"/>
    </xf>
    <xf numFmtId="164" fontId="6" fillId="4" borderId="16" xfId="0" applyNumberFormat="1" applyFont="1" applyFill="1" applyBorder="1"/>
    <xf numFmtId="10" fontId="6" fillId="4" borderId="5" xfId="0" applyNumberFormat="1" applyFont="1" applyFill="1" applyBorder="1"/>
    <xf numFmtId="10" fontId="6" fillId="4" borderId="10" xfId="0" applyNumberFormat="1" applyFont="1" applyFill="1" applyBorder="1"/>
    <xf numFmtId="0" fontId="2" fillId="0" borderId="0" xfId="0" applyFont="1"/>
    <xf numFmtId="0" fontId="4" fillId="0" borderId="0" xfId="0" applyFont="1" applyAlignment="1">
      <alignment horizontal="center" vertical="center"/>
    </xf>
    <xf numFmtId="10" fontId="5" fillId="0" borderId="0" xfId="0" applyNumberFormat="1" applyFont="1"/>
    <xf numFmtId="164" fontId="5" fillId="0" borderId="0" xfId="0" applyNumberFormat="1" applyFont="1"/>
    <xf numFmtId="2" fontId="5" fillId="0" borderId="0" xfId="0" applyNumberFormat="1" applyFont="1"/>
    <xf numFmtId="1" fontId="5" fillId="0" borderId="0" xfId="0" applyNumberFormat="1" applyFont="1"/>
    <xf numFmtId="0" fontId="2" fillId="0" borderId="11" xfId="0" applyFont="1" applyBorder="1" applyAlignment="1">
      <alignment horizontal="center" vertical="center" textRotation="90"/>
    </xf>
    <xf numFmtId="0" fontId="2" fillId="0" borderId="14" xfId="0" applyFont="1" applyBorder="1" applyAlignment="1">
      <alignment horizontal="center" vertical="center" textRotation="90"/>
    </xf>
    <xf numFmtId="0" fontId="2" fillId="0" borderId="14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0" borderId="14" xfId="0" applyNumberFormat="1" applyFont="1" applyBorder="1" applyAlignment="1">
      <alignment horizontal="center" vertical="center"/>
    </xf>
    <xf numFmtId="1" fontId="2" fillId="0" borderId="14" xfId="0" applyNumberFormat="1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167" fontId="2" fillId="0" borderId="3" xfId="0" applyNumberFormat="1" applyFont="1" applyBorder="1" applyAlignment="1">
      <alignment horizontal="center" vertical="center" wrapText="1"/>
    </xf>
    <xf numFmtId="167" fontId="7" fillId="0" borderId="3" xfId="0" applyNumberFormat="1" applyFont="1" applyBorder="1" applyAlignment="1">
      <alignment horizontal="center" vertical="center" wrapText="1"/>
    </xf>
    <xf numFmtId="167" fontId="8" fillId="0" borderId="3" xfId="0" applyNumberFormat="1" applyFont="1" applyBorder="1" applyAlignment="1">
      <alignment horizontal="center" vertical="center" wrapText="1"/>
    </xf>
    <xf numFmtId="167" fontId="2" fillId="0" borderId="6" xfId="0" applyNumberFormat="1" applyFont="1" applyBorder="1" applyAlignment="1">
      <alignment horizontal="center" vertical="center"/>
    </xf>
    <xf numFmtId="167" fontId="7" fillId="0" borderId="6" xfId="0" applyNumberFormat="1" applyFont="1" applyBorder="1" applyAlignment="1">
      <alignment horizontal="center" vertical="center"/>
    </xf>
    <xf numFmtId="167" fontId="8" fillId="0" borderId="6" xfId="0" applyNumberFormat="1" applyFont="1" applyBorder="1" applyAlignment="1">
      <alignment horizontal="center" vertical="center"/>
    </xf>
    <xf numFmtId="167" fontId="2" fillId="0" borderId="14" xfId="0" applyNumberFormat="1" applyFont="1" applyBorder="1" applyAlignment="1">
      <alignment horizontal="center" vertical="center"/>
    </xf>
    <xf numFmtId="167" fontId="8" fillId="0" borderId="14" xfId="0" applyNumberFormat="1" applyFont="1" applyBorder="1" applyAlignment="1">
      <alignment horizontal="center" vertical="center"/>
    </xf>
    <xf numFmtId="167" fontId="9" fillId="0" borderId="3" xfId="0" applyNumberFormat="1" applyFont="1" applyBorder="1"/>
    <xf numFmtId="167" fontId="10" fillId="0" borderId="3" xfId="0" applyNumberFormat="1" applyFont="1" applyBorder="1"/>
    <xf numFmtId="167" fontId="10" fillId="0" borderId="7" xfId="0" applyNumberFormat="1" applyFont="1" applyBorder="1"/>
    <xf numFmtId="167" fontId="10" fillId="0" borderId="9" xfId="0" applyNumberFormat="1" applyFont="1" applyBorder="1"/>
    <xf numFmtId="167" fontId="7" fillId="3" borderId="5" xfId="0" applyNumberFormat="1" applyFont="1" applyFill="1" applyBorder="1"/>
    <xf numFmtId="167" fontId="8" fillId="3" borderId="5" xfId="0" applyNumberFormat="1" applyFont="1" applyFill="1" applyBorder="1"/>
    <xf numFmtId="167" fontId="6" fillId="4" borderId="16" xfId="0" applyNumberFormat="1" applyFont="1" applyFill="1" applyBorder="1"/>
    <xf numFmtId="167" fontId="7" fillId="4" borderId="16" xfId="0" applyNumberFormat="1" applyFont="1" applyFill="1" applyBorder="1"/>
    <xf numFmtId="167" fontId="8" fillId="4" borderId="16" xfId="0" applyNumberFormat="1" applyFont="1" applyFill="1" applyBorder="1"/>
    <xf numFmtId="167" fontId="5" fillId="0" borderId="0" xfId="0" applyNumberFormat="1" applyFont="1"/>
    <xf numFmtId="167" fontId="11" fillId="0" borderId="0" xfId="0" applyNumberFormat="1" applyFont="1"/>
    <xf numFmtId="167" fontId="12" fillId="0" borderId="0" xfId="0" applyNumberFormat="1" applyFont="1"/>
    <xf numFmtId="167" fontId="9" fillId="0" borderId="10" xfId="0" applyNumberFormat="1" applyFont="1" applyBorder="1"/>
    <xf numFmtId="10" fontId="2" fillId="0" borderId="3" xfId="0" applyNumberFormat="1" applyFont="1" applyBorder="1" applyAlignment="1">
      <alignment horizontal="center" vertical="center" wrapText="1"/>
    </xf>
    <xf numFmtId="10" fontId="2" fillId="0" borderId="6" xfId="0" applyNumberFormat="1" applyFont="1" applyFill="1" applyBorder="1" applyAlignment="1">
      <alignment horizontal="center" vertical="center"/>
    </xf>
    <xf numFmtId="10" fontId="2" fillId="0" borderId="17" xfId="0" applyNumberFormat="1" applyFont="1" applyFill="1" applyBorder="1" applyAlignment="1">
      <alignment horizontal="center" vertical="center"/>
    </xf>
    <xf numFmtId="10" fontId="3" fillId="0" borderId="14" xfId="0" applyNumberFormat="1" applyFont="1" applyBorder="1"/>
    <xf numFmtId="2" fontId="2" fillId="0" borderId="6" xfId="0" applyNumberFormat="1" applyFont="1" applyFill="1" applyBorder="1" applyAlignment="1">
      <alignment horizontal="center" vertical="center"/>
    </xf>
    <xf numFmtId="2" fontId="2" fillId="0" borderId="17" xfId="0" applyNumberFormat="1" applyFont="1" applyFill="1" applyBorder="1" applyAlignment="1">
      <alignment horizontal="center" vertical="center"/>
    </xf>
    <xf numFmtId="167" fontId="10" fillId="0" borderId="10" xfId="0" applyNumberFormat="1" applyFont="1" applyBorder="1"/>
    <xf numFmtId="167" fontId="9" fillId="0" borderId="9" xfId="0" applyNumberFormat="1" applyFont="1" applyBorder="1"/>
    <xf numFmtId="167" fontId="7" fillId="3" borderId="14" xfId="0" applyNumberFormat="1" applyFont="1" applyFill="1" applyBorder="1"/>
    <xf numFmtId="167" fontId="7" fillId="0" borderId="17" xfId="0" applyNumberFormat="1" applyFont="1" applyBorder="1" applyAlignment="1">
      <alignment horizontal="center" vertical="center"/>
    </xf>
    <xf numFmtId="164" fontId="2" fillId="0" borderId="3" xfId="2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right"/>
    </xf>
    <xf numFmtId="164" fontId="3" fillId="0" borderId="7" xfId="0" applyNumberFormat="1" applyFont="1" applyBorder="1" applyAlignment="1">
      <alignment horizontal="right"/>
    </xf>
    <xf numFmtId="164" fontId="3" fillId="0" borderId="9" xfId="0" applyNumberFormat="1" applyFont="1" applyBorder="1" applyAlignment="1">
      <alignment horizontal="right"/>
    </xf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" fontId="3" fillId="0" borderId="2" xfId="0" applyNumberFormat="1" applyFont="1" applyBorder="1"/>
    <xf numFmtId="1" fontId="3" fillId="2" borderId="9" xfId="0" applyNumberFormat="1" applyFont="1" applyFill="1" applyBorder="1"/>
    <xf numFmtId="165" fontId="3" fillId="2" borderId="9" xfId="0" applyNumberFormat="1" applyFont="1" applyFill="1" applyBorder="1"/>
    <xf numFmtId="165" fontId="2" fillId="3" borderId="6" xfId="0" applyNumberFormat="1" applyFont="1" applyFill="1" applyBorder="1"/>
    <xf numFmtId="10" fontId="16" fillId="0" borderId="14" xfId="0" applyNumberFormat="1" applyFont="1" applyBorder="1"/>
    <xf numFmtId="165" fontId="2" fillId="0" borderId="3" xfId="0" applyNumberFormat="1" applyFont="1" applyBorder="1" applyAlignment="1">
      <alignment horizontal="center" vertical="center" wrapText="1"/>
    </xf>
    <xf numFmtId="165" fontId="2" fillId="0" borderId="6" xfId="0" applyNumberFormat="1" applyFont="1" applyBorder="1" applyAlignment="1">
      <alignment horizontal="center" vertical="center"/>
    </xf>
    <xf numFmtId="165" fontId="2" fillId="0" borderId="14" xfId="0" applyNumberFormat="1" applyFont="1" applyBorder="1" applyAlignment="1">
      <alignment horizontal="center" vertical="center"/>
    </xf>
    <xf numFmtId="165" fontId="5" fillId="0" borderId="0" xfId="0" applyNumberFormat="1" applyFont="1"/>
    <xf numFmtId="165" fontId="2" fillId="0" borderId="17" xfId="0" applyNumberFormat="1" applyFont="1" applyBorder="1" applyAlignment="1">
      <alignment horizontal="center" vertical="center"/>
    </xf>
    <xf numFmtId="165" fontId="3" fillId="0" borderId="0" xfId="0" applyNumberFormat="1" applyFont="1"/>
    <xf numFmtId="166" fontId="16" fillId="0" borderId="9" xfId="0" applyNumberFormat="1" applyFont="1" applyBorder="1"/>
    <xf numFmtId="10" fontId="16" fillId="0" borderId="9" xfId="0" applyNumberFormat="1" applyFont="1" applyBorder="1"/>
    <xf numFmtId="1" fontId="16" fillId="0" borderId="3" xfId="0" applyNumberFormat="1" applyFont="1" applyBorder="1"/>
    <xf numFmtId="1" fontId="16" fillId="0" borderId="9" xfId="0" applyNumberFormat="1" applyFont="1" applyBorder="1"/>
    <xf numFmtId="1" fontId="3" fillId="0" borderId="10" xfId="0" applyNumberFormat="1" applyFont="1" applyBorder="1"/>
    <xf numFmtId="1" fontId="16" fillId="0" borderId="7" xfId="0" applyNumberFormat="1" applyFont="1" applyBorder="1"/>
    <xf numFmtId="1" fontId="3" fillId="2" borderId="3" xfId="0" applyNumberFormat="1" applyFont="1" applyFill="1" applyBorder="1"/>
    <xf numFmtId="165" fontId="3" fillId="0" borderId="10" xfId="0" applyNumberFormat="1" applyFont="1" applyBorder="1"/>
    <xf numFmtId="166" fontId="3" fillId="2" borderId="9" xfId="0" applyNumberFormat="1" applyFont="1" applyFill="1" applyBorder="1"/>
    <xf numFmtId="0" fontId="2" fillId="0" borderId="1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164" fontId="16" fillId="0" borderId="9" xfId="0" applyNumberFormat="1" applyFont="1" applyBorder="1"/>
    <xf numFmtId="0" fontId="2" fillId="0" borderId="3" xfId="0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/>
    </xf>
    <xf numFmtId="3" fontId="3" fillId="0" borderId="10" xfId="0" applyNumberFormat="1" applyFont="1" applyBorder="1"/>
    <xf numFmtId="166" fontId="16" fillId="0" borderId="7" xfId="0" applyNumberFormat="1" applyFont="1" applyBorder="1"/>
    <xf numFmtId="0" fontId="2" fillId="0" borderId="8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textRotation="90"/>
    </xf>
    <xf numFmtId="0" fontId="2" fillId="0" borderId="4" xfId="0" applyFont="1" applyBorder="1" applyAlignment="1">
      <alignment horizontal="center" vertical="center" textRotation="90"/>
    </xf>
    <xf numFmtId="0" fontId="2" fillId="0" borderId="2" xfId="0" applyFont="1" applyBorder="1" applyAlignment="1">
      <alignment horizontal="center" vertical="center" textRotation="90"/>
    </xf>
    <xf numFmtId="0" fontId="2" fillId="0" borderId="5" xfId="0" applyFont="1" applyBorder="1" applyAlignment="1">
      <alignment horizontal="center" vertical="center" textRotation="90"/>
    </xf>
  </cellXfs>
  <cellStyles count="3">
    <cellStyle name="Normal" xfId="0" builtinId="0"/>
    <cellStyle name="Normal 2" xfId="1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32"/>
  <sheetViews>
    <sheetView zoomScale="110" zoomScaleNormal="110" workbookViewId="0">
      <pane ySplit="2" topLeftCell="A3" activePane="bottomLeft" state="frozen"/>
      <selection pane="bottomLeft" sqref="A1:A2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8.42578125" style="32" hidden="1" customWidth="1"/>
    <col min="20" max="20" width="10.28515625" style="32" customWidth="1"/>
    <col min="21" max="21" width="6.7109375" style="32" hidden="1" customWidth="1"/>
    <col min="22" max="22" width="9" style="32" customWidth="1"/>
    <col min="23" max="23" width="7.42578125" style="32" hidden="1" customWidth="1"/>
    <col min="24" max="24" width="9.85546875" style="32" customWidth="1"/>
    <col min="25" max="25" width="14.42578125" style="32" hidden="1" customWidth="1"/>
    <col min="26" max="26" width="11.5703125" style="32" bestFit="1" customWidth="1"/>
    <col min="27" max="27" width="7.5703125" style="32" hidden="1" customWidth="1"/>
    <col min="28" max="28" width="11.7109375" style="32" hidden="1" customWidth="1"/>
    <col min="29" max="29" width="11.5703125" style="32" bestFit="1" customWidth="1"/>
    <col min="30" max="30" width="12.28515625" style="32" hidden="1" customWidth="1"/>
    <col min="31" max="31" width="15" style="80" customWidth="1"/>
    <col min="32" max="32" width="15" style="82" hidden="1" customWidth="1"/>
    <col min="33" max="33" width="13.85546875" style="32" customWidth="1"/>
    <col min="34" max="34" width="10" style="32" customWidth="1"/>
    <col min="35" max="35" width="12" style="32" customWidth="1"/>
    <col min="36" max="36" width="11.5703125" style="81" customWidth="1"/>
    <col min="37" max="37" width="12.28515625" style="82" bestFit="1" customWidth="1"/>
    <col min="38" max="38" width="11.7109375" style="32" bestFit="1" customWidth="1"/>
    <col min="39" max="39" width="11.85546875" style="32" customWidth="1"/>
    <col min="40" max="40" width="12" style="110" customWidth="1"/>
    <col min="41" max="41" width="11.5703125" style="111" customWidth="1"/>
    <col min="42" max="42" width="11.5703125" style="112" customWidth="1"/>
    <col min="43" max="43" width="12.140625" style="83" customWidth="1"/>
    <col min="44" max="44" width="14.85546875" style="32" customWidth="1"/>
    <col min="45" max="45" width="6.42578125" style="32" bestFit="1" customWidth="1"/>
    <col min="46" max="46" width="10.42578125" style="32" customWidth="1"/>
    <col min="47" max="47" width="6.42578125" style="32" bestFit="1" customWidth="1"/>
    <col min="48" max="48" width="11.140625" style="32" customWidth="1"/>
    <col min="49" max="16384" width="9.140625" style="32"/>
  </cols>
  <sheetData>
    <row r="1" spans="1:48" s="22" customFormat="1" ht="66" customHeight="1" x14ac:dyDescent="0.2">
      <c r="A1" s="164" t="s">
        <v>47</v>
      </c>
      <c r="B1" s="166" t="s">
        <v>46</v>
      </c>
      <c r="C1" s="161" t="s">
        <v>45</v>
      </c>
      <c r="D1" s="129" t="s">
        <v>0</v>
      </c>
      <c r="E1" s="129" t="s">
        <v>1</v>
      </c>
      <c r="F1" s="129" t="s">
        <v>2</v>
      </c>
      <c r="G1" s="2" t="s">
        <v>48</v>
      </c>
      <c r="H1" s="129" t="s">
        <v>3</v>
      </c>
      <c r="I1" s="129" t="s">
        <v>4</v>
      </c>
      <c r="J1" s="124" t="s">
        <v>49</v>
      </c>
      <c r="K1" s="129" t="s">
        <v>5</v>
      </c>
      <c r="L1" s="129" t="s">
        <v>6</v>
      </c>
      <c r="M1" s="129" t="s">
        <v>7</v>
      </c>
      <c r="N1" s="129" t="s">
        <v>8</v>
      </c>
      <c r="O1" s="129"/>
      <c r="P1" s="1" t="s">
        <v>9</v>
      </c>
      <c r="Q1" s="1"/>
      <c r="R1" s="1" t="s">
        <v>10</v>
      </c>
      <c r="S1" s="1"/>
      <c r="T1" s="129" t="s">
        <v>11</v>
      </c>
      <c r="U1" s="129"/>
      <c r="V1" s="129" t="s">
        <v>12</v>
      </c>
      <c r="W1" s="129"/>
      <c r="X1" s="129" t="s">
        <v>13</v>
      </c>
      <c r="Y1" s="129"/>
      <c r="Z1" s="129" t="s">
        <v>14</v>
      </c>
      <c r="AA1" s="129" t="s">
        <v>15</v>
      </c>
      <c r="AB1" s="129" t="s">
        <v>16</v>
      </c>
      <c r="AC1" s="129" t="s">
        <v>17</v>
      </c>
      <c r="AD1" s="129" t="s">
        <v>18</v>
      </c>
      <c r="AE1" s="114" t="s">
        <v>43</v>
      </c>
      <c r="AF1" s="3" t="s">
        <v>44</v>
      </c>
      <c r="AG1" s="129" t="s">
        <v>19</v>
      </c>
      <c r="AH1" s="129" t="s">
        <v>20</v>
      </c>
      <c r="AI1" s="129" t="s">
        <v>21</v>
      </c>
      <c r="AJ1" s="2" t="s">
        <v>22</v>
      </c>
      <c r="AK1" s="3" t="s">
        <v>23</v>
      </c>
      <c r="AL1" s="129" t="s">
        <v>24</v>
      </c>
      <c r="AM1" s="129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9" t="s">
        <v>27</v>
      </c>
      <c r="AS1" s="163" t="s">
        <v>28</v>
      </c>
      <c r="AT1" s="163"/>
      <c r="AU1" s="163" t="s">
        <v>29</v>
      </c>
      <c r="AV1" s="163"/>
    </row>
    <row r="2" spans="1:48" s="22" customFormat="1" ht="13.5" thickBot="1" x14ac:dyDescent="0.25">
      <c r="A2" s="165"/>
      <c r="B2" s="167"/>
      <c r="C2" s="162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5" thickBot="1" x14ac:dyDescent="0.25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1645.09</f>
        <v>1645.09</v>
      </c>
      <c r="AP3" s="100"/>
      <c r="AQ3" s="90"/>
      <c r="AR3" s="128"/>
      <c r="AS3" s="128"/>
      <c r="AT3" s="128"/>
      <c r="AU3" s="128"/>
      <c r="AV3" s="128"/>
    </row>
    <row r="4" spans="1:48" x14ac:dyDescent="0.2">
      <c r="A4" s="157">
        <v>1</v>
      </c>
      <c r="B4" s="23">
        <v>1</v>
      </c>
      <c r="C4" s="11" t="s">
        <v>50</v>
      </c>
      <c r="D4" s="12">
        <v>18262</v>
      </c>
      <c r="E4" s="12">
        <v>1</v>
      </c>
      <c r="F4" s="12">
        <v>16060</v>
      </c>
      <c r="G4" s="13">
        <v>1.4</v>
      </c>
      <c r="H4" s="13">
        <v>5.9</v>
      </c>
      <c r="I4" s="12">
        <v>16258</v>
      </c>
      <c r="J4" s="13">
        <v>6.3</v>
      </c>
      <c r="K4" s="12">
        <v>16712</v>
      </c>
      <c r="L4" s="14">
        <v>8.3000000000000004E-2</v>
      </c>
      <c r="M4" s="24">
        <f>ROUND(K4*(1-L4),0)</f>
        <v>15325</v>
      </c>
      <c r="N4" s="15">
        <v>0.64800000000000002</v>
      </c>
      <c r="O4" s="25">
        <f>M4*N4</f>
        <v>9930.6</v>
      </c>
      <c r="P4" s="14">
        <v>0.193</v>
      </c>
      <c r="Q4" s="25">
        <f>M4*P4</f>
        <v>2957.7249999999999</v>
      </c>
      <c r="R4" s="16">
        <v>0.159</v>
      </c>
      <c r="S4" s="25">
        <f>M4*R4</f>
        <v>2436.6750000000002</v>
      </c>
      <c r="T4" s="26">
        <v>0.192</v>
      </c>
      <c r="U4" s="25">
        <f>M4*T4</f>
        <v>2942.4</v>
      </c>
      <c r="V4" s="16">
        <v>0.52200000000000002</v>
      </c>
      <c r="W4" s="25">
        <f>M4*V4</f>
        <v>7999.6500000000005</v>
      </c>
      <c r="X4" s="16">
        <v>0.39</v>
      </c>
      <c r="Y4" s="155">
        <f>X4*M4</f>
        <v>5976.75</v>
      </c>
      <c r="Z4" s="17">
        <v>3.16E-3</v>
      </c>
      <c r="AA4" s="19">
        <f>M4*Z4</f>
        <v>48.427</v>
      </c>
      <c r="AB4" s="27">
        <f>IF(M4&gt;0,(AD4+AL4)/M4,0)</f>
        <v>3.4043162022838504E-3</v>
      </c>
      <c r="AC4" s="17">
        <v>3.8999999999999999E-4</v>
      </c>
      <c r="AD4" s="24">
        <f>AC4*M4</f>
        <v>5.97675</v>
      </c>
      <c r="AE4" s="117">
        <v>0.2087</v>
      </c>
      <c r="AF4" s="30">
        <f>AI4*(1-AJ4)*AE4</f>
        <v>44.653869400000005</v>
      </c>
      <c r="AG4" s="28">
        <f>IF(AND(AE4&gt;0,AC4&gt;0,Z4&gt;0),((Z4-AC4)*AE4)/((AE4-AC4)*Z4),0)</f>
        <v>0.87822342431466249</v>
      </c>
      <c r="AH4" s="60">
        <f>IF(AND(AB4&gt;0,AK4&gt;0,AC4&gt;0),((AK4*(AB4-AC4))/(AB4*(AK4-AC4))),0)</f>
        <v>0.88704189409371914</v>
      </c>
      <c r="AI4" s="12">
        <v>238</v>
      </c>
      <c r="AJ4" s="14">
        <v>0.10100000000000001</v>
      </c>
      <c r="AK4" s="15">
        <v>0.21590000000000001</v>
      </c>
      <c r="AL4" s="30">
        <f>AI4*(1-AJ4)*AK4</f>
        <v>46.194395800000002</v>
      </c>
      <c r="AM4" s="19">
        <v>1.8</v>
      </c>
      <c r="AN4" s="19"/>
      <c r="AO4" s="113">
        <f>AO3+AI4-AN4</f>
        <v>1883.09</v>
      </c>
      <c r="AP4" s="102"/>
      <c r="AQ4" s="12"/>
      <c r="AR4" s="31"/>
      <c r="AS4" s="20"/>
      <c r="AT4" s="20"/>
      <c r="AU4" s="20"/>
      <c r="AV4" s="20"/>
    </row>
    <row r="5" spans="1:48" x14ac:dyDescent="0.2">
      <c r="A5" s="158"/>
      <c r="B5" s="33">
        <v>2</v>
      </c>
      <c r="C5" s="11" t="s">
        <v>51</v>
      </c>
      <c r="D5" s="34">
        <v>18400</v>
      </c>
      <c r="E5" s="34">
        <v>4</v>
      </c>
      <c r="F5" s="34">
        <v>16832</v>
      </c>
      <c r="G5" s="35">
        <v>1.8</v>
      </c>
      <c r="H5" s="35">
        <v>5.7</v>
      </c>
      <c r="I5" s="34">
        <v>17279</v>
      </c>
      <c r="J5" s="35">
        <v>5.7</v>
      </c>
      <c r="K5" s="34">
        <v>16310</v>
      </c>
      <c r="L5" s="36">
        <v>8.3000000000000004E-2</v>
      </c>
      <c r="M5" s="37">
        <f>ROUND(K5*(1-L5),0)</f>
        <v>14956</v>
      </c>
      <c r="N5" s="38">
        <v>0.61399999999999999</v>
      </c>
      <c r="O5" s="25">
        <f>M5*N5</f>
        <v>9182.9840000000004</v>
      </c>
      <c r="P5" s="36">
        <v>0.27700000000000002</v>
      </c>
      <c r="Q5" s="25">
        <f>M5*P5</f>
        <v>4142.8120000000008</v>
      </c>
      <c r="R5" s="39">
        <v>0.109</v>
      </c>
      <c r="S5" s="25">
        <f>M5*R5</f>
        <v>1630.204</v>
      </c>
      <c r="T5" s="28">
        <v>0.19900000000000001</v>
      </c>
      <c r="U5" s="25">
        <f>M5*T5</f>
        <v>2976.2440000000001</v>
      </c>
      <c r="V5" s="39">
        <v>0.52100000000000002</v>
      </c>
      <c r="W5" s="25">
        <f>M5*V5</f>
        <v>7792.076</v>
      </c>
      <c r="X5" s="39">
        <v>0.39</v>
      </c>
      <c r="Y5" s="25">
        <f>X5*M5</f>
        <v>5832.84</v>
      </c>
      <c r="Z5" s="40">
        <v>3.2000000000000002E-3</v>
      </c>
      <c r="AA5" s="18">
        <f>M5*Z5</f>
        <v>47.859200000000001</v>
      </c>
      <c r="AB5" s="27">
        <f>IF(M5&gt;0,(AD5+AL5)/M5,0)</f>
        <v>3.4864957809574754E-3</v>
      </c>
      <c r="AC5" s="40">
        <v>4.0000000000000002E-4</v>
      </c>
      <c r="AD5" s="37">
        <f>AC5*M5</f>
        <v>5.9824000000000002</v>
      </c>
      <c r="AE5" s="28">
        <v>0.21709999999999999</v>
      </c>
      <c r="AF5" s="41">
        <f>AI5*(1-AJ5)*AE5</f>
        <v>45.285540300000001</v>
      </c>
      <c r="AG5" s="28">
        <f>IF(AND(AE5&gt;0,AC5&gt;0,Z5&gt;0),((Z5-AC5)*AE5)/((AE5-AC5)*Z5),0)</f>
        <v>0.87661513613290276</v>
      </c>
      <c r="AH5" s="29">
        <f t="shared" ref="AH5:AH68" si="0">IF(AND(AB5&gt;0,AK5&gt;0,AC5&gt;0),((AK5*(AB5-AC5))/(AB5*(AK5-AC5))),0)</f>
        <v>0.88687465061166249</v>
      </c>
      <c r="AI5" s="34">
        <v>231</v>
      </c>
      <c r="AJ5" s="36">
        <v>9.7000000000000003E-2</v>
      </c>
      <c r="AK5" s="38">
        <v>0.2213</v>
      </c>
      <c r="AL5" s="41">
        <f>AI5*(1-AJ5)*AK5</f>
        <v>46.161630900000006</v>
      </c>
      <c r="AM5" s="42">
        <v>1.65</v>
      </c>
      <c r="AN5" s="42"/>
      <c r="AO5" s="113">
        <f>AO4+AI5-AN5</f>
        <v>2114.09</v>
      </c>
      <c r="AP5" s="103"/>
      <c r="AQ5" s="43"/>
      <c r="AR5" s="44"/>
      <c r="AS5" s="45"/>
      <c r="AT5" s="45"/>
      <c r="AU5" s="45"/>
      <c r="AV5" s="45"/>
    </row>
    <row r="6" spans="1:48" x14ac:dyDescent="0.2">
      <c r="A6" s="158"/>
      <c r="B6" s="33">
        <v>3</v>
      </c>
      <c r="C6" s="11" t="s">
        <v>52</v>
      </c>
      <c r="D6" s="43">
        <v>15038</v>
      </c>
      <c r="E6" s="43">
        <v>4</v>
      </c>
      <c r="F6" s="43">
        <v>16671</v>
      </c>
      <c r="G6" s="37">
        <v>2.8</v>
      </c>
      <c r="H6" s="37">
        <v>6.4</v>
      </c>
      <c r="I6" s="43">
        <v>17211</v>
      </c>
      <c r="J6" s="37">
        <v>6.4</v>
      </c>
      <c r="K6" s="43">
        <v>16412</v>
      </c>
      <c r="L6" s="39">
        <v>0.08</v>
      </c>
      <c r="M6" s="37">
        <f>ROUND(K6*(1-L6),0)</f>
        <v>15099</v>
      </c>
      <c r="N6" s="28">
        <v>0.63</v>
      </c>
      <c r="O6" s="25">
        <f>M6*N6</f>
        <v>9512.3700000000008</v>
      </c>
      <c r="P6" s="39">
        <v>0.29399999999999998</v>
      </c>
      <c r="Q6" s="25">
        <f>M6*P6</f>
        <v>4439.1059999999998</v>
      </c>
      <c r="R6" s="39">
        <v>7.5999999999999998E-2</v>
      </c>
      <c r="S6" s="25">
        <f>M6*R6</f>
        <v>1147.5239999999999</v>
      </c>
      <c r="T6" s="28">
        <v>0.214</v>
      </c>
      <c r="U6" s="25">
        <f>M6*T6</f>
        <v>3231.1860000000001</v>
      </c>
      <c r="V6" s="39">
        <v>0.50700000000000001</v>
      </c>
      <c r="W6" s="25">
        <f>M6*V6</f>
        <v>7655.1930000000002</v>
      </c>
      <c r="X6" s="39">
        <v>0.39</v>
      </c>
      <c r="Y6" s="25">
        <f>X6*M6</f>
        <v>5888.6100000000006</v>
      </c>
      <c r="Z6" s="47">
        <v>3.2100000000000002E-3</v>
      </c>
      <c r="AA6" s="18">
        <f>M6*Z6</f>
        <v>48.467790000000001</v>
      </c>
      <c r="AB6" s="27">
        <f>IF(M6&gt;0,(AD6+AL6)/M6,0)</f>
        <v>3.23401668984701E-3</v>
      </c>
      <c r="AC6" s="47">
        <v>3.8999999999999999E-4</v>
      </c>
      <c r="AD6" s="37">
        <f>AC6*M6</f>
        <v>5.8886099999999999</v>
      </c>
      <c r="AE6" s="28">
        <v>0.21410000000000001</v>
      </c>
      <c r="AF6" s="41">
        <f>AI6*(1-AJ6)*AE6</f>
        <v>40.644744000000003</v>
      </c>
      <c r="AG6" s="28">
        <f>IF(AND(AE6&gt;0,AC6&gt;0,Z6&gt;0),((Z6-AC6)*AE6)/((AE6-AC6)*Z6),0)</f>
        <v>0.88010785862753138</v>
      </c>
      <c r="AH6" s="29">
        <f t="shared" si="0"/>
        <v>0.88092576785852184</v>
      </c>
      <c r="AI6" s="43">
        <v>210</v>
      </c>
      <c r="AJ6" s="39">
        <v>9.6000000000000002E-2</v>
      </c>
      <c r="AK6" s="28">
        <v>0.22620000000000001</v>
      </c>
      <c r="AL6" s="41">
        <f>AI6*(1-AJ6)*AK6</f>
        <v>42.941808000000002</v>
      </c>
      <c r="AM6" s="18">
        <v>1.7</v>
      </c>
      <c r="AN6" s="18"/>
      <c r="AO6" s="113">
        <f>AO5+AI6-AN6</f>
        <v>2324.09</v>
      </c>
      <c r="AP6" s="104"/>
      <c r="AQ6" s="43"/>
      <c r="AR6" s="48"/>
      <c r="AS6" s="41"/>
      <c r="AT6" s="41"/>
      <c r="AU6" s="41"/>
      <c r="AV6" s="41"/>
    </row>
    <row r="7" spans="1:48" s="22" customFormat="1" ht="13.5" thickBot="1" x14ac:dyDescent="0.25">
      <c r="A7" s="159"/>
      <c r="B7" s="49" t="s">
        <v>38</v>
      </c>
      <c r="C7" s="50"/>
      <c r="D7" s="51">
        <f>SUM(D4:D6)</f>
        <v>51700</v>
      </c>
      <c r="E7" s="51"/>
      <c r="F7" s="51">
        <f>SUM(F4:F6)</f>
        <v>49563</v>
      </c>
      <c r="G7" s="52"/>
      <c r="H7" s="52"/>
      <c r="I7" s="51">
        <f>SUM(I4:I6)</f>
        <v>50748</v>
      </c>
      <c r="J7" s="52"/>
      <c r="K7" s="51">
        <f>SUM(K4:K6)</f>
        <v>49434</v>
      </c>
      <c r="L7" s="21">
        <f>IF(K7&gt;0,(K4*L4+K5*L5+K6*L6)/K7,0)</f>
        <v>8.2004005340453934E-2</v>
      </c>
      <c r="M7" s="52">
        <f>M4+M5+M6</f>
        <v>45380</v>
      </c>
      <c r="N7" s="53">
        <f>IF(M7&gt;0,O7/M7,0)</f>
        <v>0.63080550903481725</v>
      </c>
      <c r="O7" s="54">
        <f>O4+O5+O6</f>
        <v>28625.954000000005</v>
      </c>
      <c r="P7" s="21">
        <f>IF(M7&gt;0,Q7/M7,0)</f>
        <v>0.2542891802556192</v>
      </c>
      <c r="Q7" s="54">
        <f>Q4+Q5+Q6</f>
        <v>11539.643</v>
      </c>
      <c r="R7" s="21">
        <f>IF(M7&gt;0,S7/M7,0)</f>
        <v>0.1149053107095637</v>
      </c>
      <c r="S7" s="54">
        <f>S4+S5+S6</f>
        <v>5214.4030000000002</v>
      </c>
      <c r="T7" s="21">
        <f>IF(M7&gt;0,U7/M7,0)</f>
        <v>0.20162692816218597</v>
      </c>
      <c r="U7" s="54">
        <f>U4+U5+U6</f>
        <v>9149.83</v>
      </c>
      <c r="V7" s="21">
        <f>IF(M7&gt;0,W7/M7,0)</f>
        <v>0.51667957249889818</v>
      </c>
      <c r="W7" s="54">
        <f>W4+W5+W6</f>
        <v>23446.919000000002</v>
      </c>
      <c r="X7" s="21">
        <f>IF(M7&gt;0,Y7/M7,0)</f>
        <v>0.39</v>
      </c>
      <c r="Y7" s="54">
        <f>Y4+Y5+Y6</f>
        <v>17698.2</v>
      </c>
      <c r="Z7" s="55">
        <f>IF(M7&gt;0,AA7/M7,0)</f>
        <v>3.1898190832966066E-3</v>
      </c>
      <c r="AA7" s="56">
        <f>SUM(AA4:AA6)</f>
        <v>144.75399000000002</v>
      </c>
      <c r="AB7" s="55">
        <f>IF(M7&gt;0,(AB4*M4+AB5*M5+AB6*M6)/M7,0)</f>
        <v>3.3747376531511682E-3</v>
      </c>
      <c r="AC7" s="55">
        <f>IF(K7&gt;0,(K4*AC4+K5*AC5+K6*AC6)/K7,0)</f>
        <v>3.9329934862645144E-4</v>
      </c>
      <c r="AD7" s="52">
        <f>SUM(AD4:AD6)</f>
        <v>17.847760000000001</v>
      </c>
      <c r="AE7" s="53">
        <f>IF(K7&gt;0,(K4*AE4+K5*AE5+K6*AE6)/K7,0)</f>
        <v>0.21326424323340212</v>
      </c>
      <c r="AF7" s="58">
        <f>SUM(AF4:AF6)</f>
        <v>130.5841537</v>
      </c>
      <c r="AG7" s="53">
        <f>IF(AND(AA7&gt;0),((AA4*AG4+AA5*AG5+AA6*AG6)/AA7),0)</f>
        <v>0.87832264769908475</v>
      </c>
      <c r="AH7" s="57">
        <f t="shared" si="0"/>
        <v>0.88503211362119294</v>
      </c>
      <c r="AI7" s="51">
        <f>SUM(AI4:AI6)</f>
        <v>679</v>
      </c>
      <c r="AJ7" s="21">
        <f>IF(AI7&gt;0,(AJ4*AI4+AJ5*AI5+AJ6*AI6)/AI7,0)</f>
        <v>9.8092783505154643E-2</v>
      </c>
      <c r="AK7" s="53">
        <f>IF(K7&gt;0,(AK4*K4+AK5*K5+AK6*K6)/K7,0)</f>
        <v>0.22110122992272524</v>
      </c>
      <c r="AL7" s="58">
        <f>SUM(AL4:AL6)</f>
        <v>135.29783470000001</v>
      </c>
      <c r="AM7" s="56"/>
      <c r="AN7" s="56">
        <f>SUM(AN4:AN6)</f>
        <v>0</v>
      </c>
      <c r="AO7" s="105"/>
      <c r="AP7" s="106">
        <f>AO6</f>
        <v>2324.09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2">
      <c r="A8" s="157">
        <v>2</v>
      </c>
      <c r="B8" s="23">
        <v>1</v>
      </c>
      <c r="C8" s="11" t="s">
        <v>53</v>
      </c>
      <c r="D8" s="12">
        <v>17960</v>
      </c>
      <c r="E8" s="12">
        <v>1</v>
      </c>
      <c r="F8" s="12">
        <v>15793</v>
      </c>
      <c r="G8" s="13">
        <v>3.3</v>
      </c>
      <c r="H8" s="13">
        <v>5.8</v>
      </c>
      <c r="I8" s="12">
        <v>16986</v>
      </c>
      <c r="J8" s="13">
        <v>5</v>
      </c>
      <c r="K8" s="12">
        <v>16372</v>
      </c>
      <c r="L8" s="14">
        <v>8.4000000000000005E-2</v>
      </c>
      <c r="M8" s="24">
        <f>ROUND(K8*(1-L8),0)</f>
        <v>14997</v>
      </c>
      <c r="N8" s="15">
        <v>0.73899999999999999</v>
      </c>
      <c r="O8" s="25">
        <f>M8*N8</f>
        <v>11082.782999999999</v>
      </c>
      <c r="P8" s="14">
        <v>0.17899999999999999</v>
      </c>
      <c r="Q8" s="25">
        <f>M8*P8</f>
        <v>2684.4629999999997</v>
      </c>
      <c r="R8" s="16">
        <v>8.2000000000000003E-2</v>
      </c>
      <c r="S8" s="25">
        <f>M8*R8</f>
        <v>1229.7540000000001</v>
      </c>
      <c r="T8" s="26">
        <v>0.20399999999999999</v>
      </c>
      <c r="U8" s="25">
        <f>M8*T8</f>
        <v>3059.3879999999999</v>
      </c>
      <c r="V8" s="16">
        <v>0.51</v>
      </c>
      <c r="W8" s="25">
        <f>M8*V8</f>
        <v>7648.47</v>
      </c>
      <c r="X8" s="16">
        <v>0.38</v>
      </c>
      <c r="Y8" s="25">
        <f>X8*M8</f>
        <v>5698.86</v>
      </c>
      <c r="Z8" s="17">
        <v>3.1099999999999999E-3</v>
      </c>
      <c r="AA8" s="18">
        <f>M8*Z8</f>
        <v>46.64067</v>
      </c>
      <c r="AB8" s="27">
        <f>IF(M8&gt;0,(AD8+AL8)/M8,0)</f>
        <v>3.0629548443021938E-3</v>
      </c>
      <c r="AC8" s="17">
        <v>3.6999999999999999E-4</v>
      </c>
      <c r="AD8" s="24">
        <f>AC8*M8</f>
        <v>5.5488900000000001</v>
      </c>
      <c r="AE8" s="117">
        <v>0.2122</v>
      </c>
      <c r="AF8" s="30">
        <f>AI8*(1-AJ8)*AE8</f>
        <v>38.620824400000004</v>
      </c>
      <c r="AG8" s="28">
        <f>IF(AND(AE8&gt;0,AC8&gt;0,Z8&gt;0),((Z8-AC8)*AE8)/((AE8-AC8)*Z8),0)</f>
        <v>0.88256781775958482</v>
      </c>
      <c r="AH8" s="60">
        <f t="shared" si="0"/>
        <v>0.88067005941070131</v>
      </c>
      <c r="AI8" s="12">
        <v>202</v>
      </c>
      <c r="AJ8" s="14">
        <v>9.9000000000000005E-2</v>
      </c>
      <c r="AK8" s="15">
        <v>0.22189999999999999</v>
      </c>
      <c r="AL8" s="30">
        <f>AI8*(1-AJ8)*AK8</f>
        <v>40.386243800000003</v>
      </c>
      <c r="AM8" s="19">
        <v>1.7</v>
      </c>
      <c r="AN8" s="19"/>
      <c r="AO8" s="101">
        <f>AO6+AI8-AN8</f>
        <v>2526.09</v>
      </c>
      <c r="AP8" s="102"/>
      <c r="AQ8" s="12"/>
      <c r="AR8" s="31"/>
      <c r="AS8" s="20"/>
      <c r="AT8" s="20"/>
      <c r="AU8" s="20"/>
      <c r="AV8" s="20"/>
    </row>
    <row r="9" spans="1:48" x14ac:dyDescent="0.2">
      <c r="A9" s="158"/>
      <c r="B9" s="33">
        <v>2</v>
      </c>
      <c r="C9" s="11" t="s">
        <v>51</v>
      </c>
      <c r="D9" s="34">
        <v>17900</v>
      </c>
      <c r="E9" s="34">
        <v>3</v>
      </c>
      <c r="F9" s="34">
        <v>16129</v>
      </c>
      <c r="G9" s="35">
        <v>3</v>
      </c>
      <c r="H9" s="35">
        <v>6.2</v>
      </c>
      <c r="I9" s="34">
        <v>16818</v>
      </c>
      <c r="J9" s="35">
        <v>4.8</v>
      </c>
      <c r="K9" s="34">
        <v>16145</v>
      </c>
      <c r="L9" s="36">
        <v>8.3000000000000004E-2</v>
      </c>
      <c r="M9" s="37">
        <f>ROUND(K9*(1-L9),0)</f>
        <v>14805</v>
      </c>
      <c r="N9" s="38">
        <v>0.69799999999999995</v>
      </c>
      <c r="O9" s="25">
        <f>M9*N9</f>
        <v>10333.89</v>
      </c>
      <c r="P9" s="36">
        <v>0.23599999999999999</v>
      </c>
      <c r="Q9" s="25">
        <f>M9*P9</f>
        <v>3493.98</v>
      </c>
      <c r="R9" s="39">
        <v>6.6000000000000003E-2</v>
      </c>
      <c r="S9" s="25">
        <f>M9*R9</f>
        <v>977.13</v>
      </c>
      <c r="T9" s="28">
        <v>0.189</v>
      </c>
      <c r="U9" s="25">
        <f>M9*T9</f>
        <v>2798.145</v>
      </c>
      <c r="V9" s="39">
        <v>0.53</v>
      </c>
      <c r="W9" s="25">
        <f>M9*V9</f>
        <v>7846.6500000000005</v>
      </c>
      <c r="X9" s="39">
        <v>0.39</v>
      </c>
      <c r="Y9" s="25">
        <f>X9*M9</f>
        <v>5773.95</v>
      </c>
      <c r="Z9" s="40">
        <v>3.0799999999999998E-3</v>
      </c>
      <c r="AA9" s="18">
        <f>M9*Z9</f>
        <v>45.599399999999996</v>
      </c>
      <c r="AB9" s="27">
        <f>IF(M9&gt;0,(AD9+AL9)/M9,0)</f>
        <v>3.5259635258358662E-3</v>
      </c>
      <c r="AC9" s="40">
        <v>3.6000000000000002E-4</v>
      </c>
      <c r="AD9" s="37">
        <f>AC9*M9</f>
        <v>5.3298000000000005</v>
      </c>
      <c r="AE9" s="28">
        <v>0.2112</v>
      </c>
      <c r="AF9" s="41">
        <f>AI9*(1-AJ9)*AE9</f>
        <v>45.809280000000001</v>
      </c>
      <c r="AG9" s="28">
        <f>IF(AND(AE9&gt;0,AC9&gt;0,Z9&gt;0),((Z9-AC9)*AE9)/((AE9-AC9)*Z9),0)</f>
        <v>0.88462476624115771</v>
      </c>
      <c r="AH9" s="29">
        <f t="shared" si="0"/>
        <v>0.89939855236733357</v>
      </c>
      <c r="AI9" s="34">
        <v>241</v>
      </c>
      <c r="AJ9" s="36">
        <v>0.1</v>
      </c>
      <c r="AK9" s="38">
        <v>0.21609999999999999</v>
      </c>
      <c r="AL9" s="41">
        <f>AI9*(1-AJ9)*AK9</f>
        <v>46.87209</v>
      </c>
      <c r="AM9" s="42">
        <v>1.7</v>
      </c>
      <c r="AN9" s="42"/>
      <c r="AO9" s="113">
        <f>AO8+AI9-AN9</f>
        <v>2767.09</v>
      </c>
      <c r="AP9" s="104"/>
      <c r="AQ9" s="43"/>
      <c r="AR9" s="44"/>
      <c r="AS9" s="45"/>
      <c r="AT9" s="45"/>
      <c r="AU9" s="45"/>
      <c r="AV9" s="45"/>
    </row>
    <row r="10" spans="1:48" x14ac:dyDescent="0.2">
      <c r="A10" s="158"/>
      <c r="B10" s="33">
        <v>3</v>
      </c>
      <c r="C10" s="11" t="s">
        <v>52</v>
      </c>
      <c r="D10" s="43">
        <v>14130</v>
      </c>
      <c r="E10" s="43">
        <v>4</v>
      </c>
      <c r="F10" s="43">
        <v>16647</v>
      </c>
      <c r="G10" s="37">
        <v>3.3</v>
      </c>
      <c r="H10" s="37">
        <v>6</v>
      </c>
      <c r="I10" s="43">
        <v>16772</v>
      </c>
      <c r="J10" s="37">
        <v>4.4000000000000004</v>
      </c>
      <c r="K10" s="43">
        <v>16162</v>
      </c>
      <c r="L10" s="39">
        <v>0.08</v>
      </c>
      <c r="M10" s="37">
        <f>ROUND(K10*(1-L10),0)</f>
        <v>14869</v>
      </c>
      <c r="N10" s="28">
        <v>0.58899999999999997</v>
      </c>
      <c r="O10" s="25">
        <f>M10*N10</f>
        <v>8757.8410000000003</v>
      </c>
      <c r="P10" s="39">
        <v>0.374</v>
      </c>
      <c r="Q10" s="25">
        <f>M10*P10</f>
        <v>5561.0060000000003</v>
      </c>
      <c r="R10" s="39">
        <v>3.6999999999999998E-2</v>
      </c>
      <c r="S10" s="25">
        <f>M10*R10</f>
        <v>550.15300000000002</v>
      </c>
      <c r="T10" s="28">
        <v>0.184</v>
      </c>
      <c r="U10" s="25">
        <f>M10*T10</f>
        <v>2735.8959999999997</v>
      </c>
      <c r="V10" s="39">
        <v>0.53200000000000003</v>
      </c>
      <c r="W10" s="25">
        <f>M10*V10</f>
        <v>7910.308</v>
      </c>
      <c r="X10" s="39">
        <v>0.38</v>
      </c>
      <c r="Y10" s="25">
        <f>X10*M10</f>
        <v>5650.22</v>
      </c>
      <c r="Z10" s="47">
        <v>2.96E-3</v>
      </c>
      <c r="AA10" s="18">
        <f>M10*Z10</f>
        <v>44.012239999999998</v>
      </c>
      <c r="AB10" s="27">
        <f>IF(M10&gt;0,(AD10+AL10)/M10,0)</f>
        <v>3.3151131616114067E-3</v>
      </c>
      <c r="AC10" s="47">
        <v>3.5E-4</v>
      </c>
      <c r="AD10" s="37">
        <f>AC10*M10</f>
        <v>5.2041500000000003</v>
      </c>
      <c r="AE10" s="28">
        <v>0.2092</v>
      </c>
      <c r="AF10" s="41">
        <f>AI10*(1-AJ10)*AE10</f>
        <v>41.658832799999999</v>
      </c>
      <c r="AG10" s="28">
        <f>IF(AND(AE10&gt;0,AC10&gt;0,Z10&gt;0),((Z10-AC10)*AE10)/((AE10-AC10)*Z10),0)</f>
        <v>0.88323444344512103</v>
      </c>
      <c r="AH10" s="29">
        <f t="shared" si="0"/>
        <v>0.89583909665527839</v>
      </c>
      <c r="AI10" s="43">
        <v>222</v>
      </c>
      <c r="AJ10" s="39">
        <v>0.10299999999999999</v>
      </c>
      <c r="AK10" s="28">
        <v>0.22140000000000001</v>
      </c>
      <c r="AL10" s="41">
        <f>AI10*(1-AJ10)*AK10</f>
        <v>44.088267600000009</v>
      </c>
      <c r="AM10" s="18">
        <v>1.7</v>
      </c>
      <c r="AN10" s="18"/>
      <c r="AO10" s="113">
        <f>AO9+AI10-AN10</f>
        <v>2989.09</v>
      </c>
      <c r="AP10" s="104"/>
      <c r="AQ10" s="43"/>
      <c r="AR10" s="48"/>
      <c r="AS10" s="41"/>
      <c r="AT10" s="41"/>
      <c r="AU10" s="41"/>
      <c r="AV10" s="41"/>
    </row>
    <row r="11" spans="1:48" s="22" customFormat="1" ht="13.5" thickBot="1" x14ac:dyDescent="0.25">
      <c r="A11" s="159"/>
      <c r="B11" s="49" t="s">
        <v>38</v>
      </c>
      <c r="C11" s="50"/>
      <c r="D11" s="51">
        <f>SUM(D8:D10)</f>
        <v>49990</v>
      </c>
      <c r="E11" s="51"/>
      <c r="F11" s="51">
        <f>SUM(F8:F10)</f>
        <v>48569</v>
      </c>
      <c r="G11" s="52"/>
      <c r="H11" s="52"/>
      <c r="I11" s="51">
        <f>SUM(I8:I10)</f>
        <v>50576</v>
      </c>
      <c r="J11" s="52"/>
      <c r="K11" s="51">
        <f>SUM(K8:K10)</f>
        <v>48679</v>
      </c>
      <c r="L11" s="21">
        <f>IF(K11&gt;0,(K8*L8+K9*L9+K10*L10)/K11,0)</f>
        <v>8.2340290474331862E-2</v>
      </c>
      <c r="M11" s="52">
        <f>M8+M9+M10</f>
        <v>44671</v>
      </c>
      <c r="N11" s="53">
        <f>IF(M11&gt;0,O11/M11,0)</f>
        <v>0.67548328893465559</v>
      </c>
      <c r="O11" s="54">
        <f>O8+O9+O10</f>
        <v>30174.513999999999</v>
      </c>
      <c r="P11" s="21">
        <f>IF(M11&gt;0,Q11/M11,0)</f>
        <v>0.26279798974726332</v>
      </c>
      <c r="Q11" s="54">
        <f>Q8+Q9+Q10</f>
        <v>11739.449000000001</v>
      </c>
      <c r="R11" s="21">
        <f>IF(M11&gt;0,S11/M11,0)</f>
        <v>6.1718721318081086E-2</v>
      </c>
      <c r="S11" s="54">
        <f>S8+S9+S10</f>
        <v>2757.0370000000003</v>
      </c>
      <c r="T11" s="21">
        <f>IF(M11&gt;0,U11/M11,0)</f>
        <v>0.19237153858207787</v>
      </c>
      <c r="U11" s="54">
        <f>U8+U9+U10</f>
        <v>8593.4290000000001</v>
      </c>
      <c r="V11" s="21">
        <f>IF(M11&gt;0,W11/M11,0)</f>
        <v>0.52395128830785076</v>
      </c>
      <c r="W11" s="54">
        <f>W8+W9+W10</f>
        <v>23405.428</v>
      </c>
      <c r="X11" s="21">
        <f>IF(M11&gt;0,Y11/M11,0)</f>
        <v>0.38331423070896103</v>
      </c>
      <c r="Y11" s="54">
        <f>Y8+Y9+Y10</f>
        <v>17123.03</v>
      </c>
      <c r="Z11" s="55">
        <f>IF(M11&gt;0,AA11/M11,0)</f>
        <v>3.0501289427145128E-3</v>
      </c>
      <c r="AA11" s="56">
        <f>SUM(AA8:AA10)</f>
        <v>136.25230999999999</v>
      </c>
      <c r="AB11" s="55">
        <f>IF(M11&gt;0,(AB8*M8+AB9*M9+AB10*M10)/M11,0)</f>
        <v>3.3003389536835986E-3</v>
      </c>
      <c r="AC11" s="55">
        <f>IF(K11&gt;0,(K8*AC8+K9*AC9+K10*AC10)/K11,0)</f>
        <v>3.6004313975225458E-4</v>
      </c>
      <c r="AD11" s="52">
        <f>SUM(AD8:AD10)</f>
        <v>16.082840000000001</v>
      </c>
      <c r="AE11" s="53">
        <f>IF(K11&gt;0,(K8*AE8+K9*AE9+K10*AE10)/K11,0)</f>
        <v>0.21087230222477868</v>
      </c>
      <c r="AF11" s="58">
        <f>SUM(AF8:AF10)</f>
        <v>126.0889372</v>
      </c>
      <c r="AG11" s="53">
        <f>IF(AND(AA11&gt;0),((AA8*AG8+AA9*AG9+AA10*AG10)/AA11),0)</f>
        <v>0.88347154780462134</v>
      </c>
      <c r="AH11" s="57">
        <f t="shared" si="0"/>
        <v>0.89236889854981205</v>
      </c>
      <c r="AI11" s="51">
        <f>SUM(AI8:AI10)</f>
        <v>665</v>
      </c>
      <c r="AJ11" s="21">
        <f>IF(AI11&gt;0,(AJ8*AI8+AJ9*AI9+AJ10*AI10)/AI11,0)</f>
        <v>0.10069774436090226</v>
      </c>
      <c r="AK11" s="53">
        <f>IF(K11&gt;0,(AK8*K8+AK9*K9+AK10*K10)/K11,0)</f>
        <v>0.21981035148626715</v>
      </c>
      <c r="AL11" s="58">
        <f>SUM(AL8:AL10)</f>
        <v>131.3466014</v>
      </c>
      <c r="AM11" s="56"/>
      <c r="AN11" s="56">
        <f>SUM(AN8:AN10)</f>
        <v>0</v>
      </c>
      <c r="AO11" s="105"/>
      <c r="AP11" s="106">
        <f>AO10</f>
        <v>2989.09</v>
      </c>
      <c r="AQ11" s="51">
        <f>SUM(AQ8:AQ10)</f>
        <v>0</v>
      </c>
      <c r="AR11" s="59"/>
      <c r="AS11" s="58"/>
      <c r="AT11" s="58"/>
      <c r="AU11" s="58"/>
      <c r="AV11" s="58"/>
    </row>
    <row r="12" spans="1:48" x14ac:dyDescent="0.2">
      <c r="A12" s="157">
        <v>3</v>
      </c>
      <c r="B12" s="23">
        <v>1</v>
      </c>
      <c r="C12" s="11" t="s">
        <v>50</v>
      </c>
      <c r="D12" s="12">
        <v>16857</v>
      </c>
      <c r="E12" s="12">
        <v>1</v>
      </c>
      <c r="F12" s="12">
        <v>15754</v>
      </c>
      <c r="G12" s="13">
        <v>4.2</v>
      </c>
      <c r="H12" s="13">
        <v>4.8</v>
      </c>
      <c r="I12" s="12">
        <v>17621</v>
      </c>
      <c r="J12" s="13">
        <v>4.4000000000000004</v>
      </c>
      <c r="K12" s="12">
        <v>16229</v>
      </c>
      <c r="L12" s="14">
        <v>8.2000000000000003E-2</v>
      </c>
      <c r="M12" s="24">
        <f>ROUND(K12*(1-L12),0)</f>
        <v>14898</v>
      </c>
      <c r="N12" s="15">
        <v>0.67800000000000005</v>
      </c>
      <c r="O12" s="25">
        <f>M12*N12</f>
        <v>10100.844000000001</v>
      </c>
      <c r="P12" s="14">
        <v>0.27900000000000003</v>
      </c>
      <c r="Q12" s="25">
        <f>M12*P12</f>
        <v>4156.5420000000004</v>
      </c>
      <c r="R12" s="16">
        <v>4.2999999999999997E-2</v>
      </c>
      <c r="S12" s="25">
        <f>M12*R12</f>
        <v>640.61399999999992</v>
      </c>
      <c r="T12" s="26">
        <v>0.19700000000000001</v>
      </c>
      <c r="U12" s="25">
        <f>M12*T12</f>
        <v>2934.9059999999999</v>
      </c>
      <c r="V12" s="16">
        <v>0.52200000000000002</v>
      </c>
      <c r="W12" s="25">
        <f>M12*V12</f>
        <v>7776.7560000000003</v>
      </c>
      <c r="X12" s="16">
        <v>0.38</v>
      </c>
      <c r="Y12" s="25">
        <f>X12*M12</f>
        <v>5661.24</v>
      </c>
      <c r="Z12" s="17">
        <v>2.82E-3</v>
      </c>
      <c r="AA12" s="18">
        <f>M12*Z12</f>
        <v>42.012360000000001</v>
      </c>
      <c r="AB12" s="27">
        <f>IF(M12&gt;0,(AD12+AL12)/M12,0)</f>
        <v>2.7543576654584507E-3</v>
      </c>
      <c r="AC12" s="17">
        <v>3.2000000000000003E-4</v>
      </c>
      <c r="AD12" s="24">
        <f>AC12*M12</f>
        <v>4.76736</v>
      </c>
      <c r="AE12" s="117">
        <v>0.2099</v>
      </c>
      <c r="AF12" s="30">
        <f>AI12*(1-AJ12)*AE12</f>
        <v>35.522426500000002</v>
      </c>
      <c r="AG12" s="28">
        <f>IF(AND(AE12&gt;0,AC12&gt;0,Z12&gt;0),((Z12-AC12)*AE12)/((AE12-AC12)*Z12),0)</f>
        <v>0.88787842486729618</v>
      </c>
      <c r="AH12" s="60">
        <f t="shared" si="0"/>
        <v>0.88514218660178767</v>
      </c>
      <c r="AI12" s="12">
        <v>187</v>
      </c>
      <c r="AJ12" s="14">
        <v>9.5000000000000001E-2</v>
      </c>
      <c r="AK12" s="15">
        <v>0.21429999999999999</v>
      </c>
      <c r="AL12" s="30">
        <f>AI12*(1-AJ12)*AK12</f>
        <v>36.267060499999999</v>
      </c>
      <c r="AM12" s="19">
        <v>1.65</v>
      </c>
      <c r="AN12" s="19"/>
      <c r="AO12" s="101">
        <f>AO10+AI12-AN12</f>
        <v>3176.09</v>
      </c>
      <c r="AP12" s="102"/>
      <c r="AQ12" s="12"/>
      <c r="AR12" s="31"/>
      <c r="AS12" s="20"/>
      <c r="AT12" s="20"/>
      <c r="AU12" s="20"/>
      <c r="AV12" s="20"/>
    </row>
    <row r="13" spans="1:48" x14ac:dyDescent="0.2">
      <c r="A13" s="158"/>
      <c r="B13" s="33">
        <v>2</v>
      </c>
      <c r="C13" s="11" t="s">
        <v>54</v>
      </c>
      <c r="D13" s="34">
        <v>17426</v>
      </c>
      <c r="E13" s="34">
        <v>5</v>
      </c>
      <c r="F13" s="34">
        <v>16437</v>
      </c>
      <c r="G13" s="35">
        <v>7.1</v>
      </c>
      <c r="H13" s="35">
        <v>7.5</v>
      </c>
      <c r="I13" s="34">
        <v>17513</v>
      </c>
      <c r="J13" s="35">
        <v>3.3</v>
      </c>
      <c r="K13" s="34">
        <v>16177</v>
      </c>
      <c r="L13" s="36">
        <v>8.3000000000000004E-2</v>
      </c>
      <c r="M13" s="37">
        <f>ROUND(K13*(1-L13),0)</f>
        <v>14834</v>
      </c>
      <c r="N13" s="38">
        <v>0.7</v>
      </c>
      <c r="O13" s="25">
        <f>M13*N13</f>
        <v>10383.799999999999</v>
      </c>
      <c r="P13" s="36">
        <v>0.26700000000000002</v>
      </c>
      <c r="Q13" s="25">
        <f>M13*P13</f>
        <v>3960.6780000000003</v>
      </c>
      <c r="R13" s="39">
        <v>3.3000000000000002E-2</v>
      </c>
      <c r="S13" s="25">
        <f>M13*R13</f>
        <v>489.52200000000005</v>
      </c>
      <c r="T13" s="28">
        <v>0.183</v>
      </c>
      <c r="U13" s="25">
        <f>M13*T13</f>
        <v>2714.6219999999998</v>
      </c>
      <c r="V13" s="39">
        <v>0.53700000000000003</v>
      </c>
      <c r="W13" s="25">
        <f>M13*V13</f>
        <v>7965.8580000000002</v>
      </c>
      <c r="X13" s="39">
        <v>0.38</v>
      </c>
      <c r="Y13" s="25">
        <f>X13*M13</f>
        <v>5636.92</v>
      </c>
      <c r="Z13" s="40">
        <v>2.8600000000000001E-3</v>
      </c>
      <c r="AA13" s="18">
        <f>M13*Z13</f>
        <v>42.425240000000002</v>
      </c>
      <c r="AB13" s="27">
        <f>IF(M13&gt;0,(AD13+AL13)/M13,0)</f>
        <v>2.686931333423217E-3</v>
      </c>
      <c r="AC13" s="40">
        <v>2.9999999999999997E-4</v>
      </c>
      <c r="AD13" s="37">
        <f>AC13*M13</f>
        <v>4.4501999999999997</v>
      </c>
      <c r="AE13" s="28">
        <v>0.20910000000000001</v>
      </c>
      <c r="AF13" s="41">
        <f>AI13*(1-AJ13)*AE13</f>
        <v>33.7608678</v>
      </c>
      <c r="AG13" s="28">
        <f>IF(AND(AE13&gt;0,AC13&gt;0,Z13&gt;0),((Z13-AC13)*AE13)/((AE13-AC13)*Z13),0)</f>
        <v>0.89639096535648277</v>
      </c>
      <c r="AH13" s="29">
        <f t="shared" si="0"/>
        <v>0.88956538361847026</v>
      </c>
      <c r="AI13" s="34">
        <v>179</v>
      </c>
      <c r="AJ13" s="36">
        <v>9.8000000000000004E-2</v>
      </c>
      <c r="AK13" s="38">
        <v>0.21929999999999999</v>
      </c>
      <c r="AL13" s="41">
        <f>AI13*(1-AJ13)*AK13</f>
        <v>35.407739399999997</v>
      </c>
      <c r="AM13" s="42">
        <v>1.65</v>
      </c>
      <c r="AN13" s="42"/>
      <c r="AO13" s="113">
        <f>AO12+AI13-AN13</f>
        <v>3355.09</v>
      </c>
      <c r="AP13" s="104"/>
      <c r="AQ13" s="43"/>
      <c r="AR13" s="44"/>
      <c r="AS13" s="45"/>
      <c r="AT13" s="45"/>
      <c r="AU13" s="45"/>
      <c r="AV13" s="45"/>
    </row>
    <row r="14" spans="1:48" x14ac:dyDescent="0.2">
      <c r="A14" s="158"/>
      <c r="B14" s="33">
        <v>3</v>
      </c>
      <c r="C14" s="11" t="s">
        <v>52</v>
      </c>
      <c r="D14" s="43">
        <v>19817</v>
      </c>
      <c r="E14" s="43">
        <v>1</v>
      </c>
      <c r="F14" s="43">
        <v>17632</v>
      </c>
      <c r="G14" s="37">
        <v>6.7</v>
      </c>
      <c r="H14" s="37">
        <v>6.8</v>
      </c>
      <c r="I14" s="43">
        <v>17552</v>
      </c>
      <c r="J14" s="37">
        <v>2.7</v>
      </c>
      <c r="K14" s="43">
        <v>16185</v>
      </c>
      <c r="L14" s="39">
        <v>8.3000000000000004E-2</v>
      </c>
      <c r="M14" s="37">
        <f>ROUND(K14*(1-L14),0)</f>
        <v>14842</v>
      </c>
      <c r="N14" s="28">
        <v>0.66700000000000004</v>
      </c>
      <c r="O14" s="25">
        <f>M14*N14</f>
        <v>9899.6140000000014</v>
      </c>
      <c r="P14" s="39">
        <v>0.30599999999999999</v>
      </c>
      <c r="Q14" s="25">
        <f>M14*P14</f>
        <v>4541.652</v>
      </c>
      <c r="R14" s="39">
        <v>2.7E-2</v>
      </c>
      <c r="S14" s="25">
        <f>M14*R14</f>
        <v>400.73399999999998</v>
      </c>
      <c r="T14" s="28">
        <v>0.17899999999999999</v>
      </c>
      <c r="U14" s="25">
        <f>M14*T14</f>
        <v>2656.7179999999998</v>
      </c>
      <c r="V14" s="39">
        <v>0.54900000000000004</v>
      </c>
      <c r="W14" s="25">
        <f>M14*V14</f>
        <v>8148.2580000000007</v>
      </c>
      <c r="X14" s="39">
        <v>0.39</v>
      </c>
      <c r="Y14" s="25">
        <f>X14*M14</f>
        <v>5788.38</v>
      </c>
      <c r="Z14" s="47">
        <v>2.8300000000000001E-3</v>
      </c>
      <c r="AA14" s="18">
        <f>M14*Z14</f>
        <v>42.002859999999998</v>
      </c>
      <c r="AB14" s="27">
        <f>IF(M14&gt;0,(AD14+AL14)/M14,0)</f>
        <v>2.9903166689125454E-3</v>
      </c>
      <c r="AC14" s="47">
        <v>2.9E-4</v>
      </c>
      <c r="AD14" s="37">
        <f>AC14*M14</f>
        <v>4.3041799999999997</v>
      </c>
      <c r="AE14" s="28">
        <v>0.2165</v>
      </c>
      <c r="AF14" s="41">
        <f>AI14*(1-AJ14)*AE14</f>
        <v>38.753500000000003</v>
      </c>
      <c r="AG14" s="28">
        <f>IF(AND(AE14&gt;0,AC14&gt;0,Z14&gt;0),((Z14-AC14)*AE14)/((AE14-AC14)*Z14),0)</f>
        <v>0.89873034379773764</v>
      </c>
      <c r="AH14" s="29">
        <f t="shared" si="0"/>
        <v>0.90419143230413901</v>
      </c>
      <c r="AI14" s="43">
        <v>200</v>
      </c>
      <c r="AJ14" s="39">
        <v>0.105</v>
      </c>
      <c r="AK14" s="28">
        <v>0.22389999999999999</v>
      </c>
      <c r="AL14" s="41">
        <f>AI14*(1-AJ14)*AK14</f>
        <v>40.078099999999999</v>
      </c>
      <c r="AM14" s="18">
        <v>1.7</v>
      </c>
      <c r="AN14" s="18"/>
      <c r="AO14" s="113">
        <f>AO13+AI14-AN14</f>
        <v>3555.09</v>
      </c>
      <c r="AP14" s="104"/>
      <c r="AQ14" s="43"/>
      <c r="AR14" s="48"/>
      <c r="AS14" s="41"/>
      <c r="AT14" s="41"/>
      <c r="AU14" s="41"/>
      <c r="AV14" s="41"/>
    </row>
    <row r="15" spans="1:48" s="22" customFormat="1" ht="13.5" thickBot="1" x14ac:dyDescent="0.25">
      <c r="A15" s="159"/>
      <c r="B15" s="49" t="s">
        <v>38</v>
      </c>
      <c r="C15" s="50"/>
      <c r="D15" s="51">
        <f>SUM(D12:D14)</f>
        <v>54100</v>
      </c>
      <c r="E15" s="51"/>
      <c r="F15" s="51">
        <f>SUM(F12:F14)</f>
        <v>49823</v>
      </c>
      <c r="G15" s="52"/>
      <c r="H15" s="52"/>
      <c r="I15" s="51">
        <f>SUM(I12:I14)</f>
        <v>52686</v>
      </c>
      <c r="J15" s="52"/>
      <c r="K15" s="51">
        <f>SUM(K12:K14)</f>
        <v>48591</v>
      </c>
      <c r="L15" s="21">
        <f>IF(K15&gt;0,(K12*L12+K13*L13+K14*L14)/K15,0)</f>
        <v>8.266600810849746E-2</v>
      </c>
      <c r="M15" s="52">
        <f>M12+M13+M14</f>
        <v>44574</v>
      </c>
      <c r="N15" s="53">
        <f>IF(M15&gt;0,O15/M15,0)</f>
        <v>0.6816587696863643</v>
      </c>
      <c r="O15" s="54">
        <f>O12+O13+O14</f>
        <v>30384.258000000002</v>
      </c>
      <c r="P15" s="21">
        <f>IF(M15&gt;0,Q15/M15,0)</f>
        <v>0.28399676941714902</v>
      </c>
      <c r="Q15" s="54">
        <f>Q12+Q13+Q14</f>
        <v>12658.872000000001</v>
      </c>
      <c r="R15" s="21">
        <f>IF(M15&gt;0,S15/M15,0)</f>
        <v>3.4344460896486739E-2</v>
      </c>
      <c r="S15" s="54">
        <f>S12+S13+S14</f>
        <v>1530.87</v>
      </c>
      <c r="T15" s="21">
        <f>IF(M15&gt;0,U15/M15,0)</f>
        <v>0.18634733252568761</v>
      </c>
      <c r="U15" s="54">
        <f>U12+U13+U14</f>
        <v>8306.2459999999992</v>
      </c>
      <c r="V15" s="21">
        <f>IF(M15&gt;0,W15/M15,0)</f>
        <v>0.53598223179431959</v>
      </c>
      <c r="W15" s="54">
        <f>W12+W13+W14</f>
        <v>23890.872000000003</v>
      </c>
      <c r="X15" s="21">
        <f>IF(M15&gt;0,Y15/M15,0)</f>
        <v>0.38332974379683227</v>
      </c>
      <c r="Y15" s="54">
        <f>Y12+Y13+Y14</f>
        <v>17086.54</v>
      </c>
      <c r="Z15" s="55">
        <f>IF(M15&gt;0,AA15/M15,0)</f>
        <v>2.8366415399111592E-3</v>
      </c>
      <c r="AA15" s="56">
        <f>SUM(AA12:AA14)</f>
        <v>126.44046</v>
      </c>
      <c r="AB15" s="55">
        <f>IF(M15&gt;0,(AB12*M12+AB13*M13+AB14*M14)/M15,0)</f>
        <v>2.8104868286445016E-3</v>
      </c>
      <c r="AC15" s="55">
        <f>IF(K15&gt;0,(K12*AC12+K13*AC13+K14*AC14)/K15,0)</f>
        <v>3.0334897408985202E-4</v>
      </c>
      <c r="AD15" s="52">
        <f>SUM(AD12:AD14)</f>
        <v>13.521739999999998</v>
      </c>
      <c r="AE15" s="53">
        <f>IF(K15&gt;0,(K12*AE12+K13*AE13+K14*AE14)/K15,0)</f>
        <v>0.21183203268094916</v>
      </c>
      <c r="AF15" s="58">
        <f>SUM(AF12:AF14)</f>
        <v>108.0367943</v>
      </c>
      <c r="AG15" s="53">
        <f>IF(AND(AA15&gt;0),((AA12*AG12+AA13*AG13+AA14*AG14)/AA15),0)</f>
        <v>0.89433963360404178</v>
      </c>
      <c r="AH15" s="57">
        <f t="shared" si="0"/>
        <v>0.8933017735344807</v>
      </c>
      <c r="AI15" s="51">
        <f>SUM(AI12:AI14)</f>
        <v>566</v>
      </c>
      <c r="AJ15" s="21">
        <f>IF(AI15&gt;0,(AJ12*AI12+AJ13*AI13+AJ14*AI14)/AI15,0)</f>
        <v>9.9482332155477041E-2</v>
      </c>
      <c r="AK15" s="53">
        <f>IF(K15&gt;0,(AK12*K12+AK13*K13+AK14*K14)/K15,0)</f>
        <v>0.21916223786297873</v>
      </c>
      <c r="AL15" s="58">
        <f>SUM(AL12:AL14)</f>
        <v>111.75289989999999</v>
      </c>
      <c r="AM15" s="56"/>
      <c r="AN15" s="56">
        <f>SUM(AN12:AN14)</f>
        <v>0</v>
      </c>
      <c r="AO15" s="105"/>
      <c r="AP15" s="106">
        <f>AO14</f>
        <v>3555.09</v>
      </c>
      <c r="AQ15" s="51">
        <f>SUM(AQ12:AQ14)</f>
        <v>0</v>
      </c>
      <c r="AR15" s="59"/>
      <c r="AS15" s="58"/>
      <c r="AT15" s="58"/>
      <c r="AU15" s="58"/>
      <c r="AV15" s="58"/>
    </row>
    <row r="16" spans="1:48" x14ac:dyDescent="0.2">
      <c r="A16" s="157">
        <v>4</v>
      </c>
      <c r="B16" s="23">
        <v>1</v>
      </c>
      <c r="C16" s="11" t="s">
        <v>51</v>
      </c>
      <c r="D16" s="12">
        <v>5185</v>
      </c>
      <c r="E16" s="12">
        <v>0</v>
      </c>
      <c r="F16" s="12">
        <v>13027</v>
      </c>
      <c r="G16" s="13">
        <v>3.5</v>
      </c>
      <c r="H16" s="13">
        <v>5.2</v>
      </c>
      <c r="I16" s="12">
        <v>13355</v>
      </c>
      <c r="J16" s="13">
        <v>3.6</v>
      </c>
      <c r="K16" s="12">
        <v>15906</v>
      </c>
      <c r="L16" s="14">
        <v>7.3999999999999996E-2</v>
      </c>
      <c r="M16" s="24">
        <f>ROUND(K16*(1-L16),0)</f>
        <v>14729</v>
      </c>
      <c r="N16" s="15">
        <v>0.77</v>
      </c>
      <c r="O16" s="25">
        <f>M16*N16</f>
        <v>11341.33</v>
      </c>
      <c r="P16" s="14">
        <v>0.186</v>
      </c>
      <c r="Q16" s="25">
        <f>M16*P16</f>
        <v>2739.5940000000001</v>
      </c>
      <c r="R16" s="16">
        <v>4.3999999999999997E-2</v>
      </c>
      <c r="S16" s="25">
        <f>M16*R16</f>
        <v>648.07599999999991</v>
      </c>
      <c r="T16" s="26">
        <v>0.187</v>
      </c>
      <c r="U16" s="25">
        <f>M16*T16</f>
        <v>2754.3229999999999</v>
      </c>
      <c r="V16" s="16">
        <v>0.53900000000000003</v>
      </c>
      <c r="W16" s="25">
        <f>M16*V16</f>
        <v>7938.9310000000005</v>
      </c>
      <c r="X16" s="16">
        <v>0.38</v>
      </c>
      <c r="Y16" s="25">
        <f>X16*M16</f>
        <v>5597.02</v>
      </c>
      <c r="Z16" s="17">
        <v>2.8600000000000001E-3</v>
      </c>
      <c r="AA16" s="18">
        <f>M16*Z16</f>
        <v>42.124940000000002</v>
      </c>
      <c r="AB16" s="27">
        <f>IF(M16&gt;0,(AD16+AL16)/M16,0)</f>
        <v>2.7073177812478783E-3</v>
      </c>
      <c r="AC16" s="17">
        <v>2.7E-4</v>
      </c>
      <c r="AD16" s="24">
        <f>AC16*M16</f>
        <v>3.9768300000000001</v>
      </c>
      <c r="AE16" s="117">
        <v>0.21240000000000001</v>
      </c>
      <c r="AF16" s="30">
        <f>AI16*(1-AJ16)*AE16</f>
        <v>33.724022400000003</v>
      </c>
      <c r="AG16" s="28">
        <f>IF(AND(AE16&gt;0,AC16&gt;0,Z16&gt;0),((Z16-AC16)*AE16)/((AE16-AC16)*Z16),0)</f>
        <v>0.90674705014968071</v>
      </c>
      <c r="AH16" s="60">
        <f t="shared" si="0"/>
        <v>0.9013466501598062</v>
      </c>
      <c r="AI16" s="130">
        <v>178</v>
      </c>
      <c r="AJ16" s="14">
        <v>0.108</v>
      </c>
      <c r="AK16" s="15">
        <v>0.2261</v>
      </c>
      <c r="AL16" s="30">
        <f>AI16*(1-AJ16)*AK16</f>
        <v>35.899253600000002</v>
      </c>
      <c r="AM16" s="19">
        <v>1.7</v>
      </c>
      <c r="AN16" s="19">
        <v>1070.8599999999999</v>
      </c>
      <c r="AO16" s="101">
        <f>AO14+AI16-AN16</f>
        <v>2662.2300000000005</v>
      </c>
      <c r="AP16" s="102"/>
      <c r="AQ16" s="12"/>
      <c r="AR16" s="31"/>
      <c r="AS16" s="20"/>
      <c r="AT16" s="20"/>
      <c r="AU16" s="20"/>
      <c r="AV16" s="20"/>
    </row>
    <row r="17" spans="1:48" x14ac:dyDescent="0.2">
      <c r="A17" s="158"/>
      <c r="B17" s="33">
        <v>2</v>
      </c>
      <c r="C17" s="11" t="s">
        <v>54</v>
      </c>
      <c r="D17" s="34">
        <v>17945</v>
      </c>
      <c r="E17" s="34">
        <v>6</v>
      </c>
      <c r="F17" s="34">
        <v>17250</v>
      </c>
      <c r="G17" s="35">
        <v>3.3</v>
      </c>
      <c r="H17" s="35">
        <v>6.9</v>
      </c>
      <c r="I17" s="34">
        <v>17637</v>
      </c>
      <c r="J17" s="35">
        <v>2.9</v>
      </c>
      <c r="K17" s="34">
        <v>16181</v>
      </c>
      <c r="L17" s="36">
        <v>7.1999999999999995E-2</v>
      </c>
      <c r="M17" s="37">
        <f>ROUND(K17*(1-L17),0)</f>
        <v>15016</v>
      </c>
      <c r="N17" s="38">
        <v>0.68799999999999994</v>
      </c>
      <c r="O17" s="25">
        <f>M17*N17</f>
        <v>10331.008</v>
      </c>
      <c r="P17" s="36">
        <v>0.24099999999999999</v>
      </c>
      <c r="Q17" s="25">
        <f>M17*P17</f>
        <v>3618.8559999999998</v>
      </c>
      <c r="R17" s="39">
        <v>7.0999999999999994E-2</v>
      </c>
      <c r="S17" s="25">
        <f>M17*R17</f>
        <v>1066.136</v>
      </c>
      <c r="T17" s="28">
        <v>0.186</v>
      </c>
      <c r="U17" s="25">
        <f>M17*T17</f>
        <v>2792.9760000000001</v>
      </c>
      <c r="V17" s="39">
        <v>0.53700000000000003</v>
      </c>
      <c r="W17" s="25">
        <f>M17*V17</f>
        <v>8063.5920000000006</v>
      </c>
      <c r="X17" s="39">
        <v>0.38</v>
      </c>
      <c r="Y17" s="25">
        <f>X17*M17</f>
        <v>5706.08</v>
      </c>
      <c r="Z17" s="40">
        <v>2.8300000000000001E-3</v>
      </c>
      <c r="AA17" s="18">
        <f>M17*Z17</f>
        <v>42.495280000000001</v>
      </c>
      <c r="AB17" s="27">
        <f>IF(M17&gt;0,(AD17+AL17)/M17,0)</f>
        <v>3.5680025572722429E-3</v>
      </c>
      <c r="AC17" s="40">
        <v>2.7999999999999998E-4</v>
      </c>
      <c r="AD17" s="37">
        <f>AC17*M17</f>
        <v>4.2044799999999993</v>
      </c>
      <c r="AE17" s="28">
        <v>0.21190000000000001</v>
      </c>
      <c r="AF17" s="41">
        <f>AI17*(1-AJ17)*AE17</f>
        <v>48.035187200000003</v>
      </c>
      <c r="AG17" s="28">
        <f>IF(AND(AE17&gt;0,AC17&gt;0,Z17&gt;0),((Z17-AC17)*AE17)/((AE17-AC17)*Z17),0)</f>
        <v>0.90225228700153581</v>
      </c>
      <c r="AH17" s="29">
        <f t="shared" si="0"/>
        <v>0.92271094151834399</v>
      </c>
      <c r="AI17" s="43">
        <v>253</v>
      </c>
      <c r="AJ17" s="36">
        <v>0.104</v>
      </c>
      <c r="AK17" s="38">
        <v>0.21779999999999999</v>
      </c>
      <c r="AL17" s="41">
        <f>AI17*(1-AJ17)*AK17</f>
        <v>49.372646400000001</v>
      </c>
      <c r="AM17" s="42">
        <v>1.75</v>
      </c>
      <c r="AN17" s="42"/>
      <c r="AO17" s="113">
        <f>AO16+AI17-AN17</f>
        <v>2915.2300000000005</v>
      </c>
      <c r="AP17" s="104"/>
      <c r="AQ17" s="43"/>
      <c r="AR17" s="44"/>
      <c r="AS17" s="45"/>
      <c r="AT17" s="45"/>
      <c r="AU17" s="45"/>
      <c r="AV17" s="45"/>
    </row>
    <row r="18" spans="1:48" x14ac:dyDescent="0.2">
      <c r="A18" s="158"/>
      <c r="B18" s="33">
        <v>3</v>
      </c>
      <c r="C18" s="11" t="s">
        <v>50</v>
      </c>
      <c r="D18" s="43">
        <v>20670</v>
      </c>
      <c r="E18" s="43">
        <v>3</v>
      </c>
      <c r="F18" s="43">
        <v>18026</v>
      </c>
      <c r="G18" s="37">
        <v>4.3</v>
      </c>
      <c r="H18" s="37">
        <v>7.1</v>
      </c>
      <c r="I18" s="43">
        <v>18044</v>
      </c>
      <c r="J18" s="37">
        <v>2.1</v>
      </c>
      <c r="K18" s="43">
        <v>16397</v>
      </c>
      <c r="L18" s="39">
        <v>8.2000000000000003E-2</v>
      </c>
      <c r="M18" s="37">
        <f>ROUND(K18*(1-L18),0)</f>
        <v>15052</v>
      </c>
      <c r="N18" s="28">
        <v>0.65200000000000002</v>
      </c>
      <c r="O18" s="25">
        <f>M18*N18</f>
        <v>9813.9040000000005</v>
      </c>
      <c r="P18" s="39">
        <v>0.23799999999999999</v>
      </c>
      <c r="Q18" s="25">
        <f>M18*P18</f>
        <v>3582.3759999999997</v>
      </c>
      <c r="R18" s="39">
        <v>0.11</v>
      </c>
      <c r="S18" s="25">
        <f>M18*R18</f>
        <v>1655.72</v>
      </c>
      <c r="T18" s="28">
        <v>0.193</v>
      </c>
      <c r="U18" s="25">
        <f>M18*T18</f>
        <v>2905.0360000000001</v>
      </c>
      <c r="V18" s="39">
        <v>0.52200000000000002</v>
      </c>
      <c r="W18" s="25">
        <f>M18*V18</f>
        <v>7857.1440000000002</v>
      </c>
      <c r="X18" s="39">
        <v>0.39</v>
      </c>
      <c r="Y18" s="25">
        <f>X18*M18</f>
        <v>5870.2800000000007</v>
      </c>
      <c r="Z18" s="47">
        <v>2.7100000000000002E-3</v>
      </c>
      <c r="AA18" s="18">
        <f>M18*Z18</f>
        <v>40.79092</v>
      </c>
      <c r="AB18" s="27">
        <f>IF(M18&gt;0,(AD18+AL18)/M18,0)</f>
        <v>2.8133591549295775E-3</v>
      </c>
      <c r="AC18" s="47">
        <v>2.7E-4</v>
      </c>
      <c r="AD18" s="37">
        <f>AC18*M18</f>
        <v>4.0640400000000003</v>
      </c>
      <c r="AE18" s="28">
        <v>0.21110000000000001</v>
      </c>
      <c r="AF18" s="41">
        <f>AI18*(1-AJ18)*AE18</f>
        <v>35.460578000000005</v>
      </c>
      <c r="AG18" s="28">
        <f>IF(AND(AE18&gt;0,AC18&gt;0,Z18&gt;0),((Z18-AC18)*AE18)/((AE18-AC18)*Z18),0)</f>
        <v>0.90152206364827958</v>
      </c>
      <c r="AH18" s="29">
        <f t="shared" si="0"/>
        <v>0.90510161803695488</v>
      </c>
      <c r="AI18" s="43">
        <v>185</v>
      </c>
      <c r="AJ18" s="39">
        <v>9.1999999999999998E-2</v>
      </c>
      <c r="AK18" s="28">
        <v>0.22789999999999999</v>
      </c>
      <c r="AL18" s="41">
        <f>AI18*(1-AJ18)*AK18</f>
        <v>38.282642000000003</v>
      </c>
      <c r="AM18" s="18">
        <v>1.65</v>
      </c>
      <c r="AN18" s="18"/>
      <c r="AO18" s="113">
        <f>AO17+AI18-AN18</f>
        <v>3100.2300000000005</v>
      </c>
      <c r="AP18" s="104"/>
      <c r="AQ18" s="43"/>
      <c r="AR18" s="48"/>
      <c r="AS18" s="41"/>
      <c r="AT18" s="41"/>
      <c r="AU18" s="41"/>
      <c r="AV18" s="41"/>
    </row>
    <row r="19" spans="1:48" s="22" customFormat="1" ht="13.5" thickBot="1" x14ac:dyDescent="0.25">
      <c r="A19" s="159"/>
      <c r="B19" s="49" t="s">
        <v>38</v>
      </c>
      <c r="C19" s="50"/>
      <c r="D19" s="51">
        <f>SUM(D16:D18)</f>
        <v>43800</v>
      </c>
      <c r="E19" s="51"/>
      <c r="F19" s="51">
        <f>SUM(F16:F18)</f>
        <v>48303</v>
      </c>
      <c r="G19" s="52"/>
      <c r="H19" s="52"/>
      <c r="I19" s="51">
        <f>SUM(I16:I18)</f>
        <v>49036</v>
      </c>
      <c r="J19" s="52"/>
      <c r="K19" s="51">
        <f>SUM(K16:K18)</f>
        <v>48484</v>
      </c>
      <c r="L19" s="21">
        <f>IF(K19&gt;0,(K16*L16+K17*L17+K18*L18)/K19,0)</f>
        <v>7.6038074416302281E-2</v>
      </c>
      <c r="M19" s="52">
        <f>M16+M17+M18</f>
        <v>44797</v>
      </c>
      <c r="N19" s="53">
        <f>IF(M19&gt;0,O19/M19,0)</f>
        <v>0.70286496863629255</v>
      </c>
      <c r="O19" s="54">
        <f>O16+O17+O18</f>
        <v>31486.241999999998</v>
      </c>
      <c r="P19" s="21">
        <f>IF(M19&gt;0,Q19/M19,0)</f>
        <v>0.22190829743063151</v>
      </c>
      <c r="Q19" s="54">
        <f>Q16+Q17+Q18</f>
        <v>9940.8259999999991</v>
      </c>
      <c r="R19" s="21">
        <f>IF(M19&gt;0,S19/M19,0)</f>
        <v>7.5226733933075871E-2</v>
      </c>
      <c r="S19" s="54">
        <f>S16+S17+S18</f>
        <v>3369.9319999999998</v>
      </c>
      <c r="T19" s="21">
        <f>IF(M19&gt;0,U19/M19,0)</f>
        <v>0.18868082684108309</v>
      </c>
      <c r="U19" s="54">
        <f>U16+U17+U18</f>
        <v>8452.3349999999991</v>
      </c>
      <c r="V19" s="21">
        <f>IF(M19&gt;0,W19/M19,0)</f>
        <v>0.5326175190302922</v>
      </c>
      <c r="W19" s="54">
        <f>W16+W17+W18</f>
        <v>23859.667000000001</v>
      </c>
      <c r="X19" s="21">
        <f>IF(M19&gt;0,Y19/M19,0)</f>
        <v>0.3833600464316807</v>
      </c>
      <c r="Y19" s="54">
        <f>Y16+Y17+Y18</f>
        <v>17173.38</v>
      </c>
      <c r="Z19" s="55">
        <f>IF(M19&gt;0,AA19/M19,0)</f>
        <v>2.7995432729870304E-3</v>
      </c>
      <c r="AA19" s="56">
        <f>SUM(AA16:AA18)</f>
        <v>125.41114</v>
      </c>
      <c r="AB19" s="55">
        <f>IF(M19&gt;0,(AB16*M16+AB17*M17+AB18*M18)/M19,0)</f>
        <v>3.031450588209032E-3</v>
      </c>
      <c r="AC19" s="55">
        <f>IF(K19&gt;0,(K16*AC16+K17*AC17+K18*AC18)/K19,0)</f>
        <v>2.7333738965431892E-4</v>
      </c>
      <c r="AD19" s="52">
        <f>SUM(AD16:AD18)</f>
        <v>12.24535</v>
      </c>
      <c r="AE19" s="53">
        <f>IF(K19&gt;0,(K16*AE16+K17*AE17+K18*AE18)/K19,0)</f>
        <v>0.21179347826086956</v>
      </c>
      <c r="AF19" s="58">
        <f>SUM(AF16:AF18)</f>
        <v>117.21978760000002</v>
      </c>
      <c r="AG19" s="53">
        <f>IF(AND(AA19&gt;0),((AA16*AG16+AA17*AG17+AA18*AG18)/AA19),0)</f>
        <v>0.90352454356139977</v>
      </c>
      <c r="AH19" s="57">
        <f t="shared" si="0"/>
        <v>0.91094469731894057</v>
      </c>
      <c r="AI19" s="51">
        <f>SUM(AI16:AI18)</f>
        <v>616</v>
      </c>
      <c r="AJ19" s="21">
        <f>IF(AI19&gt;0,(AJ16*AI16+AJ17*AI17+AJ18*AI18)/AI19,0)</f>
        <v>0.10155194805194805</v>
      </c>
      <c r="AK19" s="53">
        <f>IF(K19&gt;0,(AK16*K16+AK17*K17+AK18*K18)/K19,0)</f>
        <v>0.22393871586502764</v>
      </c>
      <c r="AL19" s="58">
        <f>SUM(AL16:AL18)</f>
        <v>123.554542</v>
      </c>
      <c r="AM19" s="56"/>
      <c r="AN19" s="56">
        <f>SUM(AN16:AN18)</f>
        <v>1070.8599999999999</v>
      </c>
      <c r="AO19" s="105"/>
      <c r="AP19" s="106">
        <f>AO18</f>
        <v>3100.2300000000005</v>
      </c>
      <c r="AQ19" s="51">
        <f>SUM(AQ16:AQ18)</f>
        <v>0</v>
      </c>
      <c r="AR19" s="59"/>
      <c r="AS19" s="58"/>
      <c r="AT19" s="58"/>
      <c r="AU19" s="58"/>
      <c r="AV19" s="58"/>
    </row>
    <row r="20" spans="1:48" x14ac:dyDescent="0.2">
      <c r="A20" s="157">
        <v>5</v>
      </c>
      <c r="B20" s="23">
        <v>1</v>
      </c>
      <c r="C20" s="11" t="s">
        <v>51</v>
      </c>
      <c r="D20" s="12">
        <v>6200</v>
      </c>
      <c r="E20" s="12">
        <v>2</v>
      </c>
      <c r="F20" s="12">
        <v>13594</v>
      </c>
      <c r="G20" s="13">
        <v>3.1</v>
      </c>
      <c r="H20" s="13">
        <v>5.3</v>
      </c>
      <c r="I20" s="12">
        <v>14118</v>
      </c>
      <c r="J20" s="13">
        <v>2.6</v>
      </c>
      <c r="K20" s="12">
        <v>16138</v>
      </c>
      <c r="L20" s="14">
        <v>7.5999999999999998E-2</v>
      </c>
      <c r="M20" s="24">
        <f>ROUND(K20*(1-L20),0)</f>
        <v>14912</v>
      </c>
      <c r="N20" s="15">
        <v>0.64900000000000002</v>
      </c>
      <c r="O20" s="25">
        <f>M20*N20</f>
        <v>9677.8880000000008</v>
      </c>
      <c r="P20" s="14">
        <v>0.32600000000000001</v>
      </c>
      <c r="Q20" s="25">
        <f>M20*P20</f>
        <v>4861.3119999999999</v>
      </c>
      <c r="R20" s="16">
        <v>2.5000000000000001E-2</v>
      </c>
      <c r="S20" s="25">
        <f>M20*R20</f>
        <v>372.8</v>
      </c>
      <c r="T20" s="26">
        <v>0.19800000000000001</v>
      </c>
      <c r="U20" s="25">
        <f>M20*T20</f>
        <v>2952.576</v>
      </c>
      <c r="V20" s="16">
        <v>0.51800000000000002</v>
      </c>
      <c r="W20" s="25">
        <f>M20*V20</f>
        <v>7724.4160000000002</v>
      </c>
      <c r="X20" s="16">
        <v>0.39</v>
      </c>
      <c r="Y20" s="25">
        <f>X20*M20</f>
        <v>5815.68</v>
      </c>
      <c r="Z20" s="17">
        <v>2.7399999999999998E-3</v>
      </c>
      <c r="AA20" s="18">
        <f>M20*Z20</f>
        <v>40.858879999999999</v>
      </c>
      <c r="AB20" s="27">
        <f>IF(M20&gt;0,(AD20+AL20)/M20,0)</f>
        <v>2.981870319206009E-3</v>
      </c>
      <c r="AC20" s="17">
        <v>2.7E-4</v>
      </c>
      <c r="AD20" s="24">
        <f>AC20*M20</f>
        <v>4.0262400000000005</v>
      </c>
      <c r="AE20" s="117">
        <v>0.20549999999999999</v>
      </c>
      <c r="AF20" s="30">
        <f>AI20*(1-AJ20)*AE20</f>
        <v>37.484432999999996</v>
      </c>
      <c r="AG20" s="28">
        <f>IF(AND(AE20&gt;0,AC20&gt;0,Z20&gt;0),((Z20-AC20)*AE20)/((AE20-AC20)*Z20),0)</f>
        <v>0.9026458120157872</v>
      </c>
      <c r="AH20" s="60">
        <f t="shared" si="0"/>
        <v>0.91056174126011136</v>
      </c>
      <c r="AI20" s="12">
        <v>202</v>
      </c>
      <c r="AJ20" s="14">
        <v>9.7000000000000003E-2</v>
      </c>
      <c r="AK20" s="15">
        <v>0.22170000000000001</v>
      </c>
      <c r="AL20" s="30">
        <f>AI20*(1-AJ20)*AK20</f>
        <v>40.439410200000005</v>
      </c>
      <c r="AM20" s="19">
        <v>1.65</v>
      </c>
      <c r="AN20" s="19">
        <v>1071.2</v>
      </c>
      <c r="AO20" s="101">
        <f>AO18+AI20-AN20</f>
        <v>2231.0300000000007</v>
      </c>
      <c r="AP20" s="102"/>
      <c r="AQ20" s="12"/>
      <c r="AR20" s="31"/>
      <c r="AS20" s="20"/>
      <c r="AT20" s="20"/>
      <c r="AU20" s="20"/>
      <c r="AV20" s="20"/>
    </row>
    <row r="21" spans="1:48" x14ac:dyDescent="0.2">
      <c r="A21" s="158"/>
      <c r="B21" s="33">
        <v>2</v>
      </c>
      <c r="C21" s="11" t="s">
        <v>54</v>
      </c>
      <c r="D21" s="34">
        <v>20883</v>
      </c>
      <c r="E21" s="34">
        <v>5</v>
      </c>
      <c r="F21" s="34">
        <v>16237</v>
      </c>
      <c r="G21" s="35">
        <v>4.5999999999999996</v>
      </c>
      <c r="H21" s="35">
        <v>6.8</v>
      </c>
      <c r="I21" s="34">
        <v>17119</v>
      </c>
      <c r="J21" s="35">
        <v>2.2999999999999998</v>
      </c>
      <c r="K21" s="34">
        <v>16315</v>
      </c>
      <c r="L21" s="36">
        <v>0.08</v>
      </c>
      <c r="M21" s="37">
        <f>ROUND(K21*(1-L21),0)</f>
        <v>15010</v>
      </c>
      <c r="N21" s="38">
        <v>0.71599999999999997</v>
      </c>
      <c r="O21" s="25">
        <f>M21*N21</f>
        <v>10747.16</v>
      </c>
      <c r="P21" s="36">
        <v>0.247</v>
      </c>
      <c r="Q21" s="25">
        <f>M21*P21</f>
        <v>3707.47</v>
      </c>
      <c r="R21" s="39">
        <v>3.6999999999999998E-2</v>
      </c>
      <c r="S21" s="25">
        <f>M21*R21</f>
        <v>555.37</v>
      </c>
      <c r="T21" s="28">
        <v>0.20599999999999999</v>
      </c>
      <c r="U21" s="25">
        <f>M21*T21</f>
        <v>3092.06</v>
      </c>
      <c r="V21" s="39">
        <v>0.50800000000000001</v>
      </c>
      <c r="W21" s="25">
        <f>M21*V21</f>
        <v>7625.08</v>
      </c>
      <c r="X21" s="39">
        <v>0.39</v>
      </c>
      <c r="Y21" s="25">
        <f>X21*M21</f>
        <v>5853.9000000000005</v>
      </c>
      <c r="Z21" s="40">
        <v>2.7100000000000002E-3</v>
      </c>
      <c r="AA21" s="18">
        <f>M21*Z21</f>
        <v>40.677100000000003</v>
      </c>
      <c r="AB21" s="27">
        <f>IF(M21&gt;0,(AD21+AL21)/M21,0)</f>
        <v>2.9029526982011994E-3</v>
      </c>
      <c r="AC21" s="40">
        <v>2.7E-4</v>
      </c>
      <c r="AD21" s="37">
        <f>AC21*M21</f>
        <v>4.0526999999999997</v>
      </c>
      <c r="AE21" s="28">
        <v>0.2072</v>
      </c>
      <c r="AF21" s="41">
        <f>AI21*(1-AJ21)*AE21</f>
        <v>37.649068800000002</v>
      </c>
      <c r="AG21" s="28">
        <f>IF(AND(AE21&gt;0,AC21&gt;0,Z21&gt;0),((Z21-AC21)*AE21)/((AE21-AC21)*Z21),0)</f>
        <v>0.90154379531520634</v>
      </c>
      <c r="AH21" s="29">
        <f t="shared" si="0"/>
        <v>0.90811857021372111</v>
      </c>
      <c r="AI21" s="34">
        <v>201</v>
      </c>
      <c r="AJ21" s="36">
        <v>9.6000000000000002E-2</v>
      </c>
      <c r="AK21" s="38">
        <v>0.2175</v>
      </c>
      <c r="AL21" s="41">
        <f>AI21*(1-AJ21)*AK21</f>
        <v>39.520620000000001</v>
      </c>
      <c r="AM21" s="42">
        <v>1.75</v>
      </c>
      <c r="AN21" s="42"/>
      <c r="AO21" s="121">
        <f>AO20+AI21-AN21</f>
        <v>2432.0300000000007</v>
      </c>
      <c r="AP21" s="104"/>
      <c r="AQ21" s="43"/>
      <c r="AR21" s="44"/>
      <c r="AS21" s="45"/>
      <c r="AT21" s="45"/>
      <c r="AU21" s="45"/>
      <c r="AV21" s="45"/>
    </row>
    <row r="22" spans="1:48" x14ac:dyDescent="0.2">
      <c r="A22" s="158"/>
      <c r="B22" s="33">
        <v>3</v>
      </c>
      <c r="C22" s="11" t="s">
        <v>50</v>
      </c>
      <c r="D22" s="43">
        <v>16517</v>
      </c>
      <c r="E22" s="43">
        <v>2</v>
      </c>
      <c r="F22" s="43">
        <v>17406</v>
      </c>
      <c r="G22" s="37">
        <v>3.1</v>
      </c>
      <c r="H22" s="37">
        <v>7.2</v>
      </c>
      <c r="I22" s="43">
        <v>17573</v>
      </c>
      <c r="J22" s="37">
        <v>2</v>
      </c>
      <c r="K22" s="43">
        <v>16528</v>
      </c>
      <c r="L22" s="39">
        <v>7.6999999999999999E-2</v>
      </c>
      <c r="M22" s="37">
        <f>ROUND(K22*(1-L22),0)</f>
        <v>15255</v>
      </c>
      <c r="N22" s="28">
        <v>0.625</v>
      </c>
      <c r="O22" s="25">
        <f>M22*N22</f>
        <v>9534.375</v>
      </c>
      <c r="P22" s="39">
        <v>0.311</v>
      </c>
      <c r="Q22" s="25">
        <f>M22*P22</f>
        <v>4744.3050000000003</v>
      </c>
      <c r="R22" s="39">
        <v>6.4000000000000001E-2</v>
      </c>
      <c r="S22" s="25">
        <f>M22*R22</f>
        <v>976.32</v>
      </c>
      <c r="T22" s="28">
        <v>0.19700000000000001</v>
      </c>
      <c r="U22" s="25">
        <f>M22*T22</f>
        <v>3005.2350000000001</v>
      </c>
      <c r="V22" s="39">
        <v>0.51500000000000001</v>
      </c>
      <c r="W22" s="25">
        <f>M22*V22</f>
        <v>7856.3249999999998</v>
      </c>
      <c r="X22" s="39">
        <v>0.39</v>
      </c>
      <c r="Y22" s="25">
        <f>X22*M22</f>
        <v>5949.45</v>
      </c>
      <c r="Z22" s="47">
        <v>2.6900000000000001E-3</v>
      </c>
      <c r="AA22" s="18">
        <f>M22*Z22</f>
        <v>41.03595</v>
      </c>
      <c r="AB22" s="27">
        <f>IF(M22&gt;0,(AD22+AL22)/M22,0)</f>
        <v>2.8169529990167154E-3</v>
      </c>
      <c r="AC22" s="47">
        <v>2.5999999999999998E-4</v>
      </c>
      <c r="AD22" s="37">
        <f>AC22*M22</f>
        <v>3.9662999999999995</v>
      </c>
      <c r="AE22" s="28">
        <v>0.20269999999999999</v>
      </c>
      <c r="AF22" s="41">
        <f>AI22*(1-AJ22)*AE22</f>
        <v>35.890062</v>
      </c>
      <c r="AG22" s="28">
        <f>IF(AND(AE22&gt;0,AC22&gt;0,Z22&gt;0),((Z22-AC22)*AE22)/((AE22-AC22)*Z22),0)</f>
        <v>0.90450591996967866</v>
      </c>
      <c r="AH22" s="29">
        <f t="shared" si="0"/>
        <v>0.90877423376483479</v>
      </c>
      <c r="AI22" s="43">
        <v>195</v>
      </c>
      <c r="AJ22" s="39">
        <v>9.1999999999999998E-2</v>
      </c>
      <c r="AK22" s="28">
        <v>0.2203</v>
      </c>
      <c r="AL22" s="41">
        <f>AI22*(1-AJ22)*AK22</f>
        <v>39.006318</v>
      </c>
      <c r="AM22" s="18">
        <v>1.65</v>
      </c>
      <c r="AN22" s="18"/>
      <c r="AO22" s="121">
        <f>AO21+AI22-AN22</f>
        <v>2627.0300000000007</v>
      </c>
      <c r="AP22" s="104"/>
      <c r="AQ22" s="43"/>
      <c r="AR22" s="48"/>
      <c r="AS22" s="41"/>
      <c r="AT22" s="41"/>
      <c r="AU22" s="41"/>
      <c r="AV22" s="41"/>
    </row>
    <row r="23" spans="1:48" s="22" customFormat="1" ht="13.5" thickBot="1" x14ac:dyDescent="0.25">
      <c r="A23" s="159"/>
      <c r="B23" s="49" t="s">
        <v>38</v>
      </c>
      <c r="C23" s="50"/>
      <c r="D23" s="51">
        <f>SUM(D20:D22)</f>
        <v>43600</v>
      </c>
      <c r="E23" s="51"/>
      <c r="F23" s="51">
        <f>SUM(F20:F22)</f>
        <v>47237</v>
      </c>
      <c r="G23" s="52"/>
      <c r="H23" s="52"/>
      <c r="I23" s="51">
        <f>SUM(I20:I22)</f>
        <v>48810</v>
      </c>
      <c r="J23" s="52"/>
      <c r="K23" s="51">
        <f>SUM(K20:K22)</f>
        <v>48981</v>
      </c>
      <c r="L23" s="21">
        <f>IF(K23&gt;0,(K20*L20+K21*L21+K22*L22)/K23,0)</f>
        <v>7.7669790326861443E-2</v>
      </c>
      <c r="M23" s="52">
        <f>M20+M21+M22</f>
        <v>45177</v>
      </c>
      <c r="N23" s="53">
        <f>IF(M23&gt;0,O23/M23,0)</f>
        <v>0.66315653983221556</v>
      </c>
      <c r="O23" s="54">
        <f>O20+O21+O22</f>
        <v>29959.423000000003</v>
      </c>
      <c r="P23" s="21">
        <f>IF(M23&gt;0,Q23/M23,0)</f>
        <v>0.29468727449808529</v>
      </c>
      <c r="Q23" s="54">
        <f>Q20+Q21+Q22</f>
        <v>13313.087</v>
      </c>
      <c r="R23" s="21">
        <f>IF(M23&gt;0,S23/M23,0)</f>
        <v>4.2156185669699191E-2</v>
      </c>
      <c r="S23" s="54">
        <f>S20+S21+S22</f>
        <v>1904.4900000000002</v>
      </c>
      <c r="T23" s="21">
        <f>IF(M23&gt;0,U23/M23,0)</f>
        <v>0.20032031786085841</v>
      </c>
      <c r="U23" s="54">
        <f>U20+U21+U22</f>
        <v>9049.871000000001</v>
      </c>
      <c r="V23" s="21">
        <f>IF(M23&gt;0,W23/M23,0)</f>
        <v>0.5136644974212542</v>
      </c>
      <c r="W23" s="54">
        <f>W20+W21+W22</f>
        <v>23205.821</v>
      </c>
      <c r="X23" s="21">
        <f>IF(M23&gt;0,Y23/M23,0)</f>
        <v>0.39000000000000007</v>
      </c>
      <c r="Y23" s="54">
        <f>Y20+Y21+Y22</f>
        <v>17619.030000000002</v>
      </c>
      <c r="Z23" s="55">
        <f>IF(M23&gt;0,AA23/M23,0)</f>
        <v>2.7131489474732716E-3</v>
      </c>
      <c r="AA23" s="56">
        <f>SUM(AA20:AA22)</f>
        <v>122.57192999999999</v>
      </c>
      <c r="AB23" s="55">
        <f>IF(M23&gt;0,(AB20*M20+AB21*M21+AB22*M22)/M23,0)</f>
        <v>2.8999621090377847E-3</v>
      </c>
      <c r="AC23" s="55">
        <f>IF(K23&gt;0,(K20*AC20+K21*AC21+K22*AC22)/K23,0)</f>
        <v>2.6662563034646089E-4</v>
      </c>
      <c r="AD23" s="52">
        <f>SUM(AD20:AD22)</f>
        <v>12.04524</v>
      </c>
      <c r="AE23" s="53">
        <f>IF(K23&gt;0,(K20*AE20+K21*AE21+K22*AE22)/K23,0)</f>
        <v>0.20512142667564973</v>
      </c>
      <c r="AF23" s="58">
        <f>SUM(AF20:AF22)</f>
        <v>111.02356380000001</v>
      </c>
      <c r="AG23" s="53">
        <f>IF(AND(AA23&gt;0),((AA20*AG20+AA21*AG21+AA22*AG22)/AA23),0)</f>
        <v>0.90290284030488499</v>
      </c>
      <c r="AH23" s="57">
        <f t="shared" si="0"/>
        <v>0.90916162971039349</v>
      </c>
      <c r="AI23" s="51">
        <f>SUM(AI20:AI22)</f>
        <v>598</v>
      </c>
      <c r="AJ23" s="21">
        <f>IF(AI23&gt;0,(AJ20*AI20+AJ21*AI21+AJ22*AI22)/AI23,0)</f>
        <v>9.5033444816053511E-2</v>
      </c>
      <c r="AK23" s="53">
        <f>IF(K23&gt;0,(AK20*K20+AK21*K21+AK22*K22)/K23,0)</f>
        <v>0.21982861721892161</v>
      </c>
      <c r="AL23" s="58">
        <f>SUM(AL20:AL22)</f>
        <v>118.9663482</v>
      </c>
      <c r="AM23" s="56"/>
      <c r="AN23" s="56">
        <f>SUM(AN20:AN22)</f>
        <v>1071.2</v>
      </c>
      <c r="AO23" s="105"/>
      <c r="AP23" s="106">
        <f>AO22</f>
        <v>2627.0300000000007</v>
      </c>
      <c r="AQ23" s="51">
        <f>SUM(AQ20:AQ22)</f>
        <v>0</v>
      </c>
      <c r="AR23" s="59"/>
      <c r="AS23" s="58"/>
      <c r="AT23" s="58"/>
      <c r="AU23" s="58"/>
      <c r="AV23" s="58"/>
    </row>
    <row r="24" spans="1:48" x14ac:dyDescent="0.2">
      <c r="A24" s="157">
        <v>6</v>
      </c>
      <c r="B24" s="23">
        <v>1</v>
      </c>
      <c r="C24" s="11" t="s">
        <v>51</v>
      </c>
      <c r="D24" s="12">
        <v>5600</v>
      </c>
      <c r="E24" s="12">
        <v>1</v>
      </c>
      <c r="F24" s="12">
        <v>13001</v>
      </c>
      <c r="G24" s="13">
        <v>2.8</v>
      </c>
      <c r="H24" s="13">
        <v>6.2</v>
      </c>
      <c r="I24" s="12">
        <v>13135</v>
      </c>
      <c r="J24" s="13">
        <v>2.9</v>
      </c>
      <c r="K24" s="12">
        <v>16629</v>
      </c>
      <c r="L24" s="14">
        <v>8.3000000000000004E-2</v>
      </c>
      <c r="M24" s="24">
        <f>ROUND(K24*(1-L24),0)</f>
        <v>15249</v>
      </c>
      <c r="N24" s="15">
        <v>0.63600000000000001</v>
      </c>
      <c r="O24" s="25">
        <f>M24*N24</f>
        <v>9698.3639999999996</v>
      </c>
      <c r="P24" s="14">
        <v>0.34100000000000003</v>
      </c>
      <c r="Q24" s="25">
        <f>M24*P24</f>
        <v>5199.9090000000006</v>
      </c>
      <c r="R24" s="16">
        <v>2.3E-2</v>
      </c>
      <c r="S24" s="25">
        <f>M24*R24</f>
        <v>350.72699999999998</v>
      </c>
      <c r="T24" s="26">
        <v>0.222</v>
      </c>
      <c r="U24" s="25">
        <f>M24*T24</f>
        <v>3385.2780000000002</v>
      </c>
      <c r="V24" s="16">
        <v>0.48799999999999999</v>
      </c>
      <c r="W24" s="25">
        <f>M24*V24</f>
        <v>7441.5119999999997</v>
      </c>
      <c r="X24" s="16">
        <v>0.39</v>
      </c>
      <c r="Y24" s="25">
        <f>X24*M24</f>
        <v>5947.1100000000006</v>
      </c>
      <c r="Z24" s="17">
        <v>2.7899999999999999E-3</v>
      </c>
      <c r="AA24" s="18">
        <f>M24*Z24</f>
        <v>42.544710000000002</v>
      </c>
      <c r="AB24" s="27">
        <f>IF(M24&gt;0,(AD24+AL24)/M24,0)</f>
        <v>2.8714924781952918E-3</v>
      </c>
      <c r="AC24" s="17">
        <v>2.2000000000000001E-4</v>
      </c>
      <c r="AD24" s="24">
        <f>AC24*M24</f>
        <v>3.3547800000000003</v>
      </c>
      <c r="AE24" s="117">
        <v>0.20230000000000001</v>
      </c>
      <c r="AF24" s="30">
        <f>AI24*(1-AJ24)*AE24</f>
        <v>37.798136600000007</v>
      </c>
      <c r="AG24" s="28">
        <f>IF(AND(AE24&gt;0,AC24&gt;0,Z24&gt;0),((Z24-AC24)*AE24)/((AE24-AC24)*Z24),0)</f>
        <v>0.92214978559894645</v>
      </c>
      <c r="AH24" s="60">
        <f t="shared" si="0"/>
        <v>0.9243244911555103</v>
      </c>
      <c r="AI24" s="12">
        <v>206</v>
      </c>
      <c r="AJ24" s="14">
        <v>9.2999999999999999E-2</v>
      </c>
      <c r="AK24" s="15">
        <v>0.21640000000000001</v>
      </c>
      <c r="AL24" s="30">
        <f>AI24*(1-AJ24)*AK24</f>
        <v>40.432608800000004</v>
      </c>
      <c r="AM24" s="19">
        <v>1.63</v>
      </c>
      <c r="AN24" s="19">
        <v>1080.8800000000001</v>
      </c>
      <c r="AO24" s="101">
        <f>AO22+AI24-AN24</f>
        <v>1752.1500000000005</v>
      </c>
      <c r="AP24" s="102"/>
      <c r="AQ24" s="12"/>
      <c r="AR24" s="31"/>
      <c r="AS24" s="20"/>
      <c r="AT24" s="20"/>
      <c r="AU24" s="20"/>
      <c r="AV24" s="20"/>
    </row>
    <row r="25" spans="1:48" x14ac:dyDescent="0.2">
      <c r="A25" s="158"/>
      <c r="B25" s="33">
        <v>2</v>
      </c>
      <c r="C25" s="11" t="s">
        <v>53</v>
      </c>
      <c r="D25" s="34">
        <v>16995</v>
      </c>
      <c r="E25" s="34">
        <v>12</v>
      </c>
      <c r="F25" s="34">
        <v>18821</v>
      </c>
      <c r="G25" s="35">
        <v>2.7</v>
      </c>
      <c r="H25" s="35">
        <v>5.6</v>
      </c>
      <c r="I25" s="34">
        <v>18692</v>
      </c>
      <c r="J25" s="35">
        <v>1.8</v>
      </c>
      <c r="K25" s="34">
        <v>16574</v>
      </c>
      <c r="L25" s="36">
        <v>8.3000000000000004E-2</v>
      </c>
      <c r="M25" s="37">
        <f>ROUND(K25*(1-L25),0)</f>
        <v>15198</v>
      </c>
      <c r="N25" s="38">
        <v>0.66</v>
      </c>
      <c r="O25" s="25">
        <f>M25*N25</f>
        <v>10030.68</v>
      </c>
      <c r="P25" s="36">
        <v>0.316</v>
      </c>
      <c r="Q25" s="25">
        <f>M25*P25</f>
        <v>4802.5680000000002</v>
      </c>
      <c r="R25" s="39">
        <v>2.4E-2</v>
      </c>
      <c r="S25" s="25">
        <f>M25*R25</f>
        <v>364.75200000000001</v>
      </c>
      <c r="T25" s="28">
        <v>0.23</v>
      </c>
      <c r="U25" s="25">
        <f>M25*T25</f>
        <v>3495.54</v>
      </c>
      <c r="V25" s="39">
        <v>0.49099999999999999</v>
      </c>
      <c r="W25" s="25">
        <f>M25*V25</f>
        <v>7462.2179999999998</v>
      </c>
      <c r="X25" s="39">
        <v>0.39</v>
      </c>
      <c r="Y25" s="25">
        <f>X25*M25</f>
        <v>5927.22</v>
      </c>
      <c r="Z25" s="40">
        <v>2.8500000000000001E-3</v>
      </c>
      <c r="AA25" s="18">
        <f>M25*Z25</f>
        <v>43.314300000000003</v>
      </c>
      <c r="AB25" s="27">
        <f>IF(M25&gt;0,(AD25+AL25)/M25,0)</f>
        <v>2.8082430319778919E-3</v>
      </c>
      <c r="AC25" s="40">
        <v>2.5999999999999998E-4</v>
      </c>
      <c r="AD25" s="37">
        <f>AC25*M25</f>
        <v>3.9514799999999997</v>
      </c>
      <c r="AE25" s="28">
        <v>0.2031</v>
      </c>
      <c r="AF25" s="41">
        <f>AI25*(1-AJ25)*AE25</f>
        <v>37.067374800000003</v>
      </c>
      <c r="AG25" s="28">
        <f>IF(AND(AE25&gt;0,AC25&gt;0,Z25&gt;0),((Z25-AC25)*AE25)/((AE25-AC25)*Z25),0)</f>
        <v>0.90993679228637558</v>
      </c>
      <c r="AH25" s="29">
        <f t="shared" si="0"/>
        <v>0.90852860360928289</v>
      </c>
      <c r="AI25" s="34">
        <v>201</v>
      </c>
      <c r="AJ25" s="36">
        <v>9.1999999999999998E-2</v>
      </c>
      <c r="AK25" s="38">
        <v>0.2122</v>
      </c>
      <c r="AL25" s="41">
        <f>AI25*(1-AJ25)*AK25</f>
        <v>38.728197600000001</v>
      </c>
      <c r="AM25" s="42">
        <v>1.65</v>
      </c>
      <c r="AN25" s="42"/>
      <c r="AO25" s="121">
        <f>AO24+AI25-AN25</f>
        <v>1953.1500000000005</v>
      </c>
      <c r="AP25" s="104"/>
      <c r="AQ25" s="43"/>
      <c r="AR25" s="44"/>
      <c r="AS25" s="45"/>
      <c r="AT25" s="45"/>
      <c r="AU25" s="45"/>
      <c r="AV25" s="45"/>
    </row>
    <row r="26" spans="1:48" x14ac:dyDescent="0.2">
      <c r="A26" s="158"/>
      <c r="B26" s="33">
        <v>3</v>
      </c>
      <c r="C26" s="11" t="s">
        <v>50</v>
      </c>
      <c r="D26" s="43">
        <v>20255</v>
      </c>
      <c r="E26" s="43">
        <v>6</v>
      </c>
      <c r="F26" s="43">
        <v>17519</v>
      </c>
      <c r="G26" s="37">
        <v>1.7</v>
      </c>
      <c r="H26" s="37">
        <v>5.8</v>
      </c>
      <c r="I26" s="43">
        <v>17528</v>
      </c>
      <c r="J26" s="37">
        <v>1.7</v>
      </c>
      <c r="K26" s="43">
        <v>16405</v>
      </c>
      <c r="L26" s="39">
        <v>8.4000000000000005E-2</v>
      </c>
      <c r="M26" s="37">
        <f>ROUND(K26*(1-L26),0)</f>
        <v>15027</v>
      </c>
      <c r="N26" s="28">
        <v>0.64300000000000002</v>
      </c>
      <c r="O26" s="25">
        <f>M26*N26</f>
        <v>9662.3610000000008</v>
      </c>
      <c r="P26" s="39">
        <v>0.32800000000000001</v>
      </c>
      <c r="Q26" s="25">
        <f>M26*P26</f>
        <v>4928.8559999999998</v>
      </c>
      <c r="R26" s="39">
        <v>2.9000000000000001E-2</v>
      </c>
      <c r="S26" s="25">
        <f>M26*R26</f>
        <v>435.78300000000002</v>
      </c>
      <c r="T26" s="28">
        <v>0.214</v>
      </c>
      <c r="U26" s="25">
        <f>M26*T26</f>
        <v>3215.7779999999998</v>
      </c>
      <c r="V26" s="39">
        <v>0.505</v>
      </c>
      <c r="W26" s="25">
        <f>M26*V26</f>
        <v>7588.6350000000002</v>
      </c>
      <c r="X26" s="39">
        <v>0.39</v>
      </c>
      <c r="Y26" s="25">
        <f>X26*M26</f>
        <v>5860.5300000000007</v>
      </c>
      <c r="Z26" s="47">
        <v>2.8400000000000001E-3</v>
      </c>
      <c r="AA26" s="18">
        <f>M26*Z26</f>
        <v>42.676680000000005</v>
      </c>
      <c r="AB26" s="27">
        <f>IF(M26&gt;0,(AD26+AL26)/M26,0)</f>
        <v>2.9982824116590139E-3</v>
      </c>
      <c r="AC26" s="47">
        <v>2.7E-4</v>
      </c>
      <c r="AD26" s="37">
        <f>AC26*M26</f>
        <v>4.0572900000000001</v>
      </c>
      <c r="AE26" s="28">
        <v>0.2026</v>
      </c>
      <c r="AF26" s="41">
        <f>AI26*(1-AJ26)*AE26</f>
        <v>38.4901506</v>
      </c>
      <c r="AG26" s="28">
        <f>IF(AND(AE26&gt;0,AC26&gt;0,Z26&gt;0),((Z26-AC26)*AE26)/((AE26-AC26)*Z26),0)</f>
        <v>0.90613716401110178</v>
      </c>
      <c r="AH26" s="29">
        <f t="shared" si="0"/>
        <v>0.91108835875793015</v>
      </c>
      <c r="AI26" s="43">
        <v>209</v>
      </c>
      <c r="AJ26" s="39">
        <v>9.0999999999999998E-2</v>
      </c>
      <c r="AK26" s="28">
        <v>0.21579999999999999</v>
      </c>
      <c r="AL26" s="41">
        <f>AI26*(1-AJ26)*AK26</f>
        <v>40.997899799999999</v>
      </c>
      <c r="AM26" s="18">
        <v>1.65</v>
      </c>
      <c r="AN26" s="18"/>
      <c r="AO26" s="121">
        <f>AO25+AI26-AN26</f>
        <v>2162.1500000000005</v>
      </c>
      <c r="AP26" s="104"/>
      <c r="AQ26" s="43"/>
      <c r="AR26" s="48"/>
      <c r="AS26" s="41"/>
      <c r="AT26" s="41"/>
      <c r="AU26" s="41"/>
      <c r="AV26" s="41"/>
    </row>
    <row r="27" spans="1:48" s="22" customFormat="1" ht="13.5" thickBot="1" x14ac:dyDescent="0.25">
      <c r="A27" s="159"/>
      <c r="B27" s="49" t="s">
        <v>38</v>
      </c>
      <c r="C27" s="50"/>
      <c r="D27" s="51">
        <f>SUM(D24:D26)</f>
        <v>42850</v>
      </c>
      <c r="E27" s="51"/>
      <c r="F27" s="51">
        <f>SUM(F24:F26)</f>
        <v>49341</v>
      </c>
      <c r="G27" s="52"/>
      <c r="H27" s="52"/>
      <c r="I27" s="51">
        <f>SUM(I24:I26)</f>
        <v>49355</v>
      </c>
      <c r="J27" s="52"/>
      <c r="K27" s="51">
        <f>SUM(K24:K26)</f>
        <v>49608</v>
      </c>
      <c r="L27" s="21">
        <f>IF(K27&gt;0,(K24*L24+K25*L25+K26*L26)/K27,0)</f>
        <v>8.3330692630220943E-2</v>
      </c>
      <c r="M27" s="52">
        <f>M24+M25+M26</f>
        <v>45474</v>
      </c>
      <c r="N27" s="53">
        <f>IF(M27&gt;0,O27/M27,0)</f>
        <v>0.64633427892861861</v>
      </c>
      <c r="O27" s="54">
        <f>O24+O25+O26</f>
        <v>29391.405000000002</v>
      </c>
      <c r="P27" s="21">
        <f>IF(M27&gt;0,Q27/M27,0)</f>
        <v>0.32834879271671724</v>
      </c>
      <c r="Q27" s="54">
        <f>Q24+Q25+Q26</f>
        <v>14931.333000000001</v>
      </c>
      <c r="R27" s="21">
        <f>IF(M27&gt;0,S27/M27,0)</f>
        <v>2.5316928354664207E-2</v>
      </c>
      <c r="S27" s="54">
        <f>S24+S25+S26</f>
        <v>1151.2620000000002</v>
      </c>
      <c r="T27" s="21">
        <f>IF(M27&gt;0,U27/M27,0)</f>
        <v>0.22203008312442274</v>
      </c>
      <c r="U27" s="54">
        <f>U24+U25+U26</f>
        <v>10096.596</v>
      </c>
      <c r="V27" s="21">
        <f>IF(M27&gt;0,W27/M27,0)</f>
        <v>0.49462033249769094</v>
      </c>
      <c r="W27" s="54">
        <f>W24+W25+W26</f>
        <v>22492.364999999998</v>
      </c>
      <c r="X27" s="21">
        <f>IF(M27&gt;0,Y27/M27,0)</f>
        <v>0.39</v>
      </c>
      <c r="Y27" s="54">
        <f>Y24+Y25+Y26</f>
        <v>17734.86</v>
      </c>
      <c r="Z27" s="55">
        <f>IF(M27&gt;0,AA27/M27,0)</f>
        <v>2.8265754057263497E-3</v>
      </c>
      <c r="AA27" s="56">
        <f>SUM(AA24:AA26)</f>
        <v>128.53569000000002</v>
      </c>
      <c r="AB27" s="55">
        <f>IF(M27&gt;0,(AB24*M24+AB25*M25+AB26*M26)/M27,0)</f>
        <v>2.8922517526498654E-3</v>
      </c>
      <c r="AC27" s="55">
        <f>IF(K27&gt;0,(K24*AC24+K25*AC25+K26*AC26)/K27,0)</f>
        <v>2.4989860506369942E-4</v>
      </c>
      <c r="AD27" s="52">
        <f>SUM(AD24:AD26)</f>
        <v>11.36355</v>
      </c>
      <c r="AE27" s="53">
        <f>IF(K27&gt;0,(K24*AE24+K25*AE25+K26*AE26)/K27,0)</f>
        <v>0.20266648726011935</v>
      </c>
      <c r="AF27" s="58">
        <f>SUM(AF24:AF26)</f>
        <v>113.355662</v>
      </c>
      <c r="AG27" s="53">
        <f>IF(AND(AA27&gt;0),((AA24*AG24+AA25*AG25+AA26*AG26)/AA27),0)</f>
        <v>0.91271767546903437</v>
      </c>
      <c r="AH27" s="57">
        <f t="shared" si="0"/>
        <v>0.91466134175257197</v>
      </c>
      <c r="AI27" s="51">
        <f>SUM(AI24:AI26)</f>
        <v>616</v>
      </c>
      <c r="AJ27" s="21">
        <f>IF(AI27&gt;0,(AJ24*AI24+AJ25*AI25+AJ26*AI26)/AI27,0)</f>
        <v>9.199512987012988E-2</v>
      </c>
      <c r="AK27" s="53">
        <f>IF(K27&gt;0,(AK24*K24+AK25*K25+AK26*K26)/K27,0)</f>
        <v>0.21479836719883894</v>
      </c>
      <c r="AL27" s="58">
        <f>SUM(AL24:AL26)</f>
        <v>120.15870620000001</v>
      </c>
      <c r="AM27" s="56"/>
      <c r="AN27" s="56">
        <f>SUM(AN24:AN26)</f>
        <v>1080.8800000000001</v>
      </c>
      <c r="AO27" s="105"/>
      <c r="AP27" s="106">
        <f>AO26</f>
        <v>2162.1500000000005</v>
      </c>
      <c r="AQ27" s="51">
        <f>SUM(AQ24:AQ26)</f>
        <v>0</v>
      </c>
      <c r="AR27" s="59"/>
      <c r="AS27" s="58"/>
      <c r="AT27" s="58"/>
      <c r="AU27" s="58"/>
      <c r="AV27" s="58"/>
    </row>
    <row r="28" spans="1:48" x14ac:dyDescent="0.2">
      <c r="A28" s="157">
        <v>7</v>
      </c>
      <c r="B28" s="23">
        <v>1</v>
      </c>
      <c r="C28" s="11" t="s">
        <v>51</v>
      </c>
      <c r="D28" s="12">
        <v>9100</v>
      </c>
      <c r="E28" s="12">
        <v>4</v>
      </c>
      <c r="F28" s="12">
        <v>5471</v>
      </c>
      <c r="G28" s="13">
        <v>1.4</v>
      </c>
      <c r="H28" s="13">
        <v>5.3</v>
      </c>
      <c r="I28" s="12">
        <v>6224</v>
      </c>
      <c r="J28" s="13">
        <v>5.0999999999999996</v>
      </c>
      <c r="K28" s="12">
        <v>16300</v>
      </c>
      <c r="L28" s="14">
        <v>8.5999999999999993E-2</v>
      </c>
      <c r="M28" s="24">
        <f>ROUND(K28*(1-L28),0)</f>
        <v>14898</v>
      </c>
      <c r="N28" s="15">
        <v>0.65</v>
      </c>
      <c r="O28" s="25">
        <f>M28*N28</f>
        <v>9683.7000000000007</v>
      </c>
      <c r="P28" s="14">
        <v>0.32700000000000001</v>
      </c>
      <c r="Q28" s="25">
        <f>M28*P28</f>
        <v>4871.6460000000006</v>
      </c>
      <c r="R28" s="16">
        <v>2.3E-2</v>
      </c>
      <c r="S28" s="25">
        <f>M28*R28</f>
        <v>342.654</v>
      </c>
      <c r="T28" s="26">
        <v>0.20100000000000001</v>
      </c>
      <c r="U28" s="25">
        <f>M28*T28</f>
        <v>2994.498</v>
      </c>
      <c r="V28" s="16">
        <v>0.50800000000000001</v>
      </c>
      <c r="W28" s="25">
        <f>M28*V28</f>
        <v>7568.1840000000002</v>
      </c>
      <c r="X28" s="16">
        <v>0.39</v>
      </c>
      <c r="Y28" s="25">
        <f>X28*M28</f>
        <v>5810.22</v>
      </c>
      <c r="Z28" s="17">
        <v>2.81E-3</v>
      </c>
      <c r="AA28" s="18">
        <f>M28*Z28</f>
        <v>41.863379999999999</v>
      </c>
      <c r="AB28" s="27">
        <f>IF(M28&gt;0,(AD28+AL28)/M28,0)</f>
        <v>2.9374486508256148E-3</v>
      </c>
      <c r="AC28" s="17">
        <v>2.5999999999999998E-4</v>
      </c>
      <c r="AD28" s="24">
        <f>AC28*M28</f>
        <v>3.8734799999999998</v>
      </c>
      <c r="AE28" s="117">
        <v>0.2056</v>
      </c>
      <c r="AF28" s="30">
        <f>AI28*(1-AJ28)*AE28</f>
        <v>37.706217600000002</v>
      </c>
      <c r="AG28" s="28">
        <f>IF(AND(AE28&gt;0,AC28&gt;0,Z28&gt;0),((Z28-AC28)*AE28)/((AE28-AC28)*Z28),0)</f>
        <v>0.90862234564875821</v>
      </c>
      <c r="AH28" s="60">
        <f t="shared" si="0"/>
        <v>0.91257871315025407</v>
      </c>
      <c r="AI28" s="12">
        <v>204</v>
      </c>
      <c r="AJ28" s="14">
        <v>0.10100000000000001</v>
      </c>
      <c r="AK28" s="15">
        <v>0.2175</v>
      </c>
      <c r="AL28" s="30">
        <f>AI28*(1-AJ28)*AK28</f>
        <v>39.888630000000006</v>
      </c>
      <c r="AM28" s="19">
        <v>1.63</v>
      </c>
      <c r="AN28" s="19">
        <v>1079.02</v>
      </c>
      <c r="AO28" s="101">
        <f>AO26+AI28-AN28</f>
        <v>1287.1300000000006</v>
      </c>
      <c r="AP28" s="102"/>
      <c r="AQ28" s="12"/>
      <c r="AR28" s="31"/>
      <c r="AS28" s="20"/>
      <c r="AT28" s="20"/>
      <c r="AU28" s="20"/>
      <c r="AV28" s="20"/>
    </row>
    <row r="29" spans="1:48" x14ac:dyDescent="0.2">
      <c r="A29" s="158"/>
      <c r="B29" s="33">
        <v>2</v>
      </c>
      <c r="C29" s="11" t="s">
        <v>55</v>
      </c>
      <c r="D29" s="34">
        <v>17470</v>
      </c>
      <c r="E29" s="34">
        <v>1</v>
      </c>
      <c r="F29" s="34">
        <v>8784</v>
      </c>
      <c r="G29" s="35">
        <v>3.2</v>
      </c>
      <c r="H29" s="35">
        <v>6</v>
      </c>
      <c r="I29" s="34">
        <v>10623</v>
      </c>
      <c r="J29" s="35">
        <v>5.6</v>
      </c>
      <c r="K29" s="34">
        <v>15631</v>
      </c>
      <c r="L29" s="36">
        <v>7.8E-2</v>
      </c>
      <c r="M29" s="37">
        <f>ROUND(K29*(1-L29),0)</f>
        <v>14412</v>
      </c>
      <c r="N29" s="38">
        <v>0.74299999999999999</v>
      </c>
      <c r="O29" s="25">
        <f>M29*N29</f>
        <v>10708.116</v>
      </c>
      <c r="P29" s="36">
        <v>0.23499999999999999</v>
      </c>
      <c r="Q29" s="25">
        <f>M29*P29</f>
        <v>3386.8199999999997</v>
      </c>
      <c r="R29" s="39">
        <v>2.1999999999999999E-2</v>
      </c>
      <c r="S29" s="25">
        <f>M29*R29</f>
        <v>317.06399999999996</v>
      </c>
      <c r="T29" s="28">
        <v>0.185</v>
      </c>
      <c r="U29" s="25">
        <f>M29*T29</f>
        <v>2666.22</v>
      </c>
      <c r="V29" s="39">
        <v>0.51700000000000002</v>
      </c>
      <c r="W29" s="25">
        <f>M29*V29</f>
        <v>7451.0039999999999</v>
      </c>
      <c r="X29" s="39">
        <v>0.38</v>
      </c>
      <c r="Y29" s="25">
        <f>X29*M29</f>
        <v>5476.56</v>
      </c>
      <c r="Z29" s="40">
        <v>2.7499999999999998E-3</v>
      </c>
      <c r="AA29" s="18">
        <f>M29*Z29</f>
        <v>39.632999999999996</v>
      </c>
      <c r="AB29" s="27">
        <f>IF(M29&gt;0,(AD29+AL29)/M29,0)</f>
        <v>2.9996243130724401E-3</v>
      </c>
      <c r="AC29" s="40">
        <v>2.5999999999999998E-4</v>
      </c>
      <c r="AD29" s="37">
        <f>AC29*M29</f>
        <v>3.7471199999999998</v>
      </c>
      <c r="AE29" s="28">
        <v>0.20619999999999999</v>
      </c>
      <c r="AF29" s="41">
        <f>AI29*(1-AJ29)*AE29</f>
        <v>38.0265792</v>
      </c>
      <c r="AG29" s="28">
        <f>IF(AND(AE29&gt;0,AC29&gt;0,Z29&gt;0),((Z29-AC29)*AE29)/((AE29-AC29)*Z29),0)</f>
        <v>0.90659768511570005</v>
      </c>
      <c r="AH29" s="29">
        <f t="shared" si="0"/>
        <v>0.9144329531904698</v>
      </c>
      <c r="AI29" s="34">
        <v>204</v>
      </c>
      <c r="AJ29" s="36">
        <v>9.6000000000000002E-2</v>
      </c>
      <c r="AK29" s="38">
        <v>0.21410000000000001</v>
      </c>
      <c r="AL29" s="41">
        <f>AI29*(1-AJ29)*AK29</f>
        <v>39.483465600000002</v>
      </c>
      <c r="AM29" s="42">
        <v>1.7</v>
      </c>
      <c r="AN29" s="42"/>
      <c r="AO29" s="121">
        <f>AO28+AI29-AN29</f>
        <v>1491.1300000000006</v>
      </c>
      <c r="AP29" s="104"/>
      <c r="AQ29" s="43"/>
      <c r="AR29" s="44"/>
      <c r="AS29" s="45"/>
      <c r="AT29" s="45"/>
      <c r="AU29" s="45"/>
      <c r="AV29" s="45"/>
    </row>
    <row r="30" spans="1:48" x14ac:dyDescent="0.2">
      <c r="A30" s="158"/>
      <c r="B30" s="33">
        <v>3</v>
      </c>
      <c r="C30" s="46" t="s">
        <v>53</v>
      </c>
      <c r="D30" s="43">
        <v>15600</v>
      </c>
      <c r="E30" s="43">
        <v>1</v>
      </c>
      <c r="F30" s="43">
        <v>17461</v>
      </c>
      <c r="G30" s="37">
        <v>4.5</v>
      </c>
      <c r="H30" s="37">
        <v>6.1</v>
      </c>
      <c r="I30" s="43">
        <v>17360</v>
      </c>
      <c r="J30" s="37">
        <v>4.5999999999999996</v>
      </c>
      <c r="K30" s="43">
        <v>16039</v>
      </c>
      <c r="L30" s="39">
        <v>0.08</v>
      </c>
      <c r="M30" s="37">
        <f>ROUND(K30*(1-L30),0)</f>
        <v>14756</v>
      </c>
      <c r="N30" s="28">
        <v>0.77900000000000003</v>
      </c>
      <c r="O30" s="25">
        <f>M30*N30</f>
        <v>11494.924000000001</v>
      </c>
      <c r="P30" s="39">
        <v>0.19400000000000001</v>
      </c>
      <c r="Q30" s="25">
        <f>M30*P30</f>
        <v>2862.6640000000002</v>
      </c>
      <c r="R30" s="39">
        <v>2.7E-2</v>
      </c>
      <c r="S30" s="25">
        <f>M30*R30</f>
        <v>398.41199999999998</v>
      </c>
      <c r="T30" s="28">
        <v>0.17399999999999999</v>
      </c>
      <c r="U30" s="25">
        <f>M30*T30</f>
        <v>2567.5439999999999</v>
      </c>
      <c r="V30" s="39">
        <v>0.54500000000000004</v>
      </c>
      <c r="W30" s="25">
        <f>M30*V30</f>
        <v>8042.02</v>
      </c>
      <c r="X30" s="39">
        <v>0.38</v>
      </c>
      <c r="Y30" s="25">
        <f>X30*M30</f>
        <v>5607.28</v>
      </c>
      <c r="Z30" s="47">
        <v>2.8900000000000002E-3</v>
      </c>
      <c r="AA30" s="18">
        <f>M30*Z30</f>
        <v>42.644840000000002</v>
      </c>
      <c r="AB30" s="27">
        <f>IF(M30&gt;0,(AD30+AL30)/M30,0)</f>
        <v>2.8610592843589049E-3</v>
      </c>
      <c r="AC30" s="47">
        <v>2.4000000000000001E-4</v>
      </c>
      <c r="AD30" s="37">
        <f>AC30*M30</f>
        <v>3.5414400000000001</v>
      </c>
      <c r="AE30" s="28">
        <v>0.2107</v>
      </c>
      <c r="AF30" s="41">
        <f>AI30*(1-AJ30)*AE30</f>
        <v>36.923910800000002</v>
      </c>
      <c r="AG30" s="28">
        <f>IF(AND(AE30&gt;0,AC30&gt;0,Z30&gt;0),((Z30-AC30)*AE30)/((AE30-AC30)*Z30),0)</f>
        <v>0.91800067540306318</v>
      </c>
      <c r="AH30" s="29">
        <f t="shared" si="0"/>
        <v>0.91711229821931839</v>
      </c>
      <c r="AI30" s="43">
        <v>193</v>
      </c>
      <c r="AJ30" s="39">
        <v>9.1999999999999998E-2</v>
      </c>
      <c r="AK30" s="28">
        <v>0.22070000000000001</v>
      </c>
      <c r="AL30" s="41">
        <f>AI30*(1-AJ30)*AK30</f>
        <v>38.676350800000002</v>
      </c>
      <c r="AM30" s="18">
        <v>1.65</v>
      </c>
      <c r="AN30" s="18"/>
      <c r="AO30" s="121">
        <f>AO29+AI30-AN30</f>
        <v>1684.1300000000006</v>
      </c>
      <c r="AP30" s="104"/>
      <c r="AQ30" s="43"/>
      <c r="AR30" s="48"/>
      <c r="AS30" s="41"/>
      <c r="AT30" s="41"/>
      <c r="AU30" s="41"/>
      <c r="AV30" s="41"/>
    </row>
    <row r="31" spans="1:48" s="22" customFormat="1" ht="13.5" thickBot="1" x14ac:dyDescent="0.25">
      <c r="A31" s="159"/>
      <c r="B31" s="49" t="s">
        <v>38</v>
      </c>
      <c r="C31" s="50"/>
      <c r="D31" s="51">
        <f>SUM(D28:D30)</f>
        <v>42170</v>
      </c>
      <c r="E31" s="51"/>
      <c r="F31" s="51">
        <f>SUM(F28:F30)</f>
        <v>31716</v>
      </c>
      <c r="G31" s="52"/>
      <c r="H31" s="52"/>
      <c r="I31" s="51">
        <f>SUM(I28:I30)</f>
        <v>34207</v>
      </c>
      <c r="J31" s="52"/>
      <c r="K31" s="51">
        <f>SUM(K28:K30)</f>
        <v>47970</v>
      </c>
      <c r="L31" s="21">
        <f>IF(K31&gt;0,(K28*L28+K29*L29+K30*L30)/K31,0)</f>
        <v>8.1387075255367938E-2</v>
      </c>
      <c r="M31" s="52">
        <f>M28+M29+M30</f>
        <v>44066</v>
      </c>
      <c r="N31" s="53">
        <f>IF(M31&gt;0,O31/M31,0)</f>
        <v>0.72361321653882804</v>
      </c>
      <c r="O31" s="54">
        <f>O28+O29+O30</f>
        <v>31886.739999999998</v>
      </c>
      <c r="P31" s="21">
        <f>IF(M31&gt;0,Q31/M31,0)</f>
        <v>0.25237439295602054</v>
      </c>
      <c r="Q31" s="54">
        <f>Q28+Q29+Q30</f>
        <v>11121.130000000001</v>
      </c>
      <c r="R31" s="21">
        <f>IF(M31&gt;0,S31/M31,0)</f>
        <v>2.401239050515136E-2</v>
      </c>
      <c r="S31" s="54">
        <f>S28+S29+S30</f>
        <v>1058.1299999999999</v>
      </c>
      <c r="T31" s="21">
        <f>IF(M31&gt;0,U31/M31,0)</f>
        <v>0.18672586574683428</v>
      </c>
      <c r="U31" s="54">
        <f>U28+U29+U30</f>
        <v>8228.2619999999988</v>
      </c>
      <c r="V31" s="21">
        <f>IF(M31&gt;0,W31/M31,0)</f>
        <v>0.52333336359097715</v>
      </c>
      <c r="W31" s="54">
        <f>W28+W29+W30</f>
        <v>23061.207999999999</v>
      </c>
      <c r="X31" s="21">
        <f>IF(M31&gt;0,Y31/M31,0)</f>
        <v>0.38338083783415788</v>
      </c>
      <c r="Y31" s="54">
        <f>Y28+Y29+Y30</f>
        <v>16894.060000000001</v>
      </c>
      <c r="Z31" s="55">
        <f>IF(M31&gt;0,AA31/M31,0)</f>
        <v>2.8171656152135433E-3</v>
      </c>
      <c r="AA31" s="56">
        <f>SUM(AA28:AA30)</f>
        <v>124.14121999999999</v>
      </c>
      <c r="AB31" s="55">
        <f>IF(M31&gt;0,(AB28*M28+AB29*M29+AB30*M30)/M31,0)</f>
        <v>2.9322036581491406E-3</v>
      </c>
      <c r="AC31" s="55">
        <f>IF(K31&gt;0,(K28*AC28+K29*AC29+K30*AC30)/K31,0)</f>
        <v>2.5331290389826971E-4</v>
      </c>
      <c r="AD31" s="52">
        <f>SUM(AD28:AD30)</f>
        <v>11.162039999999999</v>
      </c>
      <c r="AE31" s="53">
        <f>IF(K31&gt;0,(K28*AE28+K29*AE29+K30*AE30)/K31,0)</f>
        <v>0.20750071919949967</v>
      </c>
      <c r="AF31" s="58">
        <f>SUM(AF28:AF30)</f>
        <v>112.6567076</v>
      </c>
      <c r="AG31" s="53">
        <f>IF(AND(AA31&gt;0),((AA28*AG28+AA29*AG29+AA30*AG30)/AA31),0)</f>
        <v>0.91119759020437707</v>
      </c>
      <c r="AH31" s="57">
        <f t="shared" si="0"/>
        <v>0.91467552722351375</v>
      </c>
      <c r="AI31" s="51">
        <f>SUM(AI28:AI30)</f>
        <v>601</v>
      </c>
      <c r="AJ31" s="21">
        <f>IF(AI31&gt;0,(AJ28*AI28+AJ29*AI29+AJ30*AI30)/AI31,0)</f>
        <v>9.6412645590682203E-2</v>
      </c>
      <c r="AK31" s="53">
        <f>IF(K31&gt;0,(AK28*K28+AK29*K29+AK30*K30)/K31,0)</f>
        <v>0.21746204711277883</v>
      </c>
      <c r="AL31" s="58">
        <f>SUM(AL28:AL30)</f>
        <v>118.04844640000002</v>
      </c>
      <c r="AM31" s="56"/>
      <c r="AN31" s="56">
        <f>SUM(AN28:AN30)</f>
        <v>1079.02</v>
      </c>
      <c r="AO31" s="105"/>
      <c r="AP31" s="106">
        <f>AO30</f>
        <v>1684.1300000000006</v>
      </c>
      <c r="AQ31" s="51">
        <f>SUM(AQ28:AQ30)</f>
        <v>0</v>
      </c>
      <c r="AR31" s="59"/>
      <c r="AS31" s="58"/>
      <c r="AT31" s="58"/>
      <c r="AU31" s="58"/>
      <c r="AV31" s="58"/>
    </row>
    <row r="32" spans="1:48" x14ac:dyDescent="0.2">
      <c r="A32" s="157">
        <v>8</v>
      </c>
      <c r="B32" s="23">
        <v>1</v>
      </c>
      <c r="C32" s="11" t="s">
        <v>54</v>
      </c>
      <c r="D32" s="12">
        <v>12927</v>
      </c>
      <c r="E32" s="12">
        <v>0</v>
      </c>
      <c r="F32" s="12">
        <v>16128</v>
      </c>
      <c r="G32" s="13">
        <v>4.2</v>
      </c>
      <c r="H32" s="13">
        <v>7.4</v>
      </c>
      <c r="I32" s="12">
        <v>16827</v>
      </c>
      <c r="J32" s="13">
        <v>4.8</v>
      </c>
      <c r="K32" s="12">
        <v>16352</v>
      </c>
      <c r="L32" s="14">
        <v>8.4000000000000005E-2</v>
      </c>
      <c r="M32" s="24">
        <f>ROUND(K32*(1-L32),0)</f>
        <v>14978</v>
      </c>
      <c r="N32" s="15">
        <v>0.69299999999999995</v>
      </c>
      <c r="O32" s="25">
        <f>M32*N32</f>
        <v>10379.753999999999</v>
      </c>
      <c r="P32" s="14">
        <v>0.24199999999999999</v>
      </c>
      <c r="Q32" s="25">
        <f>M32*P32</f>
        <v>3624.6759999999999</v>
      </c>
      <c r="R32" s="16">
        <v>6.5000000000000002E-2</v>
      </c>
      <c r="S32" s="25">
        <f>M32*R32</f>
        <v>973.57</v>
      </c>
      <c r="T32" s="26">
        <v>0.182</v>
      </c>
      <c r="U32" s="25">
        <f>M32*T32</f>
        <v>2725.9960000000001</v>
      </c>
      <c r="V32" s="16">
        <v>0.52900000000000003</v>
      </c>
      <c r="W32" s="25">
        <f>M32*V32</f>
        <v>7923.3620000000001</v>
      </c>
      <c r="X32" s="16">
        <v>0.38</v>
      </c>
      <c r="Y32" s="25">
        <f>X32*M32</f>
        <v>5691.64</v>
      </c>
      <c r="Z32" s="17">
        <v>2.6199999999999999E-3</v>
      </c>
      <c r="AA32" s="18">
        <f>M32*Z32</f>
        <v>39.242359999999998</v>
      </c>
      <c r="AB32" s="27">
        <f>IF(M32&gt;0,(AD32+AL32)/M32,0)</f>
        <v>3.1128085992789423E-3</v>
      </c>
      <c r="AC32" s="17">
        <v>2.4000000000000001E-4</v>
      </c>
      <c r="AD32" s="24">
        <f>AC32*M32</f>
        <v>3.5947200000000001</v>
      </c>
      <c r="AE32" s="117">
        <v>0.2152</v>
      </c>
      <c r="AF32" s="30">
        <f>AI32*(1-AJ32)*AE32</f>
        <v>42.1284128</v>
      </c>
      <c r="AG32" s="28">
        <f>IF(AND(AE32&gt;0,AC32&gt;0,Z32&gt;0),((Z32-AC32)*AE32)/((AE32-AC32)*Z32),0)</f>
        <v>0.90941115975420228</v>
      </c>
      <c r="AH32" s="60">
        <f t="shared" si="0"/>
        <v>0.92390802745455569</v>
      </c>
      <c r="AI32" s="12">
        <v>218</v>
      </c>
      <c r="AJ32" s="14">
        <v>0.10199999999999999</v>
      </c>
      <c r="AK32" s="15">
        <v>0.2198</v>
      </c>
      <c r="AL32" s="30">
        <f>AI32*(1-AJ32)*AK32</f>
        <v>43.028927199999998</v>
      </c>
      <c r="AM32" s="19">
        <v>1.7</v>
      </c>
      <c r="AN32" s="19"/>
      <c r="AO32" s="101">
        <f>AO30+AI32-AN32</f>
        <v>1902.1300000000006</v>
      </c>
      <c r="AP32" s="102"/>
      <c r="AQ32" s="12"/>
      <c r="AR32" s="31"/>
      <c r="AS32" s="20"/>
      <c r="AT32" s="20"/>
      <c r="AU32" s="20"/>
      <c r="AV32" s="20"/>
    </row>
    <row r="33" spans="1:48" x14ac:dyDescent="0.2">
      <c r="A33" s="158"/>
      <c r="B33" s="33">
        <v>2</v>
      </c>
      <c r="C33" s="11" t="s">
        <v>55</v>
      </c>
      <c r="D33" s="34">
        <v>18388</v>
      </c>
      <c r="E33" s="34">
        <v>2</v>
      </c>
      <c r="F33" s="34">
        <v>15483</v>
      </c>
      <c r="G33" s="35">
        <v>3.5</v>
      </c>
      <c r="H33" s="35">
        <v>6.9</v>
      </c>
      <c r="I33" s="34">
        <v>16610</v>
      </c>
      <c r="J33" s="35">
        <v>4.2</v>
      </c>
      <c r="K33" s="34">
        <v>16523</v>
      </c>
      <c r="L33" s="36">
        <v>8.3000000000000004E-2</v>
      </c>
      <c r="M33" s="37">
        <f>ROUND(K33*(1-L33),0)</f>
        <v>15152</v>
      </c>
      <c r="N33" s="38">
        <v>0.58299999999999996</v>
      </c>
      <c r="O33" s="25">
        <f>M33*N33</f>
        <v>8833.616</v>
      </c>
      <c r="P33" s="36">
        <v>0.39200000000000002</v>
      </c>
      <c r="Q33" s="25">
        <f>M33*P33</f>
        <v>5939.5839999999998</v>
      </c>
      <c r="R33" s="39">
        <v>2.5000000000000001E-2</v>
      </c>
      <c r="S33" s="25">
        <f>M33*R33</f>
        <v>378.8</v>
      </c>
      <c r="T33" s="28">
        <v>0.191</v>
      </c>
      <c r="U33" s="25">
        <f>M33*T33</f>
        <v>2894.0320000000002</v>
      </c>
      <c r="V33" s="39">
        <v>0.53600000000000003</v>
      </c>
      <c r="W33" s="25">
        <f>M33*V33</f>
        <v>8121.4720000000007</v>
      </c>
      <c r="X33" s="39">
        <v>0.38</v>
      </c>
      <c r="Y33" s="25">
        <f>X33*M33</f>
        <v>5757.76</v>
      </c>
      <c r="Z33" s="40">
        <v>2.5799999999999998E-3</v>
      </c>
      <c r="AA33" s="18">
        <f>M33*Z33</f>
        <v>39.09216</v>
      </c>
      <c r="AB33" s="27">
        <f>IF(M33&gt;0,(AD33+AL33)/M33,0)</f>
        <v>2.8473399155227036E-3</v>
      </c>
      <c r="AC33" s="40">
        <v>2.3000000000000001E-4</v>
      </c>
      <c r="AD33" s="37">
        <f>AC33*M33</f>
        <v>3.4849600000000001</v>
      </c>
      <c r="AE33" s="28">
        <v>0.2172</v>
      </c>
      <c r="AF33" s="41">
        <f>AI33*(1-AJ33)*AE33</f>
        <v>37.845796800000002</v>
      </c>
      <c r="AG33" s="28">
        <f>IF(AND(AE33&gt;0,AC33&gt;0,Z33&gt;0),((Z33-AC33)*AE33)/((AE33-AC33)*Z33),0)</f>
        <v>0.91181826659135168</v>
      </c>
      <c r="AH33" s="29">
        <f t="shared" si="0"/>
        <v>0.92015270676142802</v>
      </c>
      <c r="AI33" s="34">
        <v>196</v>
      </c>
      <c r="AJ33" s="36">
        <v>0.111</v>
      </c>
      <c r="AK33" s="38">
        <v>0.2276</v>
      </c>
      <c r="AL33" s="41">
        <f>AI33*(1-AJ33)*AK33</f>
        <v>39.657934400000002</v>
      </c>
      <c r="AM33" s="42">
        <v>1.6</v>
      </c>
      <c r="AN33" s="42"/>
      <c r="AO33" s="121">
        <f>AO32+AI33-AN33</f>
        <v>2098.1300000000006</v>
      </c>
      <c r="AP33" s="104"/>
      <c r="AQ33" s="43"/>
      <c r="AR33" s="44"/>
      <c r="AS33" s="45"/>
      <c r="AT33" s="45"/>
      <c r="AU33" s="45"/>
      <c r="AV33" s="45"/>
    </row>
    <row r="34" spans="1:48" x14ac:dyDescent="0.2">
      <c r="A34" s="158"/>
      <c r="B34" s="33">
        <v>3</v>
      </c>
      <c r="C34" s="46" t="s">
        <v>53</v>
      </c>
      <c r="D34" s="43">
        <v>16530</v>
      </c>
      <c r="E34" s="43">
        <v>1</v>
      </c>
      <c r="F34" s="43">
        <v>16476</v>
      </c>
      <c r="G34" s="37">
        <v>6.9</v>
      </c>
      <c r="H34" s="37">
        <v>6.3</v>
      </c>
      <c r="I34" s="43">
        <v>16537</v>
      </c>
      <c r="J34" s="37">
        <v>4</v>
      </c>
      <c r="K34" s="43">
        <v>16612</v>
      </c>
      <c r="L34" s="39">
        <v>0.08</v>
      </c>
      <c r="M34" s="37">
        <f>ROUND(K34*(1-L34),0)</f>
        <v>15283</v>
      </c>
      <c r="N34" s="28">
        <v>0.85899999999999999</v>
      </c>
      <c r="O34" s="25">
        <f>M34*N34</f>
        <v>13128.097</v>
      </c>
      <c r="P34" s="39">
        <v>0.11600000000000001</v>
      </c>
      <c r="Q34" s="25">
        <f>M34*P34</f>
        <v>1772.8280000000002</v>
      </c>
      <c r="R34" s="39">
        <v>2.5000000000000001E-2</v>
      </c>
      <c r="S34" s="25">
        <f>M34*R34</f>
        <v>382.07500000000005</v>
      </c>
      <c r="T34" s="28">
        <v>0.19500000000000001</v>
      </c>
      <c r="U34" s="25">
        <f>M34*T34</f>
        <v>2980.1849999999999</v>
      </c>
      <c r="V34" s="39">
        <v>0.52800000000000002</v>
      </c>
      <c r="W34" s="25">
        <f>M34*V34</f>
        <v>8069.424</v>
      </c>
      <c r="X34" s="39">
        <v>0.38</v>
      </c>
      <c r="Y34" s="25">
        <f>X34*M34</f>
        <v>5807.54</v>
      </c>
      <c r="Z34" s="47">
        <v>2.5300000000000001E-3</v>
      </c>
      <c r="AA34" s="18">
        <f>M34*Z34</f>
        <v>38.665990000000001</v>
      </c>
      <c r="AB34" s="27">
        <f>IF(M34&gt;0,(AD34+AL34)/M34,0)</f>
        <v>2.7471738009553098E-3</v>
      </c>
      <c r="AC34" s="47">
        <v>2.3000000000000001E-4</v>
      </c>
      <c r="AD34" s="37">
        <f>AC34*M34</f>
        <v>3.5150900000000003</v>
      </c>
      <c r="AE34" s="28">
        <v>0.2233</v>
      </c>
      <c r="AF34" s="41">
        <f>AI34*(1-AJ34)*AE34</f>
        <v>36.9001017</v>
      </c>
      <c r="AG34" s="28">
        <f>IF(AND(AE34&gt;0,AC34&gt;0,Z34&gt;0),((Z34-AC34)*AE34)/((AE34-AC34)*Z34),0)</f>
        <v>0.91002824225579404</v>
      </c>
      <c r="AH34" s="29">
        <f t="shared" si="0"/>
        <v>0.91718374644189071</v>
      </c>
      <c r="AI34" s="43">
        <v>183</v>
      </c>
      <c r="AJ34" s="39">
        <v>9.7000000000000003E-2</v>
      </c>
      <c r="AK34" s="28">
        <v>0.23280000000000001</v>
      </c>
      <c r="AL34" s="41">
        <f>AI34*(1-AJ34)*AK34</f>
        <v>38.469967199999999</v>
      </c>
      <c r="AM34" s="18">
        <v>1.6</v>
      </c>
      <c r="AN34" s="18"/>
      <c r="AO34" s="121">
        <f>AO33+AI34-AN34</f>
        <v>2281.1300000000006</v>
      </c>
      <c r="AP34" s="104"/>
      <c r="AQ34" s="43"/>
      <c r="AR34" s="48"/>
      <c r="AS34" s="41"/>
      <c r="AT34" s="41"/>
      <c r="AU34" s="41"/>
      <c r="AV34" s="41"/>
    </row>
    <row r="35" spans="1:48" s="22" customFormat="1" ht="13.5" thickBot="1" x14ac:dyDescent="0.25">
      <c r="A35" s="159"/>
      <c r="B35" s="49" t="s">
        <v>38</v>
      </c>
      <c r="C35" s="50"/>
      <c r="D35" s="51">
        <f>SUM(D32:D34)</f>
        <v>47845</v>
      </c>
      <c r="E35" s="51"/>
      <c r="F35" s="51">
        <f>SUM(F32:F34)</f>
        <v>48087</v>
      </c>
      <c r="G35" s="52"/>
      <c r="H35" s="52"/>
      <c r="I35" s="51">
        <f>SUM(I32:I34)</f>
        <v>49974</v>
      </c>
      <c r="J35" s="52"/>
      <c r="K35" s="51">
        <f>SUM(K32:K34)</f>
        <v>49487</v>
      </c>
      <c r="L35" s="21">
        <f>IF(K35&gt;0,(K32*L32+K33*L33+K34*L34)/K35,0)</f>
        <v>8.2323377856810875E-2</v>
      </c>
      <c r="M35" s="52">
        <f>M32+M33+M34</f>
        <v>45413</v>
      </c>
      <c r="N35" s="53">
        <f>IF(M35&gt;0,O35/M35,0)</f>
        <v>0.71216319115671722</v>
      </c>
      <c r="O35" s="54">
        <f>O32+O33+O34</f>
        <v>32341.466999999997</v>
      </c>
      <c r="P35" s="21">
        <f>IF(M35&gt;0,Q35/M35,0)</f>
        <v>0.2496441107171955</v>
      </c>
      <c r="Q35" s="54">
        <f>Q32+Q33+Q34</f>
        <v>11337.088</v>
      </c>
      <c r="R35" s="21">
        <f>IF(M35&gt;0,S35/M35,0)</f>
        <v>3.8192698126087249E-2</v>
      </c>
      <c r="S35" s="54">
        <f>S32+S33+S34</f>
        <v>1734.4450000000002</v>
      </c>
      <c r="T35" s="21">
        <f>IF(M35&gt;0,U35/M35,0)</f>
        <v>0.18937777728844163</v>
      </c>
      <c r="U35" s="54">
        <f>U32+U33+U34</f>
        <v>8600.2129999999997</v>
      </c>
      <c r="V35" s="21">
        <f>IF(M35&gt;0,W35/M35,0)</f>
        <v>0.53099900909431219</v>
      </c>
      <c r="W35" s="54">
        <f>W32+W33+W34</f>
        <v>24114.258000000002</v>
      </c>
      <c r="X35" s="21">
        <f>IF(M35&gt;0,Y35/M35,0)</f>
        <v>0.38000000000000006</v>
      </c>
      <c r="Y35" s="54">
        <f>Y32+Y33+Y34</f>
        <v>17256.940000000002</v>
      </c>
      <c r="Z35" s="55">
        <f>IF(M35&gt;0,AA35/M35,0)</f>
        <v>2.5763660185409462E-3</v>
      </c>
      <c r="AA35" s="56">
        <f>SUM(AA32:AA34)</f>
        <v>117.00050999999999</v>
      </c>
      <c r="AB35" s="55">
        <f>IF(M35&gt;0,(AB32*M32+AB33*M33+AB34*M34)/M35,0)</f>
        <v>2.9011868583885673E-3</v>
      </c>
      <c r="AC35" s="55">
        <f>IF(K35&gt;0,(K32*AC32+K33*AC33+K34*AC34)/K35,0)</f>
        <v>2.3330430213995595E-4</v>
      </c>
      <c r="AD35" s="52">
        <f>SUM(AD32:AD34)</f>
        <v>10.59477</v>
      </c>
      <c r="AE35" s="53">
        <f>IF(K35&gt;0,(K32*AE32+K33*AE33+K34*AE34)/K35,0)</f>
        <v>0.21858681269828442</v>
      </c>
      <c r="AF35" s="58">
        <f>SUM(AF32:AF34)</f>
        <v>116.87431129999999</v>
      </c>
      <c r="AG35" s="53">
        <f>IF(AND(AA35&gt;0),((AA32*AG32+AA33*AG33+AA34*AG34)/AA35),0)</f>
        <v>0.91041935289328058</v>
      </c>
      <c r="AH35" s="57">
        <f t="shared" si="0"/>
        <v>0.92053021465897189</v>
      </c>
      <c r="AI35" s="51">
        <f>SUM(AI32:AI34)</f>
        <v>597</v>
      </c>
      <c r="AJ35" s="21">
        <f>IF(AI35&gt;0,(AJ32*AI32+AJ33*AI33+AJ34*AI34)/AI35,0)</f>
        <v>0.1034221105527638</v>
      </c>
      <c r="AK35" s="53">
        <f>IF(K35&gt;0,(AK32*K32+AK33*K33+AK34*K34)/K35,0)</f>
        <v>0.22676820174995452</v>
      </c>
      <c r="AL35" s="58">
        <f>SUM(AL32:AL34)</f>
        <v>121.1568288</v>
      </c>
      <c r="AM35" s="56"/>
      <c r="AN35" s="56">
        <f>SUM(AN32:AN34)</f>
        <v>0</v>
      </c>
      <c r="AO35" s="105"/>
      <c r="AP35" s="106">
        <f>AO34</f>
        <v>2281.1300000000006</v>
      </c>
      <c r="AQ35" s="51">
        <f>SUM(AQ32:AQ34)</f>
        <v>0</v>
      </c>
      <c r="AR35" s="59"/>
      <c r="AS35" s="58"/>
      <c r="AT35" s="58"/>
      <c r="AU35" s="58"/>
      <c r="AV35" s="58"/>
    </row>
    <row r="36" spans="1:48" x14ac:dyDescent="0.2">
      <c r="A36" s="157">
        <v>9</v>
      </c>
      <c r="B36" s="23">
        <v>1</v>
      </c>
      <c r="C36" s="11" t="s">
        <v>54</v>
      </c>
      <c r="D36" s="12">
        <v>12677</v>
      </c>
      <c r="E36" s="12">
        <v>0</v>
      </c>
      <c r="F36" s="12">
        <v>15085</v>
      </c>
      <c r="G36" s="13">
        <v>4.4000000000000004</v>
      </c>
      <c r="H36" s="13">
        <v>7.4</v>
      </c>
      <c r="I36" s="12">
        <v>15192</v>
      </c>
      <c r="J36" s="13">
        <v>4.4000000000000004</v>
      </c>
      <c r="K36" s="12">
        <v>16632</v>
      </c>
      <c r="L36" s="14">
        <v>0.08</v>
      </c>
      <c r="M36" s="24">
        <f>ROUND(K36*(1-L36),0)</f>
        <v>15301</v>
      </c>
      <c r="N36" s="15">
        <v>0.745</v>
      </c>
      <c r="O36" s="25">
        <f>M36*N36</f>
        <v>11399.245000000001</v>
      </c>
      <c r="P36" s="14">
        <v>0.218</v>
      </c>
      <c r="Q36" s="25">
        <f>M36*P36</f>
        <v>3335.6179999999999</v>
      </c>
      <c r="R36" s="16">
        <v>3.6999999999999998E-2</v>
      </c>
      <c r="S36" s="25">
        <f>M36*R36</f>
        <v>566.13699999999994</v>
      </c>
      <c r="T36" s="26">
        <v>0.19800000000000001</v>
      </c>
      <c r="U36" s="25">
        <f>M36*T36</f>
        <v>3029.598</v>
      </c>
      <c r="V36" s="16">
        <v>0.52500000000000002</v>
      </c>
      <c r="W36" s="25">
        <f>M36*V36</f>
        <v>8033.0250000000005</v>
      </c>
      <c r="X36" s="16">
        <v>0.39</v>
      </c>
      <c r="Y36" s="25">
        <f>X36*M36</f>
        <v>5967.39</v>
      </c>
      <c r="Z36" s="17">
        <v>2.5999999999999999E-3</v>
      </c>
      <c r="AA36" s="18">
        <f>M36*Z36</f>
        <v>39.782599999999995</v>
      </c>
      <c r="AB36" s="27">
        <f>IF(M36&gt;0,(AD36+AL36)/M36,0)</f>
        <v>2.8956604404940856E-3</v>
      </c>
      <c r="AC36" s="17">
        <v>2.3000000000000001E-4</v>
      </c>
      <c r="AD36" s="24">
        <f>AC36*M36</f>
        <v>3.5192300000000003</v>
      </c>
      <c r="AE36" s="117">
        <v>0.22450000000000001</v>
      </c>
      <c r="AF36" s="30">
        <f>AI36*(1-AJ36)*AE36</f>
        <v>38.750495999999998</v>
      </c>
      <c r="AG36" s="28">
        <f>IF(AND(AE36&gt;0,AC36&gt;0,Z36&gt;0),((Z36-AC36)*AE36)/((AE36-AC36)*Z36),0)</f>
        <v>0.91247328940734218</v>
      </c>
      <c r="AH36" s="60">
        <f t="shared" si="0"/>
        <v>0.92146769775230164</v>
      </c>
      <c r="AI36" s="12">
        <v>192</v>
      </c>
      <c r="AJ36" s="14">
        <v>0.10100000000000001</v>
      </c>
      <c r="AK36" s="15">
        <v>0.23630000000000001</v>
      </c>
      <c r="AL36" s="30">
        <f>AI36*(1-AJ36)*AK36</f>
        <v>40.787270400000004</v>
      </c>
      <c r="AM36" s="19">
        <v>1.68</v>
      </c>
      <c r="AN36" s="19"/>
      <c r="AO36" s="101">
        <f>AO34+AI36-AN36</f>
        <v>2473.1300000000006</v>
      </c>
      <c r="AP36" s="102"/>
      <c r="AQ36" s="12"/>
      <c r="AR36" s="31"/>
      <c r="AS36" s="20"/>
      <c r="AT36" s="20"/>
      <c r="AU36" s="20"/>
      <c r="AV36" s="20"/>
    </row>
    <row r="37" spans="1:48" x14ac:dyDescent="0.2">
      <c r="A37" s="158"/>
      <c r="B37" s="33">
        <v>2</v>
      </c>
      <c r="C37" s="11" t="s">
        <v>50</v>
      </c>
      <c r="D37" s="34">
        <v>19658</v>
      </c>
      <c r="E37" s="34">
        <v>1</v>
      </c>
      <c r="F37" s="34">
        <v>14671</v>
      </c>
      <c r="G37" s="35">
        <v>2.4</v>
      </c>
      <c r="H37" s="35">
        <v>7</v>
      </c>
      <c r="I37" s="34">
        <v>15176</v>
      </c>
      <c r="J37" s="35">
        <v>4.7</v>
      </c>
      <c r="K37" s="34">
        <v>16684</v>
      </c>
      <c r="L37" s="36">
        <v>7.0000000000000007E-2</v>
      </c>
      <c r="M37" s="37">
        <f>ROUND(K37*(1-L37),0)</f>
        <v>15516</v>
      </c>
      <c r="N37" s="38">
        <v>0.76400000000000001</v>
      </c>
      <c r="O37" s="25">
        <f>M37*N37</f>
        <v>11854.224</v>
      </c>
      <c r="P37" s="36">
        <v>0.19500000000000001</v>
      </c>
      <c r="Q37" s="25">
        <f>M37*P37</f>
        <v>3025.62</v>
      </c>
      <c r="R37" s="39">
        <v>4.1000000000000002E-2</v>
      </c>
      <c r="S37" s="25">
        <f>M37*R37</f>
        <v>636.15600000000006</v>
      </c>
      <c r="T37" s="28">
        <v>0.19600000000000001</v>
      </c>
      <c r="U37" s="25">
        <f>M37*T37</f>
        <v>3041.136</v>
      </c>
      <c r="V37" s="39">
        <v>0.52700000000000002</v>
      </c>
      <c r="W37" s="25">
        <f>M37*V37</f>
        <v>8176.9320000000007</v>
      </c>
      <c r="X37" s="39">
        <v>0.39</v>
      </c>
      <c r="Y37" s="25">
        <f>X37*M37</f>
        <v>6051.24</v>
      </c>
      <c r="Z37" s="40">
        <v>2.6900000000000001E-3</v>
      </c>
      <c r="AA37" s="18">
        <f>M37*Z37</f>
        <v>41.738040000000005</v>
      </c>
      <c r="AB37" s="27">
        <f>IF(M37&gt;0,(AD37+AL37)/M37,0)</f>
        <v>3.0210942768754837E-3</v>
      </c>
      <c r="AC37" s="40">
        <v>2.3000000000000001E-4</v>
      </c>
      <c r="AD37" s="37">
        <f>AC37*M37</f>
        <v>3.5686800000000001</v>
      </c>
      <c r="AE37" s="28">
        <v>0.22090000000000001</v>
      </c>
      <c r="AF37" s="41">
        <f>AI37*(1-AJ37)*AE37</f>
        <v>39.826944600000004</v>
      </c>
      <c r="AG37" s="28">
        <f>IF(AND(AE37&gt;0,AC37&gt;0,Z37&gt;0),((Z37-AC37)*AE37)/((AE37-AC37)*Z37),0)</f>
        <v>0.91545130468665625</v>
      </c>
      <c r="AH37" s="29">
        <f t="shared" si="0"/>
        <v>0.9247541300957125</v>
      </c>
      <c r="AI37" s="34">
        <v>199</v>
      </c>
      <c r="AJ37" s="36">
        <v>9.4E-2</v>
      </c>
      <c r="AK37" s="38">
        <v>0.2402</v>
      </c>
      <c r="AL37" s="41">
        <f>AI37*(1-AJ37)*AK37</f>
        <v>43.306618800000003</v>
      </c>
      <c r="AM37" s="42">
        <v>1.65</v>
      </c>
      <c r="AN37" s="42"/>
      <c r="AO37" s="121">
        <f>AO36+AI37-AN37</f>
        <v>2672.1300000000006</v>
      </c>
      <c r="AP37" s="104"/>
      <c r="AQ37" s="43"/>
      <c r="AR37" s="44"/>
      <c r="AS37" s="45"/>
      <c r="AT37" s="45"/>
      <c r="AU37" s="45"/>
      <c r="AV37" s="45"/>
    </row>
    <row r="38" spans="1:48" x14ac:dyDescent="0.2">
      <c r="A38" s="158"/>
      <c r="B38" s="33">
        <v>3</v>
      </c>
      <c r="C38" s="46" t="s">
        <v>53</v>
      </c>
      <c r="D38" s="43">
        <v>13640</v>
      </c>
      <c r="E38" s="43"/>
      <c r="F38" s="43">
        <v>16541</v>
      </c>
      <c r="G38" s="37">
        <v>3.1</v>
      </c>
      <c r="H38" s="37">
        <v>5.5</v>
      </c>
      <c r="I38" s="43">
        <v>16878</v>
      </c>
      <c r="J38" s="37">
        <v>4.5</v>
      </c>
      <c r="K38" s="43">
        <v>16646</v>
      </c>
      <c r="L38" s="39">
        <v>8.3000000000000004E-2</v>
      </c>
      <c r="M38" s="37">
        <f>ROUND(K38*(1-L38),0)</f>
        <v>15264</v>
      </c>
      <c r="N38" s="28">
        <v>0.79900000000000004</v>
      </c>
      <c r="O38" s="25">
        <f>M38*N38</f>
        <v>12195.936000000002</v>
      </c>
      <c r="P38" s="39">
        <v>0.18099999999999999</v>
      </c>
      <c r="Q38" s="25">
        <f>M38*P38</f>
        <v>2762.7840000000001</v>
      </c>
      <c r="R38" s="39">
        <v>0.02</v>
      </c>
      <c r="S38" s="25">
        <f>M38*R38</f>
        <v>305.28000000000003</v>
      </c>
      <c r="T38" s="28">
        <v>0.19800000000000001</v>
      </c>
      <c r="U38" s="25">
        <f>M38*T38</f>
        <v>3022.2719999999999</v>
      </c>
      <c r="V38" s="39">
        <v>0.51900000000000002</v>
      </c>
      <c r="W38" s="25">
        <f>M38*V38</f>
        <v>7922.0160000000005</v>
      </c>
      <c r="X38" s="39">
        <v>0.39</v>
      </c>
      <c r="Y38" s="25">
        <f>X38*M38</f>
        <v>5952.96</v>
      </c>
      <c r="Z38" s="47">
        <v>2.82E-3</v>
      </c>
      <c r="AA38" s="18">
        <f>M38*Z38</f>
        <v>43.04448</v>
      </c>
      <c r="AB38" s="27">
        <f>IF(M38&gt;0,(AD38+AL38)/M38,0)</f>
        <v>3.1010804834905661E-3</v>
      </c>
      <c r="AC38" s="47">
        <v>2.3000000000000001E-4</v>
      </c>
      <c r="AD38" s="37">
        <f>AC38*M38</f>
        <v>3.5107200000000001</v>
      </c>
      <c r="AE38" s="28">
        <v>0.21879999999999999</v>
      </c>
      <c r="AF38" s="41">
        <f>AI38*(1-AJ38)*AE38</f>
        <v>41.780954000000001</v>
      </c>
      <c r="AG38" s="28">
        <f>IF(AND(AE38&gt;0,AC38&gt;0,Z38&gt;0),((Z38-AC38)*AE38)/((AE38-AC38)*Z38),0)</f>
        <v>0.91940618533686236</v>
      </c>
      <c r="AH38" s="29">
        <f t="shared" si="0"/>
        <v>0.92676108241908428</v>
      </c>
      <c r="AI38" s="43">
        <v>211</v>
      </c>
      <c r="AJ38" s="39">
        <v>9.5000000000000001E-2</v>
      </c>
      <c r="AK38" s="28">
        <v>0.22950000000000001</v>
      </c>
      <c r="AL38" s="41">
        <f>AI38*(1-AJ38)*AK38</f>
        <v>43.824172500000003</v>
      </c>
      <c r="AM38" s="18">
        <v>1.7</v>
      </c>
      <c r="AN38" s="18"/>
      <c r="AO38" s="121">
        <f>AO37+AI38-AN38</f>
        <v>2883.1300000000006</v>
      </c>
      <c r="AP38" s="104"/>
      <c r="AQ38" s="43"/>
      <c r="AR38" s="48"/>
      <c r="AS38" s="41"/>
      <c r="AT38" s="41"/>
      <c r="AU38" s="41"/>
      <c r="AV38" s="41"/>
    </row>
    <row r="39" spans="1:48" s="22" customFormat="1" ht="13.5" thickBot="1" x14ac:dyDescent="0.25">
      <c r="A39" s="159"/>
      <c r="B39" s="49" t="s">
        <v>38</v>
      </c>
      <c r="C39" s="50"/>
      <c r="D39" s="51">
        <f>SUM(D36:D38)</f>
        <v>45975</v>
      </c>
      <c r="E39" s="51"/>
      <c r="F39" s="51">
        <f>SUM(F36:F38)</f>
        <v>46297</v>
      </c>
      <c r="G39" s="52"/>
      <c r="H39" s="52"/>
      <c r="I39" s="51">
        <f>SUM(I36:I38)</f>
        <v>47246</v>
      </c>
      <c r="J39" s="52"/>
      <c r="K39" s="51">
        <f>SUM(K36:K38)</f>
        <v>49962</v>
      </c>
      <c r="L39" s="21">
        <f>IF(K39&gt;0,(K36*L36+K37*L37+K38*L38)/K39,0)</f>
        <v>7.7660181738120976E-2</v>
      </c>
      <c r="M39" s="52">
        <f>M36+M37+M38</f>
        <v>46081</v>
      </c>
      <c r="N39" s="53">
        <f>IF(M39&gt;0,O39/M39,0)</f>
        <v>0.76928462923981678</v>
      </c>
      <c r="O39" s="54">
        <f>O36+O37+O38</f>
        <v>35449.404999999999</v>
      </c>
      <c r="P39" s="21">
        <f>IF(M39&gt;0,Q39/M39,0)</f>
        <v>0.19799965278531279</v>
      </c>
      <c r="Q39" s="54">
        <f>Q36+Q37+Q38</f>
        <v>9124.021999999999</v>
      </c>
      <c r="R39" s="21">
        <f>IF(M39&gt;0,S39/M39,0)</f>
        <v>3.2715717974870336E-2</v>
      </c>
      <c r="S39" s="54">
        <f>S36+S37+S38</f>
        <v>1507.5730000000001</v>
      </c>
      <c r="T39" s="21">
        <f>IF(M39&gt;0,U39/M39,0)</f>
        <v>0.19732657711421195</v>
      </c>
      <c r="U39" s="54">
        <f>U36+U37+U38</f>
        <v>9093.0060000000012</v>
      </c>
      <c r="V39" s="21">
        <f>IF(M39&gt;0,W39/M39,0)</f>
        <v>0.52368596601636253</v>
      </c>
      <c r="W39" s="54">
        <f>W36+W37+W38</f>
        <v>24131.973000000002</v>
      </c>
      <c r="X39" s="21">
        <f>IF(M39&gt;0,Y39/M39,0)</f>
        <v>0.39</v>
      </c>
      <c r="Y39" s="54">
        <f>Y36+Y37+Y38</f>
        <v>17971.59</v>
      </c>
      <c r="Z39" s="55">
        <f>IF(M39&gt;0,AA39/M39,0)</f>
        <v>2.7031774484060677E-3</v>
      </c>
      <c r="AA39" s="56">
        <f>SUM(AA36:AA38)</f>
        <v>124.56512000000001</v>
      </c>
      <c r="AB39" s="55">
        <f>IF(M39&gt;0,(AB36*M36+AB37*M37+AB38*M38)/M39,0)</f>
        <v>3.0059393611249754E-3</v>
      </c>
      <c r="AC39" s="55">
        <f>IF(K39&gt;0,(K36*AC36+K37*AC37+K38*AC38)/K39,0)</f>
        <v>2.3000000000000001E-4</v>
      </c>
      <c r="AD39" s="52">
        <f>SUM(AD36:AD38)</f>
        <v>10.59863</v>
      </c>
      <c r="AE39" s="53">
        <f>IF(K39&gt;0,(K36*AE36+K37*AE37+K38*AE38)/K39,0)</f>
        <v>0.22139875105079862</v>
      </c>
      <c r="AF39" s="58">
        <f>SUM(AF36:AF38)</f>
        <v>120.3583946</v>
      </c>
      <c r="AG39" s="53">
        <f>IF(AND(AA39&gt;0),((AA36*AG36+AA37*AG37+AA38*AG38)/AA39),0)</f>
        <v>0.91586685111248822</v>
      </c>
      <c r="AH39" s="57">
        <f t="shared" si="0"/>
        <v>0.9243882428653466</v>
      </c>
      <c r="AI39" s="51">
        <f>SUM(AI36:AI38)</f>
        <v>602</v>
      </c>
      <c r="AJ39" s="21">
        <f>IF(AI39&gt;0,(AJ36*AI36+AJ37*AI37+AJ38*AI38)/AI39,0)</f>
        <v>9.6583056478405316E-2</v>
      </c>
      <c r="AK39" s="53">
        <f>IF(K39&gt;0,(AK36*K36+AK37*K37+AK38*K38)/K39,0)</f>
        <v>0.23533676394059483</v>
      </c>
      <c r="AL39" s="58">
        <f>SUM(AL36:AL38)</f>
        <v>127.91806170000001</v>
      </c>
      <c r="AM39" s="56"/>
      <c r="AN39" s="56">
        <f>SUM(AN36:AN38)</f>
        <v>0</v>
      </c>
      <c r="AO39" s="105"/>
      <c r="AP39" s="106">
        <f>AO38</f>
        <v>2883.1300000000006</v>
      </c>
      <c r="AQ39" s="51">
        <f>SUM(AQ36:AQ38)</f>
        <v>0</v>
      </c>
      <c r="AR39" s="59"/>
      <c r="AS39" s="58"/>
      <c r="AT39" s="58"/>
      <c r="AU39" s="58"/>
      <c r="AV39" s="58"/>
    </row>
    <row r="40" spans="1:48" x14ac:dyDescent="0.2">
      <c r="A40" s="157">
        <v>10</v>
      </c>
      <c r="B40" s="23">
        <v>1</v>
      </c>
      <c r="C40" s="11" t="s">
        <v>54</v>
      </c>
      <c r="D40" s="12">
        <v>5319</v>
      </c>
      <c r="E40" s="12">
        <v>0</v>
      </c>
      <c r="F40" s="12">
        <v>14622</v>
      </c>
      <c r="G40" s="13">
        <v>2.1</v>
      </c>
      <c r="H40" s="13">
        <v>5.9</v>
      </c>
      <c r="I40" s="12">
        <v>14475</v>
      </c>
      <c r="J40" s="13">
        <v>5.3</v>
      </c>
      <c r="K40" s="12">
        <v>16620</v>
      </c>
      <c r="L40" s="14">
        <v>8.4000000000000005E-2</v>
      </c>
      <c r="M40" s="24">
        <f>ROUND(K40*(1-L40),0)</f>
        <v>15224</v>
      </c>
      <c r="N40" s="15">
        <v>0.83199999999999996</v>
      </c>
      <c r="O40" s="25">
        <f>M40*N40</f>
        <v>12666.367999999999</v>
      </c>
      <c r="P40" s="14">
        <v>0.122</v>
      </c>
      <c r="Q40" s="25">
        <f>M40*P40</f>
        <v>1857.328</v>
      </c>
      <c r="R40" s="16">
        <v>4.5999999999999999E-2</v>
      </c>
      <c r="S40" s="25">
        <f>M40*R40</f>
        <v>700.30399999999997</v>
      </c>
      <c r="T40" s="26">
        <v>0.19800000000000001</v>
      </c>
      <c r="U40" s="25">
        <f>M40*T40</f>
        <v>3014.3520000000003</v>
      </c>
      <c r="V40" s="16">
        <v>0.51700000000000002</v>
      </c>
      <c r="W40" s="25">
        <f>M40*V40</f>
        <v>7870.808</v>
      </c>
      <c r="X40" s="16">
        <v>0.39</v>
      </c>
      <c r="Y40" s="25">
        <f>X40*M40</f>
        <v>5937.3600000000006</v>
      </c>
      <c r="Z40" s="17">
        <v>2.9199999999999999E-3</v>
      </c>
      <c r="AA40" s="18">
        <f>M40*Z40</f>
        <v>44.454079999999998</v>
      </c>
      <c r="AB40" s="27">
        <f>IF(M40&gt;0,(AD40+AL40)/M40,0)</f>
        <v>3.5021850499211771E-3</v>
      </c>
      <c r="AC40" s="17">
        <v>2.3000000000000001E-4</v>
      </c>
      <c r="AD40" s="24">
        <f>AC40*M40</f>
        <v>3.5015200000000002</v>
      </c>
      <c r="AE40" s="117">
        <v>0.22009999999999999</v>
      </c>
      <c r="AF40" s="30">
        <f>AI40*(1-AJ40)*AE40</f>
        <v>46.816590600000005</v>
      </c>
      <c r="AG40" s="28">
        <f>IF(AND(AE40&gt;0,AC40&gt;0,Z40&gt;0),((Z40-AC40)*AE40)/((AE40-AC40)*Z40),0)</f>
        <v>0.92219655325594008</v>
      </c>
      <c r="AH40" s="60">
        <f t="shared" si="0"/>
        <v>0.935245187186864</v>
      </c>
      <c r="AI40" s="12">
        <v>234</v>
      </c>
      <c r="AJ40" s="14">
        <v>9.0999999999999998E-2</v>
      </c>
      <c r="AK40" s="15">
        <v>0.23419999999999999</v>
      </c>
      <c r="AL40" s="30">
        <f>AI40*(1-AJ40)*AK40</f>
        <v>49.815745200000002</v>
      </c>
      <c r="AM40" s="19">
        <v>1.7</v>
      </c>
      <c r="AN40" s="19">
        <v>1082.0999999999999</v>
      </c>
      <c r="AO40" s="101">
        <f>AO38+AI40-AN40</f>
        <v>2035.0300000000007</v>
      </c>
      <c r="AP40" s="102"/>
      <c r="AQ40" s="12"/>
      <c r="AR40" s="31"/>
      <c r="AS40" s="20"/>
      <c r="AT40" s="20"/>
      <c r="AU40" s="20"/>
      <c r="AV40" s="20"/>
    </row>
    <row r="41" spans="1:48" x14ac:dyDescent="0.2">
      <c r="A41" s="158"/>
      <c r="B41" s="33">
        <v>2</v>
      </c>
      <c r="C41" s="11" t="s">
        <v>50</v>
      </c>
      <c r="D41" s="34">
        <v>18641</v>
      </c>
      <c r="E41" s="34">
        <v>4</v>
      </c>
      <c r="F41" s="34">
        <v>15246</v>
      </c>
      <c r="G41" s="35">
        <v>4.2</v>
      </c>
      <c r="H41" s="35">
        <v>6.8</v>
      </c>
      <c r="I41" s="34">
        <v>16070</v>
      </c>
      <c r="J41" s="35">
        <v>4.8</v>
      </c>
      <c r="K41" s="34">
        <v>16595</v>
      </c>
      <c r="L41" s="36">
        <v>8.5999999999999993E-2</v>
      </c>
      <c r="M41" s="37">
        <f>ROUND(K41*(1-L41),0)</f>
        <v>15168</v>
      </c>
      <c r="N41" s="38">
        <v>0.67700000000000005</v>
      </c>
      <c r="O41" s="25">
        <f>M41*N41</f>
        <v>10268.736000000001</v>
      </c>
      <c r="P41" s="36">
        <v>0.28599999999999998</v>
      </c>
      <c r="Q41" s="25">
        <f>M41*P41</f>
        <v>4338.0479999999998</v>
      </c>
      <c r="R41" s="39">
        <v>3.6999999999999998E-2</v>
      </c>
      <c r="S41" s="25">
        <f>M41*R41</f>
        <v>561.21600000000001</v>
      </c>
      <c r="T41" s="28">
        <v>0.189</v>
      </c>
      <c r="U41" s="25">
        <f>M41*T41</f>
        <v>2866.752</v>
      </c>
      <c r="V41" s="39">
        <v>0.52600000000000002</v>
      </c>
      <c r="W41" s="25">
        <f>M41*V41</f>
        <v>7978.3680000000004</v>
      </c>
      <c r="X41" s="39">
        <v>0.39</v>
      </c>
      <c r="Y41" s="25">
        <f>X41*M41</f>
        <v>5915.52</v>
      </c>
      <c r="Z41" s="40">
        <v>2.8800000000000002E-3</v>
      </c>
      <c r="AA41" s="18">
        <f>M41*Z41</f>
        <v>43.683840000000004</v>
      </c>
      <c r="AB41" s="27">
        <f>IF(M41&gt;0,(AD41+AL41)/M41,0)</f>
        <v>3.2066356803797467E-3</v>
      </c>
      <c r="AC41" s="40">
        <v>2.3000000000000001E-4</v>
      </c>
      <c r="AD41" s="37">
        <f>AC41*M41</f>
        <v>3.4886400000000002</v>
      </c>
      <c r="AE41" s="28">
        <v>0.22020000000000001</v>
      </c>
      <c r="AF41" s="41">
        <f>AI41*(1-AJ41)*AE41</f>
        <v>42.306145200000003</v>
      </c>
      <c r="AG41" s="28">
        <f>IF(AND(AE41&gt;0,AC41&gt;0,Z41&gt;0),((Z41-AC41)*AE41)/((AE41-AC41)*Z41),0)</f>
        <v>0.92110098346744262</v>
      </c>
      <c r="AH41" s="29">
        <f t="shared" si="0"/>
        <v>0.92918314847180983</v>
      </c>
      <c r="AI41" s="34">
        <v>213</v>
      </c>
      <c r="AJ41" s="36">
        <v>9.8000000000000004E-2</v>
      </c>
      <c r="AK41" s="38">
        <v>0.23499999999999999</v>
      </c>
      <c r="AL41" s="41">
        <f>AI41*(1-AJ41)*AK41</f>
        <v>45.149609999999996</v>
      </c>
      <c r="AM41" s="42">
        <v>1.65</v>
      </c>
      <c r="AN41" s="42"/>
      <c r="AO41" s="121">
        <f>AO40+AI41-AN41</f>
        <v>2248.0300000000007</v>
      </c>
      <c r="AP41" s="104"/>
      <c r="AQ41" s="43"/>
      <c r="AR41" s="44"/>
      <c r="AS41" s="45"/>
      <c r="AT41" s="45"/>
      <c r="AU41" s="45"/>
      <c r="AV41" s="45"/>
    </row>
    <row r="42" spans="1:48" x14ac:dyDescent="0.2">
      <c r="A42" s="158"/>
      <c r="B42" s="33">
        <v>3</v>
      </c>
      <c r="C42" s="11" t="s">
        <v>51</v>
      </c>
      <c r="D42" s="43">
        <v>20900</v>
      </c>
      <c r="E42" s="43">
        <v>1</v>
      </c>
      <c r="F42" s="43">
        <v>18046</v>
      </c>
      <c r="G42" s="37">
        <v>2.1</v>
      </c>
      <c r="H42" s="37">
        <v>5.0999999999999996</v>
      </c>
      <c r="I42" s="43">
        <v>18229</v>
      </c>
      <c r="J42" s="37">
        <v>4.4000000000000004</v>
      </c>
      <c r="K42" s="43">
        <v>16484</v>
      </c>
      <c r="L42" s="39">
        <v>7.8E-2</v>
      </c>
      <c r="M42" s="37">
        <f>ROUND(K42*(1-L42),0)</f>
        <v>15198</v>
      </c>
      <c r="N42" s="28">
        <v>0.6</v>
      </c>
      <c r="O42" s="25">
        <f>M42*N42</f>
        <v>9118.7999999999993</v>
      </c>
      <c r="P42" s="39">
        <v>0.36</v>
      </c>
      <c r="Q42" s="25">
        <f>M42*P42</f>
        <v>5471.28</v>
      </c>
      <c r="R42" s="39">
        <v>0.04</v>
      </c>
      <c r="S42" s="25">
        <f>M42*R42</f>
        <v>607.91999999999996</v>
      </c>
      <c r="T42" s="28">
        <v>0.216</v>
      </c>
      <c r="U42" s="25">
        <f>M42*T42</f>
        <v>3282.768</v>
      </c>
      <c r="V42" s="39">
        <v>0.499</v>
      </c>
      <c r="W42" s="25">
        <f>M42*V42</f>
        <v>7583.8019999999997</v>
      </c>
      <c r="X42" s="39">
        <v>0.39</v>
      </c>
      <c r="Y42" s="25">
        <f>X42*M42</f>
        <v>5927.22</v>
      </c>
      <c r="Z42" s="47">
        <v>2.8500000000000001E-3</v>
      </c>
      <c r="AA42" s="18">
        <f>M42*Z42</f>
        <v>43.314300000000003</v>
      </c>
      <c r="AB42" s="27">
        <f>IF(M42&gt;0,(AD42+AL42)/M42,0)</f>
        <v>3.2348322937228581E-3</v>
      </c>
      <c r="AC42" s="47">
        <v>2.4000000000000001E-4</v>
      </c>
      <c r="AD42" s="37">
        <f>AC42*M42</f>
        <v>3.6475200000000001</v>
      </c>
      <c r="AE42" s="28">
        <v>0.21629999999999999</v>
      </c>
      <c r="AF42" s="41">
        <f>AI42*(1-AJ42)*AE42</f>
        <v>43.312777199999999</v>
      </c>
      <c r="AG42" s="28">
        <f>IF(AND(AE42&gt;0,AC42&gt;0,Z42&gt;0),((Z42-AC42)*AE42)/((AE42-AC42)*Z42),0)</f>
        <v>0.91680673497127985</v>
      </c>
      <c r="AH42" s="29">
        <f t="shared" si="0"/>
        <v>0.92678615993664981</v>
      </c>
      <c r="AI42" s="43">
        <v>222</v>
      </c>
      <c r="AJ42" s="39">
        <v>9.8000000000000004E-2</v>
      </c>
      <c r="AK42" s="28">
        <v>0.2273</v>
      </c>
      <c r="AL42" s="41">
        <f>AI42*(1-AJ42)*AK42</f>
        <v>45.515461199999997</v>
      </c>
      <c r="AM42" s="18">
        <v>1.63</v>
      </c>
      <c r="AN42" s="18"/>
      <c r="AO42" s="121">
        <f>AO41+AI42-AN42</f>
        <v>2470.0300000000007</v>
      </c>
      <c r="AP42" s="104"/>
      <c r="AQ42" s="43"/>
      <c r="AR42" s="48"/>
      <c r="AS42" s="41"/>
      <c r="AT42" s="41"/>
      <c r="AU42" s="41"/>
      <c r="AV42" s="41"/>
    </row>
    <row r="43" spans="1:48" s="22" customFormat="1" ht="13.5" thickBot="1" x14ac:dyDescent="0.25">
      <c r="A43" s="159"/>
      <c r="B43" s="49" t="s">
        <v>38</v>
      </c>
      <c r="C43" s="50"/>
      <c r="D43" s="51">
        <f>SUM(D40:D42)</f>
        <v>44860</v>
      </c>
      <c r="E43" s="51"/>
      <c r="F43" s="51">
        <f>SUM(F40:F42)</f>
        <v>47914</v>
      </c>
      <c r="G43" s="52"/>
      <c r="H43" s="52"/>
      <c r="I43" s="51">
        <f>SUM(I40:I42)</f>
        <v>48774</v>
      </c>
      <c r="J43" s="52"/>
      <c r="K43" s="51">
        <f>SUM(K40:K42)</f>
        <v>49699</v>
      </c>
      <c r="L43" s="21">
        <f>IF(K43&gt;0,(K40*L40+K41*L41+K42*L42)/K43,0)</f>
        <v>8.2677760115897711E-2</v>
      </c>
      <c r="M43" s="52">
        <f>M40+M41+M42</f>
        <v>45590</v>
      </c>
      <c r="N43" s="53">
        <f>IF(M43&gt;0,O43/M43,0)</f>
        <v>0.70309067778021495</v>
      </c>
      <c r="O43" s="54">
        <f>O40+O41+O42</f>
        <v>32053.903999999999</v>
      </c>
      <c r="P43" s="21">
        <f>IF(M43&gt;0,Q43/M43,0)</f>
        <v>0.25590383856108795</v>
      </c>
      <c r="Q43" s="54">
        <f>Q40+Q41+Q42</f>
        <v>11666.655999999999</v>
      </c>
      <c r="R43" s="21">
        <f>IF(M43&gt;0,S43/M43,0)</f>
        <v>4.1005483658697085E-2</v>
      </c>
      <c r="S43" s="54">
        <f>S40+S41+S42</f>
        <v>1869.44</v>
      </c>
      <c r="T43" s="21">
        <f>IF(M43&gt;0,U43/M43,0)</f>
        <v>0.2010061855670103</v>
      </c>
      <c r="U43" s="54">
        <f>U40+U41+U42</f>
        <v>9163.8719999999994</v>
      </c>
      <c r="V43" s="21">
        <f>IF(M43&gt;0,W43/M43,0)</f>
        <v>0.51399381443298964</v>
      </c>
      <c r="W43" s="54">
        <f>W40+W41+W42</f>
        <v>23432.977999999999</v>
      </c>
      <c r="X43" s="21">
        <f>IF(M43&gt;0,Y43/M43,0)</f>
        <v>0.39000000000000007</v>
      </c>
      <c r="Y43" s="54">
        <f>Y40+Y41+Y42</f>
        <v>17780.100000000002</v>
      </c>
      <c r="Z43" s="55">
        <f>IF(M43&gt;0,AA43/M43,0)</f>
        <v>2.8833564378153106E-3</v>
      </c>
      <c r="AA43" s="56">
        <f>SUM(AA40:AA42)</f>
        <v>131.45222000000001</v>
      </c>
      <c r="AB43" s="55">
        <f>IF(M43&gt;0,(AB40*M40+AB41*M41+AB42*M42)/M43,0)</f>
        <v>3.3147290282956789E-3</v>
      </c>
      <c r="AC43" s="55">
        <f>IF(K43&gt;0,(K40*AC40+K41*AC41+K42*AC42)/K43,0)</f>
        <v>2.3331676693696051E-4</v>
      </c>
      <c r="AD43" s="52">
        <f>SUM(AD40:AD42)</f>
        <v>10.63768</v>
      </c>
      <c r="AE43" s="53">
        <f>IF(K43&gt;0,(K40*AE40+K41*AE41+K42*AE42)/K43,0)</f>
        <v>0.21887301957785868</v>
      </c>
      <c r="AF43" s="58">
        <f>SUM(AF40:AF42)</f>
        <v>132.43551300000001</v>
      </c>
      <c r="AG43" s="53">
        <f>IF(AND(AA43&gt;0),((AA40*AG40+AA41*AG41+AA42*AG42)/AA43),0)</f>
        <v>0.92005649885840446</v>
      </c>
      <c r="AH43" s="57">
        <f t="shared" si="0"/>
        <v>0.9305472236532476</v>
      </c>
      <c r="AI43" s="51">
        <f>SUM(AI40:AI42)</f>
        <v>669</v>
      </c>
      <c r="AJ43" s="21">
        <f>IF(AI43&gt;0,(AJ40*AI40+AJ41*AI41+AJ42*AI42)/AI43,0)</f>
        <v>9.5551569506726469E-2</v>
      </c>
      <c r="AK43" s="53">
        <f>IF(K43&gt;0,(AK40*K40+AK41*K41+AK42*K42)/K43,0)</f>
        <v>0.23217855892472686</v>
      </c>
      <c r="AL43" s="58">
        <f>SUM(AL40:AL42)</f>
        <v>140.48081640000001</v>
      </c>
      <c r="AM43" s="56"/>
      <c r="AN43" s="56">
        <f>SUM(AN40:AN42)</f>
        <v>1082.0999999999999</v>
      </c>
      <c r="AO43" s="105"/>
      <c r="AP43" s="106">
        <f>AO42</f>
        <v>2470.0300000000007</v>
      </c>
      <c r="AQ43" s="51">
        <f>SUM(AQ40:AQ42)</f>
        <v>0</v>
      </c>
      <c r="AR43" s="59"/>
      <c r="AS43" s="58"/>
      <c r="AT43" s="58"/>
      <c r="AU43" s="58"/>
      <c r="AV43" s="58"/>
    </row>
    <row r="44" spans="1:48" x14ac:dyDescent="0.2">
      <c r="A44" s="157">
        <v>11</v>
      </c>
      <c r="B44" s="23">
        <v>1</v>
      </c>
      <c r="C44" s="11" t="s">
        <v>55</v>
      </c>
      <c r="D44" s="12">
        <v>6085</v>
      </c>
      <c r="E44" s="12">
        <v>0</v>
      </c>
      <c r="F44" s="12">
        <v>17823</v>
      </c>
      <c r="G44" s="13">
        <v>3.5</v>
      </c>
      <c r="H44" s="13">
        <v>6.3</v>
      </c>
      <c r="I44" s="12">
        <v>17744</v>
      </c>
      <c r="J44" s="13">
        <v>3.3</v>
      </c>
      <c r="K44" s="12">
        <v>15305</v>
      </c>
      <c r="L44" s="14">
        <v>7.8E-2</v>
      </c>
      <c r="M44" s="24">
        <f>ROUND(K44*(1-L44),0)</f>
        <v>14111</v>
      </c>
      <c r="N44" s="15">
        <v>0.81399999999999995</v>
      </c>
      <c r="O44" s="25">
        <f>M44*N44</f>
        <v>11486.353999999999</v>
      </c>
      <c r="P44" s="14">
        <v>0.17299999999999999</v>
      </c>
      <c r="Q44" s="25">
        <f>M44*P44</f>
        <v>2441.203</v>
      </c>
      <c r="R44" s="16">
        <v>1.2999999999999999E-2</v>
      </c>
      <c r="S44" s="25">
        <f>M44*R44</f>
        <v>183.44299999999998</v>
      </c>
      <c r="T44" s="26">
        <v>0.19900000000000001</v>
      </c>
      <c r="U44" s="25">
        <f>M44*T44</f>
        <v>2808.0889999999999</v>
      </c>
      <c r="V44" s="16">
        <v>0.51600000000000001</v>
      </c>
      <c r="W44" s="25">
        <f>M44*V44</f>
        <v>7281.2759999999998</v>
      </c>
      <c r="X44" s="16">
        <v>0.38</v>
      </c>
      <c r="Y44" s="25">
        <f>X44*M44</f>
        <v>5362.18</v>
      </c>
      <c r="Z44" s="17">
        <v>2.82E-3</v>
      </c>
      <c r="AA44" s="18">
        <f>M44*Z44</f>
        <v>39.793019999999999</v>
      </c>
      <c r="AB44" s="27">
        <f>IF(M44&gt;0,(AD44+AL44)/M44,0)</f>
        <v>3.4595195237757774E-3</v>
      </c>
      <c r="AC44" s="17">
        <v>2.5000000000000001E-4</v>
      </c>
      <c r="AD44" s="24">
        <f>AC44*M44</f>
        <v>3.5277500000000002</v>
      </c>
      <c r="AE44" s="117">
        <v>0.21890000000000001</v>
      </c>
      <c r="AF44" s="30">
        <f>AI44*(1-AJ44)*AE44</f>
        <v>43.197726000000003</v>
      </c>
      <c r="AG44" s="28">
        <f>IF(AND(AE44&gt;0,AC44&gt;0,Z44&gt;0),((Z44-AC44)*AE44)/((AE44-AC44)*Z44),0)</f>
        <v>0.91238953410110091</v>
      </c>
      <c r="AH44" s="60">
        <f t="shared" si="0"/>
        <v>0.92874733701747014</v>
      </c>
      <c r="AI44" s="12">
        <v>220</v>
      </c>
      <c r="AJ44" s="14">
        <v>0.10299999999999999</v>
      </c>
      <c r="AK44" s="15">
        <v>0.22950000000000001</v>
      </c>
      <c r="AL44" s="30">
        <f>AI44*(1-AJ44)*AK44</f>
        <v>45.289529999999999</v>
      </c>
      <c r="AM44" s="19">
        <v>1.75</v>
      </c>
      <c r="AN44" s="19">
        <v>1104.8399999999999</v>
      </c>
      <c r="AO44" s="101">
        <f>AO42+AI44-AN44</f>
        <v>1585.1900000000007</v>
      </c>
      <c r="AP44" s="102"/>
      <c r="AQ44" s="12"/>
      <c r="AR44" s="31"/>
      <c r="AS44" s="20"/>
      <c r="AT44" s="20"/>
      <c r="AU44" s="20"/>
      <c r="AV44" s="20"/>
    </row>
    <row r="45" spans="1:48" x14ac:dyDescent="0.2">
      <c r="A45" s="158"/>
      <c r="B45" s="33">
        <v>2</v>
      </c>
      <c r="C45" s="11" t="s">
        <v>50</v>
      </c>
      <c r="D45" s="34">
        <v>13463</v>
      </c>
      <c r="E45" s="34">
        <v>13</v>
      </c>
      <c r="F45" s="34">
        <v>17016</v>
      </c>
      <c r="G45" s="35">
        <v>3.1</v>
      </c>
      <c r="H45" s="35">
        <v>6.1</v>
      </c>
      <c r="I45" s="34">
        <v>16355</v>
      </c>
      <c r="J45" s="35">
        <v>3</v>
      </c>
      <c r="K45" s="34">
        <v>15064</v>
      </c>
      <c r="L45" s="36">
        <v>8.3000000000000004E-2</v>
      </c>
      <c r="M45" s="37">
        <f>ROUND(K45*(1-L45),0)</f>
        <v>13814</v>
      </c>
      <c r="N45" s="38">
        <v>0.77600000000000002</v>
      </c>
      <c r="O45" s="25">
        <f>M45*N45</f>
        <v>10719.664000000001</v>
      </c>
      <c r="P45" s="36">
        <v>0.191</v>
      </c>
      <c r="Q45" s="25">
        <f>M45*P45</f>
        <v>2638.4740000000002</v>
      </c>
      <c r="R45" s="39">
        <v>3.9E-2</v>
      </c>
      <c r="S45" s="25">
        <f>M45*R45</f>
        <v>538.74599999999998</v>
      </c>
      <c r="T45" s="28">
        <v>0.20399999999999999</v>
      </c>
      <c r="U45" s="25">
        <f>M45*T45</f>
        <v>2818.056</v>
      </c>
      <c r="V45" s="39">
        <v>0.51500000000000001</v>
      </c>
      <c r="W45" s="25">
        <f>M45*V45</f>
        <v>7114.21</v>
      </c>
      <c r="X45" s="39">
        <v>0.4</v>
      </c>
      <c r="Y45" s="25">
        <f>X45*M45</f>
        <v>5525.6</v>
      </c>
      <c r="Z45" s="40">
        <v>2.7699999999999999E-3</v>
      </c>
      <c r="AA45" s="18">
        <f>M45*Z45</f>
        <v>38.264780000000002</v>
      </c>
      <c r="AB45" s="27">
        <f>IF(M45&gt;0,(AD45+AL45)/M45,0)</f>
        <v>2.8528184740118719E-3</v>
      </c>
      <c r="AC45" s="40">
        <v>2.5000000000000001E-4</v>
      </c>
      <c r="AD45" s="37">
        <f>AC45*M45</f>
        <v>3.4535</v>
      </c>
      <c r="AE45" s="28">
        <v>0.218</v>
      </c>
      <c r="AF45" s="41">
        <f>AI45*(1-AJ45)*AE45</f>
        <v>32.713951999999999</v>
      </c>
      <c r="AG45" s="28">
        <f>IF(AND(AE45&gt;0,AC45&gt;0,Z45&gt;0),((Z45-AC45)*AE45)/((AE45-AC45)*Z45),0)</f>
        <v>0.91079177840317971</v>
      </c>
      <c r="AH45" s="29">
        <f t="shared" si="0"/>
        <v>0.91332032863406643</v>
      </c>
      <c r="AI45" s="34">
        <v>166</v>
      </c>
      <c r="AJ45" s="36">
        <v>9.6000000000000002E-2</v>
      </c>
      <c r="AK45" s="38">
        <v>0.23960000000000001</v>
      </c>
      <c r="AL45" s="41">
        <f>AI45*(1-AJ45)*AK45</f>
        <v>35.955334399999998</v>
      </c>
      <c r="AM45" s="42">
        <v>1.6</v>
      </c>
      <c r="AN45" s="42"/>
      <c r="AO45" s="121">
        <f>AO44+AI45-AN45</f>
        <v>1751.1900000000007</v>
      </c>
      <c r="AP45" s="104"/>
      <c r="AQ45" s="43"/>
      <c r="AR45" s="44"/>
      <c r="AS45" s="45"/>
      <c r="AT45" s="45"/>
      <c r="AU45" s="45"/>
      <c r="AV45" s="45"/>
    </row>
    <row r="46" spans="1:48" x14ac:dyDescent="0.2">
      <c r="A46" s="158"/>
      <c r="B46" s="33">
        <v>3</v>
      </c>
      <c r="C46" s="11" t="s">
        <v>51</v>
      </c>
      <c r="D46" s="43">
        <v>19900</v>
      </c>
      <c r="E46" s="43">
        <v>8</v>
      </c>
      <c r="F46" s="43">
        <v>17319</v>
      </c>
      <c r="G46" s="37">
        <v>3.4</v>
      </c>
      <c r="H46" s="37">
        <v>6.2</v>
      </c>
      <c r="I46" s="43">
        <v>17218</v>
      </c>
      <c r="J46" s="37">
        <v>2.4</v>
      </c>
      <c r="K46" s="43">
        <v>14977</v>
      </c>
      <c r="L46" s="39">
        <v>8.2000000000000003E-2</v>
      </c>
      <c r="M46" s="37">
        <f>ROUND(K46*(1-L46),0)</f>
        <v>13749</v>
      </c>
      <c r="N46" s="28">
        <v>0.72699999999999998</v>
      </c>
      <c r="O46" s="25">
        <f>M46*N46</f>
        <v>9995.5229999999992</v>
      </c>
      <c r="P46" s="39">
        <v>0.249</v>
      </c>
      <c r="Q46" s="25">
        <f>M46*P46</f>
        <v>3423.5010000000002</v>
      </c>
      <c r="R46" s="39">
        <v>2.4E-2</v>
      </c>
      <c r="S46" s="25">
        <f>M46*R46</f>
        <v>329.976</v>
      </c>
      <c r="T46" s="28">
        <v>0.19800000000000001</v>
      </c>
      <c r="U46" s="25">
        <f>M46*T46</f>
        <v>2722.3020000000001</v>
      </c>
      <c r="V46" s="39">
        <v>0.52400000000000002</v>
      </c>
      <c r="W46" s="25">
        <f>M46*V46</f>
        <v>7204.4760000000006</v>
      </c>
      <c r="X46" s="39">
        <v>0.39</v>
      </c>
      <c r="Y46" s="25">
        <f>X46*M46</f>
        <v>5362.1100000000006</v>
      </c>
      <c r="Z46" s="47">
        <v>2.6199999999999999E-3</v>
      </c>
      <c r="AA46" s="18">
        <f>M46*Z46</f>
        <v>36.022379999999998</v>
      </c>
      <c r="AB46" s="27">
        <f>IF(M46&gt;0,(AD46+AL46)/M46,0)</f>
        <v>3.3197898756273186E-3</v>
      </c>
      <c r="AC46" s="47">
        <v>2.5000000000000001E-4</v>
      </c>
      <c r="AD46" s="37">
        <f>AC46*M46</f>
        <v>3.4372500000000001</v>
      </c>
      <c r="AE46" s="28">
        <v>0.22</v>
      </c>
      <c r="AF46" s="41">
        <f>AI46*(1-AJ46)*AE46</f>
        <v>41.638739999999999</v>
      </c>
      <c r="AG46" s="28">
        <f>IF(AND(AE46&gt;0,AC46&gt;0,Z46&gt;0),((Z46-AC46)*AE46)/((AE46-AC46)*Z46),0)</f>
        <v>0.90560925409686577</v>
      </c>
      <c r="AH46" s="29">
        <f t="shared" si="0"/>
        <v>0.92573184499987859</v>
      </c>
      <c r="AI46" s="43">
        <v>211</v>
      </c>
      <c r="AJ46" s="39">
        <v>0.10299999999999999</v>
      </c>
      <c r="AK46" s="28">
        <v>0.223</v>
      </c>
      <c r="AL46" s="41">
        <f>AI46*(1-AJ46)*AK46</f>
        <v>42.206541000000001</v>
      </c>
      <c r="AM46" s="18">
        <v>1.61</v>
      </c>
      <c r="AN46" s="18"/>
      <c r="AO46" s="121">
        <f>AO45+AI46-AN46</f>
        <v>1962.1900000000007</v>
      </c>
      <c r="AP46" s="104"/>
      <c r="AQ46" s="43"/>
      <c r="AR46" s="48"/>
      <c r="AS46" s="41"/>
      <c r="AT46" s="41"/>
      <c r="AU46" s="41"/>
      <c r="AV46" s="41"/>
    </row>
    <row r="47" spans="1:48" s="22" customFormat="1" ht="13.5" thickBot="1" x14ac:dyDescent="0.25">
      <c r="A47" s="159"/>
      <c r="B47" s="49" t="s">
        <v>38</v>
      </c>
      <c r="C47" s="50"/>
      <c r="D47" s="51">
        <f>SUM(D44:D46)</f>
        <v>39448</v>
      </c>
      <c r="E47" s="51"/>
      <c r="F47" s="51">
        <f>SUM(F44:F46)</f>
        <v>52158</v>
      </c>
      <c r="G47" s="52"/>
      <c r="H47" s="52"/>
      <c r="I47" s="51">
        <f>SUM(I44:I46)</f>
        <v>51317</v>
      </c>
      <c r="J47" s="52"/>
      <c r="K47" s="51">
        <f>SUM(K44:K46)</f>
        <v>45346</v>
      </c>
      <c r="L47" s="21">
        <f>IF(K47&gt;0,(K44*L44+K45*L45+K46*L46)/K47,0)</f>
        <v>8.0982137343977412E-2</v>
      </c>
      <c r="M47" s="52">
        <f>M44+M45+M46</f>
        <v>41674</v>
      </c>
      <c r="N47" s="53">
        <f>IF(M47&gt;0,O47/M47,0)</f>
        <v>0.77270098862600178</v>
      </c>
      <c r="O47" s="54">
        <f>O44+O45+O46</f>
        <v>32201.540999999997</v>
      </c>
      <c r="P47" s="21">
        <f>IF(M47&gt;0,Q47/M47,0)</f>
        <v>0.20404036089648223</v>
      </c>
      <c r="Q47" s="54">
        <f>Q44+Q45+Q46</f>
        <v>8503.1779999999999</v>
      </c>
      <c r="R47" s="21">
        <f>IF(M47&gt;0,S47/M47,0)</f>
        <v>2.5247516437107067E-2</v>
      </c>
      <c r="S47" s="54">
        <f>S44+S45+S46</f>
        <v>1052.165</v>
      </c>
      <c r="T47" s="21">
        <v>0</v>
      </c>
      <c r="U47" s="54">
        <f>U44+U45+U46</f>
        <v>8348.4470000000001</v>
      </c>
      <c r="V47" s="21">
        <f>IF(M47&gt;0,W47/M47,0)</f>
        <v>0.51830786581561639</v>
      </c>
      <c r="W47" s="54">
        <f>W44+W45+W46</f>
        <v>21599.962</v>
      </c>
      <c r="X47" s="21">
        <f>IF(M47&gt;0,Y47/M47,0)</f>
        <v>0.38992873254307248</v>
      </c>
      <c r="Y47" s="54">
        <f>Y44+Y45+Y46</f>
        <v>16249.890000000001</v>
      </c>
      <c r="Z47" s="55">
        <f>IF(M47&gt;0,AA47/M47,0)</f>
        <v>2.7374425301146996E-3</v>
      </c>
      <c r="AA47" s="56">
        <f>SUM(AA44:AA46)</f>
        <v>114.08018</v>
      </c>
      <c r="AB47" s="55">
        <f>IF(M47&gt;0,(AB44*M44+AB45*M45+AB46*M46)/M47,0)</f>
        <v>3.2123123626241778E-3</v>
      </c>
      <c r="AC47" s="55">
        <f>IF(K47&gt;0,(K44*AC44+K45*AC45+K46*AC46)/K47,0)</f>
        <v>2.5000000000000001E-4</v>
      </c>
      <c r="AD47" s="52">
        <f>SUM(AD44:AD46)</f>
        <v>10.4185</v>
      </c>
      <c r="AE47" s="53">
        <f>IF(K47&gt;0,(K44*AE44+K45*AE45+K46*AE46)/K47,0)</f>
        <v>0.21896432981960925</v>
      </c>
      <c r="AF47" s="58">
        <f>SUM(AF44:AF46)</f>
        <v>117.55041799999999</v>
      </c>
      <c r="AG47" s="53">
        <f>IF(AND(AA47&gt;0),((AA44*AG44+AA45*AG45+AA46*AG46)/AA47),0)</f>
        <v>0.90971264848351474</v>
      </c>
      <c r="AH47" s="57">
        <f t="shared" si="0"/>
        <v>0.92317481241508048</v>
      </c>
      <c r="AI47" s="51">
        <f>SUM(AI44:AI46)</f>
        <v>597</v>
      </c>
      <c r="AJ47" s="21">
        <f>IF(AI47&gt;0,(AJ44*AI44+AJ45*AI45+AJ46*AI46)/AI47,0)</f>
        <v>0.10105360134003351</v>
      </c>
      <c r="AK47" s="53">
        <f>IF(K47&gt;0,(AK44*K44+AK45*K45+AK46*K46)/K47,0)</f>
        <v>0.23070839544833061</v>
      </c>
      <c r="AL47" s="58">
        <f>SUM(AL44:AL46)</f>
        <v>123.4514054</v>
      </c>
      <c r="AM47" s="56"/>
      <c r="AN47" s="56">
        <f>SUM(AN44:AN46)</f>
        <v>1104.8399999999999</v>
      </c>
      <c r="AO47" s="105"/>
      <c r="AP47" s="106">
        <f>AO46</f>
        <v>1962.1900000000007</v>
      </c>
      <c r="AQ47" s="51">
        <f>SUM(AQ44:AQ46)</f>
        <v>0</v>
      </c>
      <c r="AR47" s="59"/>
      <c r="AS47" s="58"/>
      <c r="AT47" s="58"/>
      <c r="AU47" s="58"/>
      <c r="AV47" s="58"/>
    </row>
    <row r="48" spans="1:48" x14ac:dyDescent="0.2">
      <c r="A48" s="157">
        <v>12</v>
      </c>
      <c r="B48" s="23">
        <v>1</v>
      </c>
      <c r="C48" s="11" t="s">
        <v>55</v>
      </c>
      <c r="D48" s="12">
        <v>12671</v>
      </c>
      <c r="E48" s="12">
        <v>3</v>
      </c>
      <c r="F48" s="12">
        <v>10519</v>
      </c>
      <c r="G48" s="13">
        <v>3.2</v>
      </c>
      <c r="H48" s="13">
        <v>5.4</v>
      </c>
      <c r="I48" s="12">
        <v>11165</v>
      </c>
      <c r="J48" s="13">
        <v>3.5</v>
      </c>
      <c r="K48" s="12">
        <v>14902</v>
      </c>
      <c r="L48" s="14">
        <v>8.3000000000000004E-2</v>
      </c>
      <c r="M48" s="24">
        <f>ROUND(K48*(1-L48),0)</f>
        <v>13665</v>
      </c>
      <c r="N48" s="15">
        <v>0.71899999999999997</v>
      </c>
      <c r="O48" s="25">
        <f>M48*N48</f>
        <v>9825.1350000000002</v>
      </c>
      <c r="P48" s="14">
        <v>0.24099999999999999</v>
      </c>
      <c r="Q48" s="25">
        <f>M48*P48</f>
        <v>3293.2649999999999</v>
      </c>
      <c r="R48" s="16">
        <v>0.04</v>
      </c>
      <c r="S48" s="25">
        <f>M48*R48</f>
        <v>546.6</v>
      </c>
      <c r="T48" s="26">
        <v>0.19900000000000001</v>
      </c>
      <c r="U48" s="25">
        <f>M48*T48</f>
        <v>2719.335</v>
      </c>
      <c r="V48" s="16">
        <v>0.51800000000000002</v>
      </c>
      <c r="W48" s="25">
        <f>M48*V48</f>
        <v>7078.47</v>
      </c>
      <c r="X48" s="16">
        <v>0.38</v>
      </c>
      <c r="Y48" s="25">
        <f>X48*M48</f>
        <v>5192.7</v>
      </c>
      <c r="Z48" s="17">
        <v>2.7299999999999998E-3</v>
      </c>
      <c r="AA48" s="18">
        <f>M48*Z48</f>
        <v>37.30545</v>
      </c>
      <c r="AB48" s="27">
        <f>IF(M48&gt;0,(AD48+AL48)/M48,0)</f>
        <v>3.1814433369923159E-3</v>
      </c>
      <c r="AC48" s="17">
        <v>2.5999999999999998E-4</v>
      </c>
      <c r="AD48" s="24">
        <f>AC48*M48</f>
        <v>3.5528999999999997</v>
      </c>
      <c r="AE48" s="117">
        <v>0.2152</v>
      </c>
      <c r="AF48" s="30">
        <f>AI48*(1-AJ48)*AE48</f>
        <v>37.062604799999995</v>
      </c>
      <c r="AG48" s="28">
        <f>IF(AND(AE48&gt;0,AC48&gt;0,Z48&gt;0),((Z48-AC48)*AE48)/((AE48-AC48)*Z48),0)</f>
        <v>0.90585634086145872</v>
      </c>
      <c r="AH48" s="60">
        <f t="shared" si="0"/>
        <v>0.91930723355077959</v>
      </c>
      <c r="AI48" s="12">
        <v>192</v>
      </c>
      <c r="AJ48" s="14">
        <v>0.10299999999999999</v>
      </c>
      <c r="AK48" s="15">
        <v>0.23180000000000001</v>
      </c>
      <c r="AL48" s="30">
        <f>AI48*(1-AJ48)*AK48</f>
        <v>39.921523199999996</v>
      </c>
      <c r="AM48" s="19">
        <v>1.65</v>
      </c>
      <c r="AN48" s="19">
        <v>1078.18</v>
      </c>
      <c r="AO48" s="101">
        <f>AO46+AI48-AN48</f>
        <v>1076.0100000000004</v>
      </c>
      <c r="AP48" s="102"/>
      <c r="AQ48" s="12"/>
      <c r="AR48" s="31"/>
      <c r="AS48" s="20"/>
      <c r="AT48" s="20"/>
      <c r="AU48" s="20"/>
      <c r="AV48" s="20"/>
    </row>
    <row r="49" spans="1:48" x14ac:dyDescent="0.2">
      <c r="A49" s="158"/>
      <c r="B49" s="33">
        <v>2</v>
      </c>
      <c r="C49" s="46" t="s">
        <v>53</v>
      </c>
      <c r="D49" s="34">
        <v>17951</v>
      </c>
      <c r="E49" s="34">
        <v>7</v>
      </c>
      <c r="F49" s="34">
        <v>18020</v>
      </c>
      <c r="G49" s="35">
        <v>2.9</v>
      </c>
      <c r="H49" s="35">
        <v>6.1</v>
      </c>
      <c r="I49" s="34">
        <v>17875</v>
      </c>
      <c r="J49" s="35">
        <v>2.4</v>
      </c>
      <c r="K49" s="34">
        <v>14838</v>
      </c>
      <c r="L49" s="36">
        <v>7.5999999999999998E-2</v>
      </c>
      <c r="M49" s="37">
        <f>ROUND(K49*(1-L49),0)</f>
        <v>13710</v>
      </c>
      <c r="N49" s="38">
        <v>0.81399999999999995</v>
      </c>
      <c r="O49" s="25">
        <f>M49*N49</f>
        <v>11159.939999999999</v>
      </c>
      <c r="P49" s="36">
        <v>0.16200000000000001</v>
      </c>
      <c r="Q49" s="25">
        <f>M49*P49</f>
        <v>2221.02</v>
      </c>
      <c r="R49" s="39">
        <v>2.4E-2</v>
      </c>
      <c r="S49" s="25">
        <f>M49*R49</f>
        <v>329.04</v>
      </c>
      <c r="T49" s="28">
        <v>0.193</v>
      </c>
      <c r="U49" s="25">
        <f>M49*T49</f>
        <v>2646.03</v>
      </c>
      <c r="V49" s="39">
        <v>0.50900000000000001</v>
      </c>
      <c r="W49" s="25">
        <f>M49*V49</f>
        <v>6978.39</v>
      </c>
      <c r="X49" s="39">
        <v>0.38</v>
      </c>
      <c r="Y49" s="25">
        <f>X49*M49</f>
        <v>5209.8</v>
      </c>
      <c r="Z49" s="40">
        <v>2.81E-3</v>
      </c>
      <c r="AA49" s="18">
        <f>M49*Z49</f>
        <v>38.525100000000002</v>
      </c>
      <c r="AB49" s="27">
        <f>IF(M49&gt;0,(AD49+AL49)/M49,0)</f>
        <v>3.0047177242888403E-3</v>
      </c>
      <c r="AC49" s="40">
        <v>2.5999999999999998E-4</v>
      </c>
      <c r="AD49" s="37">
        <f>AC49*M49</f>
        <v>3.5645999999999995</v>
      </c>
      <c r="AE49" s="28">
        <v>0.21440000000000001</v>
      </c>
      <c r="AF49" s="41">
        <f>AI49*(1-AJ49)*AE49</f>
        <v>36.276480000000006</v>
      </c>
      <c r="AG49" s="28">
        <f>IF(AND(AE49&gt;0,AC49&gt;0,Z49&gt;0),((Z49-AC49)*AE49)/((AE49-AC49)*Z49),0)</f>
        <v>0.90857512645965832</v>
      </c>
      <c r="AH49" s="29">
        <f t="shared" si="0"/>
        <v>0.91453856395270439</v>
      </c>
      <c r="AI49" s="34">
        <v>188</v>
      </c>
      <c r="AJ49" s="36">
        <v>0.1</v>
      </c>
      <c r="AK49" s="38">
        <v>0.22239999999999999</v>
      </c>
      <c r="AL49" s="41">
        <f>AI49*(1-AJ49)*AK49</f>
        <v>37.63008</v>
      </c>
      <c r="AM49" s="42">
        <v>1.65</v>
      </c>
      <c r="AN49" s="42"/>
      <c r="AO49" s="121">
        <f>AO48+AI49-AN49</f>
        <v>1264.0100000000004</v>
      </c>
      <c r="AP49" s="104"/>
      <c r="AQ49" s="43"/>
      <c r="AR49" s="44"/>
      <c r="AS49" s="45"/>
      <c r="AT49" s="45"/>
      <c r="AU49" s="45"/>
      <c r="AV49" s="45"/>
    </row>
    <row r="50" spans="1:48" x14ac:dyDescent="0.2">
      <c r="A50" s="158"/>
      <c r="B50" s="33">
        <v>3</v>
      </c>
      <c r="C50" s="11" t="s">
        <v>51</v>
      </c>
      <c r="D50" s="43">
        <v>20700</v>
      </c>
      <c r="E50" s="43">
        <v>2</v>
      </c>
      <c r="F50" s="43">
        <v>18372</v>
      </c>
      <c r="G50" s="37">
        <v>2</v>
      </c>
      <c r="H50" s="37">
        <v>5.8</v>
      </c>
      <c r="I50" s="43">
        <v>18304</v>
      </c>
      <c r="J50" s="37">
        <v>1.4</v>
      </c>
      <c r="K50" s="43">
        <v>14861</v>
      </c>
      <c r="L50" s="39">
        <v>8.5000000000000006E-2</v>
      </c>
      <c r="M50" s="37">
        <f>ROUND(K50*(1-L50),0)</f>
        <v>13598</v>
      </c>
      <c r="N50" s="28">
        <v>0.60899999999999999</v>
      </c>
      <c r="O50" s="25">
        <f>M50*N50</f>
        <v>8281.1820000000007</v>
      </c>
      <c r="P50" s="39">
        <v>0.38600000000000001</v>
      </c>
      <c r="Q50" s="25">
        <f>M50*P50</f>
        <v>5248.8280000000004</v>
      </c>
      <c r="R50" s="39">
        <v>5.0000000000000001E-3</v>
      </c>
      <c r="S50" s="25">
        <f>M50*R50</f>
        <v>67.989999999999995</v>
      </c>
      <c r="T50" s="28">
        <v>0.193</v>
      </c>
      <c r="U50" s="25">
        <f>M50*T50</f>
        <v>2624.4140000000002</v>
      </c>
      <c r="V50" s="39">
        <v>0.52500000000000002</v>
      </c>
      <c r="W50" s="25">
        <f>M50*V50</f>
        <v>7138.9500000000007</v>
      </c>
      <c r="X50" s="39">
        <v>0.39</v>
      </c>
      <c r="Y50" s="25">
        <f>X50*M50</f>
        <v>5303.22</v>
      </c>
      <c r="Z50" s="47">
        <v>2.8600000000000001E-3</v>
      </c>
      <c r="AA50" s="18">
        <f>M50*Z50</f>
        <v>38.890280000000004</v>
      </c>
      <c r="AB50" s="27">
        <f>IF(M50&gt;0,(AD50+AL50)/M50,0)</f>
        <v>3.3051356964259454E-3</v>
      </c>
      <c r="AC50" s="47">
        <v>2.5999999999999998E-4</v>
      </c>
      <c r="AD50" s="37">
        <f>AC50*M50</f>
        <v>3.5354799999999997</v>
      </c>
      <c r="AE50" s="28">
        <v>0.2172</v>
      </c>
      <c r="AF50" s="41">
        <f>AI50*(1-AJ50)*AE50</f>
        <v>40.658971200000003</v>
      </c>
      <c r="AG50" s="28">
        <f>IF(AND(AE50&gt;0,AC50&gt;0,Z50&gt;0),((Z50-AC50)*AE50)/((AE50-AC50)*Z50),0)</f>
        <v>0.91018044369201379</v>
      </c>
      <c r="AH50" s="29">
        <f t="shared" si="0"/>
        <v>0.92241876338049766</v>
      </c>
      <c r="AI50" s="43">
        <v>212</v>
      </c>
      <c r="AJ50" s="39">
        <v>0.11700000000000001</v>
      </c>
      <c r="AK50" s="28">
        <v>0.22120000000000001</v>
      </c>
      <c r="AL50" s="41">
        <f>AI50*(1-AJ50)*AK50</f>
        <v>41.407755200000004</v>
      </c>
      <c r="AM50" s="18">
        <v>1.64</v>
      </c>
      <c r="AN50" s="18"/>
      <c r="AO50" s="121">
        <f>AO49+AI50-AN50</f>
        <v>1476.0100000000004</v>
      </c>
      <c r="AP50" s="104"/>
      <c r="AQ50" s="43"/>
      <c r="AR50" s="48"/>
      <c r="AS50" s="41"/>
      <c r="AT50" s="41"/>
      <c r="AU50" s="41"/>
      <c r="AV50" s="41"/>
    </row>
    <row r="51" spans="1:48" s="22" customFormat="1" ht="13.5" thickBot="1" x14ac:dyDescent="0.25">
      <c r="A51" s="159"/>
      <c r="B51" s="49" t="s">
        <v>38</v>
      </c>
      <c r="C51" s="50"/>
      <c r="D51" s="51">
        <f>SUM(D48:D50)</f>
        <v>51322</v>
      </c>
      <c r="E51" s="51"/>
      <c r="F51" s="51">
        <f>SUM(F48:F50)</f>
        <v>46911</v>
      </c>
      <c r="G51" s="52"/>
      <c r="H51" s="52"/>
      <c r="I51" s="51">
        <f>SUM(I48:I50)</f>
        <v>47344</v>
      </c>
      <c r="J51" s="52"/>
      <c r="K51" s="51">
        <f>SUM(K48:K50)</f>
        <v>44601</v>
      </c>
      <c r="L51" s="21">
        <f>IF(K51&gt;0,(K48*L48+K49*L49+K50*L50)/K51,0)</f>
        <v>8.1337615748525827E-2</v>
      </c>
      <c r="M51" s="52">
        <f>M48+M49+M50</f>
        <v>40973</v>
      </c>
      <c r="N51" s="53">
        <f>IF(M51&gt;0,O51/M51,0)</f>
        <v>0.71428152685915114</v>
      </c>
      <c r="O51" s="54">
        <f>O48+O49+O50</f>
        <v>29266.256999999998</v>
      </c>
      <c r="P51" s="21">
        <f>IF(M51&gt;0,Q51/M51,0)</f>
        <v>0.2626879408390892</v>
      </c>
      <c r="Q51" s="54">
        <f>Q48+Q49+Q50</f>
        <v>10763.113000000001</v>
      </c>
      <c r="R51" s="21">
        <f>IF(M51&gt;0,S51/M51,0)</f>
        <v>2.3030532301759696E-2</v>
      </c>
      <c r="S51" s="54">
        <f>S48+S49+S50</f>
        <v>943.63000000000011</v>
      </c>
      <c r="T51" s="21">
        <f>IF(M51&gt;0,U51/M51,0)</f>
        <v>0.19500107387791962</v>
      </c>
      <c r="U51" s="54">
        <f>U48+U49+U50</f>
        <v>7989.7790000000005</v>
      </c>
      <c r="V51" s="21">
        <f>IF(M51&gt;0,W51/M51,0)</f>
        <v>0.51731164425353282</v>
      </c>
      <c r="W51" s="54">
        <f>W48+W49+W50</f>
        <v>21195.81</v>
      </c>
      <c r="X51" s="21">
        <f>IF(M51&gt;0,Y51/M51,0)</f>
        <v>0.38331877089790839</v>
      </c>
      <c r="Y51" s="54">
        <f>Y48+Y49+Y50</f>
        <v>15705.720000000001</v>
      </c>
      <c r="Z51" s="55">
        <f>IF(M51&gt;0,AA51/M51,0)</f>
        <v>2.7999128694506138E-3</v>
      </c>
      <c r="AA51" s="56">
        <f>SUM(AA48:AA50)</f>
        <v>114.72083000000001</v>
      </c>
      <c r="AB51" s="55">
        <f>IF(M51&gt;0,(AB48*M48+AB49*M49+AB50*M50)/M51,0)</f>
        <v>3.1633597344592778E-3</v>
      </c>
      <c r="AC51" s="55">
        <f>IF(K51&gt;0,(K48*AC48+K49*AC49+K50*AC50)/K51,0)</f>
        <v>2.5999999999999998E-4</v>
      </c>
      <c r="AD51" s="52">
        <f>SUM(AD48:AD50)</f>
        <v>10.652979999999999</v>
      </c>
      <c r="AE51" s="53">
        <f>IF(K51&gt;0,(K48*AE48+K49*AE49+K50*AE50)/K51,0)</f>
        <v>0.21560025111544587</v>
      </c>
      <c r="AF51" s="58">
        <f>SUM(AF48:AF50)</f>
        <v>113.99805599999999</v>
      </c>
      <c r="AG51" s="53">
        <f>IF(AND(AA51&gt;0),((AA48*AG48+AA49*AG49+AA50*AG50)/AA51),0)</f>
        <v>0.90823522058956285</v>
      </c>
      <c r="AH51" s="57">
        <f t="shared" si="0"/>
        <v>0.91887004615558598</v>
      </c>
      <c r="AI51" s="51">
        <f>SUM(AI48:AI50)</f>
        <v>592</v>
      </c>
      <c r="AJ51" s="21">
        <f>IF(AI51&gt;0,(AJ48*AI48+AJ49*AI49+AJ50*AI50)/AI51,0)</f>
        <v>0.10706081081081081</v>
      </c>
      <c r="AK51" s="53">
        <f>IF(K51&gt;0,(AK48*K48+AK49*K49+AK50*K50)/K51,0)</f>
        <v>0.22514087128091301</v>
      </c>
      <c r="AL51" s="58">
        <f>SUM(AL48:AL50)</f>
        <v>118.95935839999999</v>
      </c>
      <c r="AM51" s="56"/>
      <c r="AN51" s="56">
        <f>SUM(AN48:AN50)</f>
        <v>1078.18</v>
      </c>
      <c r="AO51" s="105"/>
      <c r="AP51" s="106">
        <f>AO50</f>
        <v>1476.0100000000004</v>
      </c>
      <c r="AQ51" s="51">
        <f>SUM(AQ48:AQ50)</f>
        <v>0</v>
      </c>
      <c r="AR51" s="59"/>
      <c r="AS51" s="58"/>
      <c r="AT51" s="58"/>
      <c r="AU51" s="58"/>
      <c r="AV51" s="58"/>
    </row>
    <row r="52" spans="1:48" x14ac:dyDescent="0.2">
      <c r="A52" s="157">
        <v>13</v>
      </c>
      <c r="B52" s="23">
        <v>1</v>
      </c>
      <c r="C52" s="11" t="s">
        <v>55</v>
      </c>
      <c r="D52" s="12">
        <v>5583</v>
      </c>
      <c r="E52" s="12">
        <v>2</v>
      </c>
      <c r="F52" s="12">
        <v>9802</v>
      </c>
      <c r="G52" s="13">
        <v>1.1000000000000001</v>
      </c>
      <c r="H52" s="13">
        <v>5.4</v>
      </c>
      <c r="I52" s="12">
        <v>9972</v>
      </c>
      <c r="J52" s="13">
        <v>2.8</v>
      </c>
      <c r="K52" s="12">
        <v>14805</v>
      </c>
      <c r="L52" s="14">
        <v>8.4000000000000005E-2</v>
      </c>
      <c r="M52" s="24">
        <f>ROUND(K52*(1-L52),0)</f>
        <v>13561</v>
      </c>
      <c r="N52" s="15">
        <v>0.73</v>
      </c>
      <c r="O52" s="25">
        <f>M52*N52</f>
        <v>9899.5300000000007</v>
      </c>
      <c r="P52" s="14">
        <v>0.24299999999999999</v>
      </c>
      <c r="Q52" s="25">
        <f>M52*P52</f>
        <v>3295.3229999999999</v>
      </c>
      <c r="R52" s="16">
        <v>2.7E-2</v>
      </c>
      <c r="S52" s="25">
        <f>M52*R52</f>
        <v>366.14699999999999</v>
      </c>
      <c r="T52" s="26">
        <v>0.187</v>
      </c>
      <c r="U52" s="25">
        <f>M52*T52</f>
        <v>2535.9070000000002</v>
      </c>
      <c r="V52" s="16">
        <v>0.52900000000000003</v>
      </c>
      <c r="W52" s="25">
        <f>M52*V52</f>
        <v>7173.7690000000002</v>
      </c>
      <c r="X52" s="16">
        <v>0.38</v>
      </c>
      <c r="Y52" s="25">
        <f>X52*M52</f>
        <v>5153.18</v>
      </c>
      <c r="Z52" s="17">
        <v>2.7799999999999999E-3</v>
      </c>
      <c r="AA52" s="18">
        <f>M52*Z52</f>
        <v>37.699579999999997</v>
      </c>
      <c r="AB52" s="27">
        <f>IF(M52&gt;0,(AD52+AL52)/M52,0)</f>
        <v>3.4409307204483442E-3</v>
      </c>
      <c r="AC52" s="17">
        <v>2.5000000000000001E-4</v>
      </c>
      <c r="AD52" s="24">
        <f>AC52*M52</f>
        <v>3.39025</v>
      </c>
      <c r="AE52" s="117">
        <v>0.21909999999999999</v>
      </c>
      <c r="AF52" s="30">
        <f>AI52*(1-AJ52)*AE52</f>
        <v>40.954391099999995</v>
      </c>
      <c r="AG52" s="28">
        <f>IF(AND(AE52&gt;0,AC52&gt;0,Z52&gt;0),((Z52-AC52)*AE52)/((AE52-AC52)*Z52),0)</f>
        <v>0.9111115494170805</v>
      </c>
      <c r="AH52" s="60">
        <f t="shared" si="0"/>
        <v>0.92834777413508685</v>
      </c>
      <c r="AI52" s="12">
        <v>207</v>
      </c>
      <c r="AJ52" s="14">
        <v>9.7000000000000003E-2</v>
      </c>
      <c r="AK52" s="15">
        <v>0.23150000000000001</v>
      </c>
      <c r="AL52" s="30">
        <f>AI52*(1-AJ52)*AK52</f>
        <v>43.272211499999997</v>
      </c>
      <c r="AM52" s="19">
        <v>1.7</v>
      </c>
      <c r="AN52" s="19">
        <v>1101.68</v>
      </c>
      <c r="AO52" s="101">
        <f>AO50+AI52-AN52</f>
        <v>581.33000000000038</v>
      </c>
      <c r="AP52" s="102"/>
      <c r="AQ52" s="12"/>
      <c r="AR52" s="31"/>
      <c r="AS52" s="20"/>
      <c r="AT52" s="20"/>
      <c r="AU52" s="20"/>
      <c r="AV52" s="20"/>
    </row>
    <row r="53" spans="1:48" x14ac:dyDescent="0.2">
      <c r="A53" s="158"/>
      <c r="B53" s="33">
        <v>2</v>
      </c>
      <c r="C53" s="46" t="s">
        <v>53</v>
      </c>
      <c r="D53" s="34">
        <v>17970</v>
      </c>
      <c r="E53" s="34">
        <v>6</v>
      </c>
      <c r="F53" s="34">
        <v>16584</v>
      </c>
      <c r="G53" s="35">
        <v>1.1000000000000001</v>
      </c>
      <c r="H53" s="35">
        <v>6.7</v>
      </c>
      <c r="I53" s="34">
        <v>16297</v>
      </c>
      <c r="J53" s="35">
        <v>2.5</v>
      </c>
      <c r="K53" s="34">
        <v>14860</v>
      </c>
      <c r="L53" s="36">
        <v>8.2000000000000003E-2</v>
      </c>
      <c r="M53" s="37">
        <f>ROUND(K53*(1-L53),0)</f>
        <v>13641</v>
      </c>
      <c r="N53" s="38">
        <v>0.81200000000000006</v>
      </c>
      <c r="O53" s="25">
        <f>M53*N53</f>
        <v>11076.492</v>
      </c>
      <c r="P53" s="36">
        <v>0.154</v>
      </c>
      <c r="Q53" s="25">
        <f>M53*P53</f>
        <v>2100.7139999999999</v>
      </c>
      <c r="R53" s="39">
        <v>3.4000000000000002E-2</v>
      </c>
      <c r="S53" s="25">
        <f>M53*R53</f>
        <v>463.79400000000004</v>
      </c>
      <c r="T53" s="28">
        <v>0.19400000000000001</v>
      </c>
      <c r="U53" s="25">
        <f>M53*T53</f>
        <v>2646.3540000000003</v>
      </c>
      <c r="V53" s="39">
        <v>0.52400000000000002</v>
      </c>
      <c r="W53" s="25">
        <f>M53*V53</f>
        <v>7147.884</v>
      </c>
      <c r="X53" s="39">
        <v>0.38</v>
      </c>
      <c r="Y53" s="25">
        <f>X53*M53</f>
        <v>5183.58</v>
      </c>
      <c r="Z53" s="40">
        <v>2.7100000000000002E-3</v>
      </c>
      <c r="AA53" s="18">
        <f>M53*Z53</f>
        <v>36.967110000000005</v>
      </c>
      <c r="AB53" s="27">
        <f>IF(M53&gt;0,(AD53+AL53)/M53,0)</f>
        <v>3.2446609559416465E-3</v>
      </c>
      <c r="AC53" s="40">
        <v>2.4000000000000001E-4</v>
      </c>
      <c r="AD53" s="37">
        <f>AC53*M53</f>
        <v>3.2738399999999999</v>
      </c>
      <c r="AE53" s="28">
        <v>0.2233</v>
      </c>
      <c r="AF53" s="41">
        <f>AI53*(1-AJ53)*AE53</f>
        <v>38.830306899999997</v>
      </c>
      <c r="AG53" s="28">
        <f>IF(AND(AE53&gt;0,AC53&gt;0,Z53&gt;0),((Z53-AC53)*AE53)/((AE53-AC53)*Z53),0)</f>
        <v>0.91241977155717024</v>
      </c>
      <c r="AH53" s="29">
        <f t="shared" si="0"/>
        <v>0.92697622088355169</v>
      </c>
      <c r="AI53" s="34">
        <v>193</v>
      </c>
      <c r="AJ53" s="36">
        <v>9.9000000000000005E-2</v>
      </c>
      <c r="AK53" s="38">
        <v>0.23569999999999999</v>
      </c>
      <c r="AL53" s="41">
        <f>AI53*(1-AJ53)*AK53</f>
        <v>40.986580099999998</v>
      </c>
      <c r="AM53" s="42">
        <v>1.7</v>
      </c>
      <c r="AN53" s="42"/>
      <c r="AO53" s="121">
        <f>AO52+AI53-AN53</f>
        <v>774.33000000000038</v>
      </c>
      <c r="AP53" s="104"/>
      <c r="AQ53" s="43"/>
      <c r="AR53" s="44"/>
      <c r="AS53" s="45"/>
      <c r="AT53" s="45"/>
      <c r="AU53" s="45"/>
      <c r="AV53" s="45"/>
    </row>
    <row r="54" spans="1:48" x14ac:dyDescent="0.2">
      <c r="A54" s="158"/>
      <c r="B54" s="33">
        <v>3</v>
      </c>
      <c r="C54" s="11" t="s">
        <v>54</v>
      </c>
      <c r="D54" s="43">
        <v>20900</v>
      </c>
      <c r="E54" s="43">
        <v>2</v>
      </c>
      <c r="F54" s="43">
        <v>18514</v>
      </c>
      <c r="G54" s="37">
        <v>2</v>
      </c>
      <c r="H54" s="37">
        <v>6.2</v>
      </c>
      <c r="I54" s="43">
        <v>18303</v>
      </c>
      <c r="J54" s="37">
        <v>1.5</v>
      </c>
      <c r="K54" s="43">
        <v>14917</v>
      </c>
      <c r="L54" s="39">
        <v>8.2000000000000003E-2</v>
      </c>
      <c r="M54" s="37">
        <f>ROUND(K54*(1-L54),0)</f>
        <v>13694</v>
      </c>
      <c r="N54" s="28">
        <v>0.72799999999999998</v>
      </c>
      <c r="O54" s="25">
        <f>M54*N54</f>
        <v>9969.232</v>
      </c>
      <c r="P54" s="39">
        <v>0.17100000000000001</v>
      </c>
      <c r="Q54" s="25">
        <f>M54*P54</f>
        <v>2341.674</v>
      </c>
      <c r="R54" s="39">
        <v>0.10100000000000001</v>
      </c>
      <c r="S54" s="25">
        <f>M54*R54</f>
        <v>1383.0940000000001</v>
      </c>
      <c r="T54" s="28">
        <v>0.20599999999999999</v>
      </c>
      <c r="U54" s="25">
        <f>M54*T54</f>
        <v>2820.9639999999999</v>
      </c>
      <c r="V54" s="39">
        <v>0.51600000000000001</v>
      </c>
      <c r="W54" s="25">
        <f>M54*V54</f>
        <v>7066.1040000000003</v>
      </c>
      <c r="X54" s="39">
        <v>0.39</v>
      </c>
      <c r="Y54" s="25">
        <f>X54*M54</f>
        <v>5340.66</v>
      </c>
      <c r="Z54" s="47">
        <v>2.7299999999999998E-3</v>
      </c>
      <c r="AA54" s="18">
        <f>M54*Z54</f>
        <v>37.384619999999998</v>
      </c>
      <c r="AB54" s="27">
        <f>IF(M54&gt;0,(AD54+AL54)/M54,0)</f>
        <v>3.3073974003213083E-3</v>
      </c>
      <c r="AC54" s="47">
        <v>2.5000000000000001E-4</v>
      </c>
      <c r="AD54" s="37">
        <f>AC54*M54</f>
        <v>3.4235000000000002</v>
      </c>
      <c r="AE54" s="28">
        <v>0.219</v>
      </c>
      <c r="AF54" s="41">
        <f>AI54*(1-AJ54)*AE54</f>
        <v>39.42</v>
      </c>
      <c r="AG54" s="28">
        <f>IF(AND(AE54&gt;0,AC54&gt;0,Z54&gt;0),((Z54-AC54)*AE54)/((AE54-AC54)*Z54),0)</f>
        <v>0.90946310832025112</v>
      </c>
      <c r="AH54" s="29">
        <f t="shared" si="0"/>
        <v>0.92540649831280497</v>
      </c>
      <c r="AI54" s="43">
        <v>200</v>
      </c>
      <c r="AJ54" s="39">
        <v>0.1</v>
      </c>
      <c r="AK54" s="28">
        <v>0.2326</v>
      </c>
      <c r="AL54" s="41">
        <f>AI54*(1-AJ54)*AK54</f>
        <v>41.868000000000002</v>
      </c>
      <c r="AM54" s="18">
        <v>1.7</v>
      </c>
      <c r="AN54" s="18"/>
      <c r="AO54" s="121">
        <f>AO53+AI54-AN54</f>
        <v>974.33000000000038</v>
      </c>
      <c r="AP54" s="104"/>
      <c r="AQ54" s="43"/>
      <c r="AR54" s="48"/>
      <c r="AS54" s="41"/>
      <c r="AT54" s="41"/>
      <c r="AU54" s="41"/>
      <c r="AV54" s="41"/>
    </row>
    <row r="55" spans="1:48" s="22" customFormat="1" ht="13.5" thickBot="1" x14ac:dyDescent="0.25">
      <c r="A55" s="159"/>
      <c r="B55" s="49" t="s">
        <v>38</v>
      </c>
      <c r="C55" s="50"/>
      <c r="D55" s="51">
        <f>SUM(D52:D54)</f>
        <v>44453</v>
      </c>
      <c r="E55" s="51"/>
      <c r="F55" s="51">
        <f>SUM(F52:F54)</f>
        <v>44900</v>
      </c>
      <c r="G55" s="52"/>
      <c r="H55" s="52"/>
      <c r="I55" s="51">
        <f>SUM(I52:I54)</f>
        <v>44572</v>
      </c>
      <c r="J55" s="52"/>
      <c r="K55" s="51">
        <f>SUM(K52:K54)</f>
        <v>44582</v>
      </c>
      <c r="L55" s="21">
        <f>IF(K55&gt;0,(K52*L52+K53*L53+K54*L54)/K55,0)</f>
        <v>8.2664169395720258E-2</v>
      </c>
      <c r="M55" s="52">
        <f>M52+M53+M54</f>
        <v>40896</v>
      </c>
      <c r="N55" s="53">
        <f>IF(M55&gt;0,O55/M55,0)</f>
        <v>0.75668168035993744</v>
      </c>
      <c r="O55" s="54">
        <f>O52+O53+O54</f>
        <v>30945.254000000001</v>
      </c>
      <c r="P55" s="21">
        <f>IF(M55&gt;0,Q55/M55,0)</f>
        <v>0.18920459213615023</v>
      </c>
      <c r="Q55" s="54">
        <f>Q52+Q53+Q54</f>
        <v>7737.7110000000002</v>
      </c>
      <c r="R55" s="21">
        <f>IF(M55&gt;0,S55/M55,0)</f>
        <v>5.4113727503912357E-2</v>
      </c>
      <c r="S55" s="54">
        <f>S52+S53+S54</f>
        <v>2213.0349999999999</v>
      </c>
      <c r="T55" s="21">
        <f>IF(M55&gt;0,U55/M55,0)</f>
        <v>0.19569701193270736</v>
      </c>
      <c r="U55" s="54">
        <f>U52+U53+U54</f>
        <v>8003.2250000000004</v>
      </c>
      <c r="V55" s="21">
        <f>IF(M55&gt;0,W55/M55,0)</f>
        <v>0.52297919111893587</v>
      </c>
      <c r="W55" s="54">
        <f>W52+W53+W54</f>
        <v>21387.757000000001</v>
      </c>
      <c r="X55" s="21">
        <f>IF(M55&gt;0,Y55/M55,0)</f>
        <v>0.38334849374021912</v>
      </c>
      <c r="Y55" s="54">
        <f>Y52+Y53+Y54</f>
        <v>15677.42</v>
      </c>
      <c r="Z55" s="55">
        <f>IF(M55&gt;0,AA55/M55,0)</f>
        <v>2.7399087930359937E-3</v>
      </c>
      <c r="AA55" s="56">
        <f>SUM(AA52:AA54)</f>
        <v>112.05131</v>
      </c>
      <c r="AB55" s="55">
        <f>IF(M55&gt;0,(AB52*M52+AB53*M53+AB54*M54)/M55,0)</f>
        <v>3.3307507237871673E-3</v>
      </c>
      <c r="AC55" s="55">
        <f>IF(K55&gt;0,(K52*AC52+K53*AC53+K54*AC54)/K55,0)</f>
        <v>2.4666681620384907E-4</v>
      </c>
      <c r="AD55" s="52">
        <f>SUM(AD52:AD54)</f>
        <v>10.087590000000001</v>
      </c>
      <c r="AE55" s="53">
        <f>IF(K55&gt;0,(K52*AE52+K53*AE53+K54*AE54)/K55,0)</f>
        <v>0.22046647750213089</v>
      </c>
      <c r="AF55" s="58">
        <f>SUM(AF52:AF54)</f>
        <v>119.20469799999999</v>
      </c>
      <c r="AG55" s="53">
        <f>IF(AND(AA55&gt;0),((AA52*AG52+AA53*AG53+AA54*AG54)/AA55),0)</f>
        <v>0.91099316479274872</v>
      </c>
      <c r="AH55" s="57">
        <f t="shared" si="0"/>
        <v>0.92692274153788046</v>
      </c>
      <c r="AI55" s="51">
        <f>SUM(AI52:AI54)</f>
        <v>600</v>
      </c>
      <c r="AJ55" s="21">
        <f>IF(AI55&gt;0,(AJ52*AI52+AJ53*AI53+AJ54*AI54)/AI55,0)</f>
        <v>9.8643333333333333E-2</v>
      </c>
      <c r="AK55" s="53">
        <f>IF(K55&gt;0,(AK52*K52+AK53*K53+AK54*K54)/K55,0)</f>
        <v>0.23326799380916066</v>
      </c>
      <c r="AL55" s="58">
        <f>SUM(AL52:AL54)</f>
        <v>126.12679159999999</v>
      </c>
      <c r="AM55" s="56"/>
      <c r="AN55" s="56">
        <f>SUM(AN52:AN54)</f>
        <v>1101.68</v>
      </c>
      <c r="AO55" s="105"/>
      <c r="AP55" s="106">
        <f>AO54</f>
        <v>974.33000000000038</v>
      </c>
      <c r="AQ55" s="51">
        <f>SUM(AQ52:AQ54)</f>
        <v>0</v>
      </c>
      <c r="AR55" s="59"/>
      <c r="AS55" s="58"/>
      <c r="AT55" s="58"/>
      <c r="AU55" s="58"/>
      <c r="AV55" s="58"/>
    </row>
    <row r="56" spans="1:48" x14ac:dyDescent="0.2">
      <c r="A56" s="157">
        <v>14</v>
      </c>
      <c r="B56" s="23">
        <v>1</v>
      </c>
      <c r="C56" s="11" t="s">
        <v>50</v>
      </c>
      <c r="D56" s="12">
        <v>5776</v>
      </c>
      <c r="E56" s="12">
        <v>1</v>
      </c>
      <c r="F56" s="12">
        <v>9339</v>
      </c>
      <c r="G56" s="13">
        <v>1.2</v>
      </c>
      <c r="H56" s="13">
        <v>4.9000000000000004</v>
      </c>
      <c r="I56" s="12">
        <v>9258</v>
      </c>
      <c r="J56" s="13">
        <v>3.6</v>
      </c>
      <c r="K56" s="12">
        <v>15326</v>
      </c>
      <c r="L56" s="14">
        <v>8.5999999999999993E-2</v>
      </c>
      <c r="M56" s="24">
        <f>ROUND(K56*(1-L56),0)</f>
        <v>14008</v>
      </c>
      <c r="N56" s="15">
        <v>0.72899999999999998</v>
      </c>
      <c r="O56" s="25">
        <f>M56*N56</f>
        <v>10211.832</v>
      </c>
      <c r="P56" s="14">
        <v>0.24399999999999999</v>
      </c>
      <c r="Q56" s="25">
        <f>M56*P56</f>
        <v>3417.9519999999998</v>
      </c>
      <c r="R56" s="16">
        <v>2.7E-2</v>
      </c>
      <c r="S56" s="25">
        <f>M56*R56</f>
        <v>378.21600000000001</v>
      </c>
      <c r="T56" s="26">
        <v>0.19800000000000001</v>
      </c>
      <c r="U56" s="25">
        <f>M56*T56</f>
        <v>2773.5840000000003</v>
      </c>
      <c r="V56" s="16">
        <v>0.52900000000000003</v>
      </c>
      <c r="W56" s="25">
        <f>M56*V56</f>
        <v>7410.232</v>
      </c>
      <c r="X56" s="16">
        <v>0.39</v>
      </c>
      <c r="Y56" s="25">
        <f>X56*M56</f>
        <v>5463.12</v>
      </c>
      <c r="Z56" s="17">
        <v>2.81E-3</v>
      </c>
      <c r="AA56" s="18">
        <f>M56*Z56</f>
        <v>39.362479999999998</v>
      </c>
      <c r="AB56" s="27">
        <f>IF(M56&gt;0,(AD56+AL56)/M56,0)</f>
        <v>2.9375424757281557E-3</v>
      </c>
      <c r="AC56" s="17">
        <v>2.4000000000000001E-4</v>
      </c>
      <c r="AD56" s="24">
        <f>AC56*M56</f>
        <v>3.36192</v>
      </c>
      <c r="AE56" s="117">
        <v>0.2205</v>
      </c>
      <c r="AF56" s="30">
        <f>AI56*(1-AJ56)*AE56</f>
        <v>36.305325000000003</v>
      </c>
      <c r="AG56" s="28">
        <f>IF(AND(AE56&gt;0,AC56&gt;0,Z56&gt;0),((Z56-AC56)*AE56)/((AE56-AC56)*Z56),0)</f>
        <v>0.91558730494178164</v>
      </c>
      <c r="AH56" s="60">
        <f t="shared" si="0"/>
        <v>0.91926037175741926</v>
      </c>
      <c r="AI56" s="34">
        <v>185</v>
      </c>
      <c r="AJ56" s="36">
        <v>0.11</v>
      </c>
      <c r="AK56" s="15">
        <v>0.22950000000000001</v>
      </c>
      <c r="AL56" s="30">
        <f>AI56*(1-AJ56)*AK56</f>
        <v>37.787175000000005</v>
      </c>
      <c r="AM56" s="19">
        <v>1.65</v>
      </c>
      <c r="AN56" s="19">
        <v>1083.42</v>
      </c>
      <c r="AO56" s="101">
        <f>AO54+AI56-AN56-AP56</f>
        <v>3.1263880373444408E-13</v>
      </c>
      <c r="AP56" s="102">
        <v>75.91</v>
      </c>
      <c r="AQ56" s="12"/>
      <c r="AR56" s="31"/>
      <c r="AS56" s="20"/>
      <c r="AT56" s="20"/>
      <c r="AU56" s="20"/>
      <c r="AV56" s="20"/>
    </row>
    <row r="57" spans="1:48" x14ac:dyDescent="0.2">
      <c r="A57" s="158"/>
      <c r="B57" s="33">
        <v>2</v>
      </c>
      <c r="C57" s="46" t="s">
        <v>53</v>
      </c>
      <c r="D57" s="34">
        <v>18581</v>
      </c>
      <c r="E57" s="34">
        <v>4</v>
      </c>
      <c r="F57" s="34">
        <v>16669</v>
      </c>
      <c r="G57" s="35">
        <v>1.4</v>
      </c>
      <c r="H57" s="35">
        <v>5.6</v>
      </c>
      <c r="I57" s="34">
        <v>16726</v>
      </c>
      <c r="J57" s="35">
        <v>2.7</v>
      </c>
      <c r="K57" s="34">
        <v>16180</v>
      </c>
      <c r="L57" s="36">
        <v>7.6999999999999999E-2</v>
      </c>
      <c r="M57" s="37">
        <f>ROUND(K57*(1-L57),0)</f>
        <v>14934</v>
      </c>
      <c r="N57" s="38">
        <v>0.79900000000000004</v>
      </c>
      <c r="O57" s="25">
        <f>M57*N57</f>
        <v>11932.266000000001</v>
      </c>
      <c r="P57" s="36">
        <v>0.17100000000000001</v>
      </c>
      <c r="Q57" s="25">
        <f>M57*P57</f>
        <v>2553.7140000000004</v>
      </c>
      <c r="R57" s="39">
        <v>0.03</v>
      </c>
      <c r="S57" s="25">
        <f>M57*R57</f>
        <v>448.02</v>
      </c>
      <c r="T57" s="28">
        <v>0.20300000000000001</v>
      </c>
      <c r="U57" s="25">
        <f>M57*T57</f>
        <v>3031.6020000000003</v>
      </c>
      <c r="V57" s="39">
        <v>0.51500000000000001</v>
      </c>
      <c r="W57" s="25">
        <f>M57*V57</f>
        <v>7691.01</v>
      </c>
      <c r="X57" s="39">
        <v>0.38</v>
      </c>
      <c r="Y57" s="25">
        <f>X57*M57</f>
        <v>5674.92</v>
      </c>
      <c r="Z57" s="40">
        <v>2.7699999999999999E-3</v>
      </c>
      <c r="AA57" s="18">
        <f>M57*Z57</f>
        <v>41.367179999999998</v>
      </c>
      <c r="AB57" s="27">
        <f>IF(M57&gt;0,(AD57+AL57)/M57,0)</f>
        <v>3.1430514262756129E-3</v>
      </c>
      <c r="AC57" s="40">
        <v>2.4000000000000001E-4</v>
      </c>
      <c r="AD57" s="37">
        <f>AC57*M57</f>
        <v>3.5841600000000002</v>
      </c>
      <c r="AE57" s="28">
        <v>0.2238</v>
      </c>
      <c r="AF57" s="41">
        <f>AI57*(1-AJ57)*AE57</f>
        <v>42.49962</v>
      </c>
      <c r="AG57" s="28">
        <f>IF(AND(AE57&gt;0,AC57&gt;0,Z57&gt;0),((Z57-AC57)*AE57)/((AE57-AC57)*Z57),0)</f>
        <v>0.91433792396487923</v>
      </c>
      <c r="AH57" s="29">
        <f t="shared" si="0"/>
        <v>0.92461308193357594</v>
      </c>
      <c r="AI57" s="34">
        <v>211</v>
      </c>
      <c r="AJ57" s="36">
        <v>0.1</v>
      </c>
      <c r="AK57" s="38">
        <v>0.2283</v>
      </c>
      <c r="AL57" s="41">
        <f>AI57*(1-AJ57)*AK57</f>
        <v>43.354170000000003</v>
      </c>
      <c r="AM57" s="42">
        <v>1.7</v>
      </c>
      <c r="AN57" s="42"/>
      <c r="AO57" s="121">
        <f>AO56+AI57-AN57</f>
        <v>211.00000000000031</v>
      </c>
      <c r="AP57" s="104"/>
      <c r="AQ57" s="43"/>
      <c r="AR57" s="44"/>
      <c r="AS57" s="45"/>
      <c r="AT57" s="45"/>
      <c r="AU57" s="45"/>
      <c r="AV57" s="45"/>
    </row>
    <row r="58" spans="1:48" x14ac:dyDescent="0.2">
      <c r="A58" s="158"/>
      <c r="B58" s="33">
        <v>3</v>
      </c>
      <c r="C58" s="11" t="s">
        <v>54</v>
      </c>
      <c r="D58" s="43">
        <v>15214</v>
      </c>
      <c r="E58" s="43">
        <v>5</v>
      </c>
      <c r="F58" s="43">
        <v>17434</v>
      </c>
      <c r="G58" s="37">
        <v>1.7</v>
      </c>
      <c r="H58" s="37">
        <v>6</v>
      </c>
      <c r="I58" s="43">
        <v>17060</v>
      </c>
      <c r="J58" s="37">
        <v>2.2999999999999998</v>
      </c>
      <c r="K58" s="43">
        <v>16174</v>
      </c>
      <c r="L58" s="39">
        <v>7.5999999999999998E-2</v>
      </c>
      <c r="M58" s="37">
        <f>ROUND(K58*(1-L58),0)</f>
        <v>14945</v>
      </c>
      <c r="N58" s="28">
        <v>0.80200000000000005</v>
      </c>
      <c r="O58" s="25">
        <f>M58*N58</f>
        <v>11985.890000000001</v>
      </c>
      <c r="P58" s="39">
        <v>0.16900000000000001</v>
      </c>
      <c r="Q58" s="25">
        <f>M58*P58</f>
        <v>2525.7050000000004</v>
      </c>
      <c r="R58" s="39">
        <v>2.9000000000000001E-2</v>
      </c>
      <c r="S58" s="25">
        <f>M58*R58</f>
        <v>433.40500000000003</v>
      </c>
      <c r="T58" s="28">
        <v>0.24099999999999999</v>
      </c>
      <c r="U58" s="25">
        <f>M58*T58</f>
        <v>3601.7449999999999</v>
      </c>
      <c r="V58" s="39">
        <v>0.47899999999999998</v>
      </c>
      <c r="W58" s="25">
        <f>M58*V58</f>
        <v>7158.6549999999997</v>
      </c>
      <c r="X58" s="39">
        <v>0.38</v>
      </c>
      <c r="Y58" s="25">
        <f>X58*M58</f>
        <v>5679.1</v>
      </c>
      <c r="Z58" s="47">
        <v>2.81E-3</v>
      </c>
      <c r="AA58" s="18">
        <f>M58*Z58</f>
        <v>41.995449999999998</v>
      </c>
      <c r="AB58" s="27">
        <f>IF(M58&gt;0,(AD58+AL58)/M58,0)</f>
        <v>3.5534548812311806E-3</v>
      </c>
      <c r="AC58" s="47">
        <v>2.4000000000000001E-4</v>
      </c>
      <c r="AD58" s="37">
        <f>AC58*M58</f>
        <v>3.5868000000000002</v>
      </c>
      <c r="AE58" s="28">
        <v>0.22869999999999999</v>
      </c>
      <c r="AF58" s="41">
        <f>AI58*(1-AJ58)*AE58</f>
        <v>48.171538399999996</v>
      </c>
      <c r="AG58" s="28">
        <f>IF(AND(AE58&gt;0,AC58&gt;0,Z58&gt;0),((Z58-AC58)*AE58)/((AE58-AC58)*Z58),0)</f>
        <v>0.91555153600013439</v>
      </c>
      <c r="AH58" s="29">
        <f t="shared" si="0"/>
        <v>0.93341296377386596</v>
      </c>
      <c r="AI58" s="43">
        <v>233</v>
      </c>
      <c r="AJ58" s="39">
        <v>9.6000000000000002E-2</v>
      </c>
      <c r="AK58" s="28">
        <v>0.2351</v>
      </c>
      <c r="AL58" s="41">
        <f>AI58*(1-AJ58)*AK58</f>
        <v>49.5195832</v>
      </c>
      <c r="AM58" s="18">
        <v>1.8</v>
      </c>
      <c r="AN58" s="18"/>
      <c r="AO58" s="121">
        <f>AO57+AI58-AN58</f>
        <v>444.00000000000034</v>
      </c>
      <c r="AP58" s="104"/>
      <c r="AQ58" s="43"/>
      <c r="AR58" s="48"/>
      <c r="AS58" s="41"/>
      <c r="AT58" s="41"/>
      <c r="AU58" s="41"/>
      <c r="AV58" s="41"/>
    </row>
    <row r="59" spans="1:48" s="22" customFormat="1" ht="13.5" thickBot="1" x14ac:dyDescent="0.25">
      <c r="A59" s="159"/>
      <c r="B59" s="49" t="s">
        <v>38</v>
      </c>
      <c r="C59" s="50"/>
      <c r="D59" s="51">
        <f>SUM(D56:D58)</f>
        <v>39571</v>
      </c>
      <c r="E59" s="51"/>
      <c r="F59" s="51">
        <f>SUM(F56:F58)</f>
        <v>43442</v>
      </c>
      <c r="G59" s="52"/>
      <c r="H59" s="52"/>
      <c r="I59" s="51">
        <f>SUM(I56:I58)</f>
        <v>43044</v>
      </c>
      <c r="J59" s="52"/>
      <c r="K59" s="51">
        <f>SUM(K56:K58)</f>
        <v>47680</v>
      </c>
      <c r="L59" s="21">
        <f>IF(K59&gt;0,(K56*L56+K57*L57+K58*L58)/K59,0)</f>
        <v>7.9553691275167787E-2</v>
      </c>
      <c r="M59" s="52">
        <f>M56+M57+M58</f>
        <v>43887</v>
      </c>
      <c r="N59" s="53">
        <f>IF(M59&gt;0,O59/M59,0)</f>
        <v>0.77767876592157137</v>
      </c>
      <c r="O59" s="54">
        <f>O56+O57+O58</f>
        <v>34129.988000000005</v>
      </c>
      <c r="P59" s="21">
        <f>IF(M59&gt;0,Q59/M59,0)</f>
        <v>0.19361931779342403</v>
      </c>
      <c r="Q59" s="54">
        <f>Q56+Q57+Q58</f>
        <v>8497.371000000001</v>
      </c>
      <c r="R59" s="21">
        <f>IF(M59&gt;0,S59/M59,0)</f>
        <v>2.8701916285004674E-2</v>
      </c>
      <c r="S59" s="54">
        <f>S56+S57+S58</f>
        <v>1259.6410000000001</v>
      </c>
      <c r="T59" s="21">
        <f>IF(M59&gt;0,U59/M59,0)</f>
        <v>0.21434436165607129</v>
      </c>
      <c r="U59" s="54">
        <f>U56+U57+U58</f>
        <v>9406.9310000000005</v>
      </c>
      <c r="V59" s="21">
        <f>IF(M59&gt;0,W59/M59,0)</f>
        <v>0.5072093558456946</v>
      </c>
      <c r="W59" s="54">
        <f>W56+W57+W58</f>
        <v>22259.897000000001</v>
      </c>
      <c r="X59" s="21">
        <f>IF(M59&gt;0,Y59/M59,0)</f>
        <v>0.38319183357258413</v>
      </c>
      <c r="Y59" s="54">
        <f>Y56+Y57+Y58</f>
        <v>16817.14</v>
      </c>
      <c r="Z59" s="55">
        <f>IF(M59&gt;0,AA59/M59,0)</f>
        <v>2.7963886800191399E-3</v>
      </c>
      <c r="AA59" s="56">
        <f>SUM(AA56:AA58)</f>
        <v>122.72511</v>
      </c>
      <c r="AB59" s="55">
        <f>IF(M59&gt;0,(AB56*M56+AB57*M57+AB58*M58)/M59,0)</f>
        <v>3.2172125731993522E-3</v>
      </c>
      <c r="AC59" s="55">
        <f>IF(K59&gt;0,(K56*AC56+K57*AC57+K58*AC58)/K59,0)</f>
        <v>2.4000000000000001E-4</v>
      </c>
      <c r="AD59" s="52">
        <f>SUM(AD56:AD58)</f>
        <v>10.53288</v>
      </c>
      <c r="AE59" s="53">
        <f>IF(K59&gt;0,(K56*AE56+K57*AE57+K58*AE58)/K59,0)</f>
        <v>0.22440144295302011</v>
      </c>
      <c r="AF59" s="58">
        <f>SUM(AF56:AF58)</f>
        <v>126.97648340000001</v>
      </c>
      <c r="AG59" s="53">
        <f>IF(AND(AA59&gt;0),((AA56*AG56+AA57*AG57+AA58*AG58)/AA59),0)</f>
        <v>0.9151539339669208</v>
      </c>
      <c r="AH59" s="57">
        <f t="shared" si="0"/>
        <v>0.92636374877013372</v>
      </c>
      <c r="AI59" s="51">
        <f>SUM(AI56:AI58)</f>
        <v>629</v>
      </c>
      <c r="AJ59" s="21">
        <f>IF(AI59&gt;0,(AJ56*AI56+AJ57*AI57+AJ58*AI58)/AI59,0)</f>
        <v>0.10145945945945947</v>
      </c>
      <c r="AK59" s="53">
        <f>IF(K59&gt;0,(AK56*K56+AK57*K57+AK58*K58)/K59,0)</f>
        <v>0.23099241610738255</v>
      </c>
      <c r="AL59" s="58">
        <f>SUM(AL56:AL58)</f>
        <v>130.6609282</v>
      </c>
      <c r="AM59" s="56"/>
      <c r="AN59" s="56">
        <f>SUM(AN56:AN58)</f>
        <v>1083.42</v>
      </c>
      <c r="AO59" s="105"/>
      <c r="AP59" s="106">
        <f>AO58</f>
        <v>444.00000000000034</v>
      </c>
      <c r="AQ59" s="51">
        <f>SUM(AQ56:AQ58)</f>
        <v>0</v>
      </c>
      <c r="AR59" s="59"/>
      <c r="AS59" s="58"/>
      <c r="AT59" s="58"/>
      <c r="AU59" s="58"/>
      <c r="AV59" s="58"/>
    </row>
    <row r="60" spans="1:48" x14ac:dyDescent="0.2">
      <c r="A60" s="157">
        <v>15</v>
      </c>
      <c r="B60" s="23">
        <v>1</v>
      </c>
      <c r="C60" s="11" t="s">
        <v>50</v>
      </c>
      <c r="D60" s="12">
        <v>18845</v>
      </c>
      <c r="E60" s="12">
        <v>0</v>
      </c>
      <c r="F60" s="12">
        <v>14137</v>
      </c>
      <c r="G60" s="13">
        <v>1</v>
      </c>
      <c r="H60" s="13">
        <v>6.3</v>
      </c>
      <c r="I60" s="12">
        <v>13694</v>
      </c>
      <c r="J60" s="13">
        <v>2.9</v>
      </c>
      <c r="K60" s="12">
        <v>16205</v>
      </c>
      <c r="L60" s="14">
        <v>7.9000000000000001E-2</v>
      </c>
      <c r="M60" s="24">
        <f>ROUND(K60*(1-L60),0)</f>
        <v>14925</v>
      </c>
      <c r="N60" s="15">
        <v>0.78600000000000003</v>
      </c>
      <c r="O60" s="25">
        <f>M60*N60</f>
        <v>11731.050000000001</v>
      </c>
      <c r="P60" s="14">
        <v>0.189</v>
      </c>
      <c r="Q60" s="25">
        <f>M60*P60</f>
        <v>2820.8249999999998</v>
      </c>
      <c r="R60" s="16">
        <v>2.5000000000000001E-2</v>
      </c>
      <c r="S60" s="25">
        <f>M60*R60</f>
        <v>373.125</v>
      </c>
      <c r="T60" s="26">
        <v>0.247</v>
      </c>
      <c r="U60" s="25">
        <f>M60*T60</f>
        <v>3686.4749999999999</v>
      </c>
      <c r="V60" s="16">
        <v>0.46700000000000003</v>
      </c>
      <c r="W60" s="25">
        <f>M60*V60</f>
        <v>6969.9750000000004</v>
      </c>
      <c r="X60" s="16">
        <v>0.38</v>
      </c>
      <c r="Y60" s="25">
        <f>X60*M60</f>
        <v>5671.5</v>
      </c>
      <c r="Z60" s="17">
        <v>3.0000000000000001E-3</v>
      </c>
      <c r="AA60" s="18">
        <f>M60*Z60</f>
        <v>44.774999999999999</v>
      </c>
      <c r="AB60" s="27">
        <f>IF(M60&gt;0,(AD60+AL60)/M60,0)</f>
        <v>3.6123253467336687E-3</v>
      </c>
      <c r="AC60" s="17">
        <v>2.4000000000000001E-4</v>
      </c>
      <c r="AD60" s="24">
        <f>AC60*M60</f>
        <v>3.5820000000000003</v>
      </c>
      <c r="AE60" s="117">
        <v>0.2369</v>
      </c>
      <c r="AF60" s="30">
        <f>AI60*(1-AJ60)*AE60</f>
        <v>48.987840300000002</v>
      </c>
      <c r="AG60" s="28">
        <f>IF(AND(AE60&gt;0,AC60&gt;0,Z60&gt;0),((Z60-AC60)*AE60)/((AE60-AC60)*Z60),0)</f>
        <v>0.92093298402771906</v>
      </c>
      <c r="AH60" s="60">
        <f t="shared" si="0"/>
        <v>0.93448223036761446</v>
      </c>
      <c r="AI60" s="12">
        <v>229</v>
      </c>
      <c r="AJ60" s="14">
        <v>9.7000000000000003E-2</v>
      </c>
      <c r="AK60" s="15">
        <v>0.24340000000000001</v>
      </c>
      <c r="AL60" s="30">
        <f>AI60*(1-AJ60)*AK60</f>
        <v>50.331955800000003</v>
      </c>
      <c r="AM60" s="19">
        <v>1.75</v>
      </c>
      <c r="AN60" s="19"/>
      <c r="AO60" s="101">
        <f>AO58+AI60-AN60</f>
        <v>673.00000000000034</v>
      </c>
      <c r="AP60" s="102"/>
      <c r="AQ60" s="12"/>
      <c r="AR60" s="31"/>
      <c r="AS60" s="20"/>
      <c r="AT60" s="20"/>
      <c r="AU60" s="20"/>
      <c r="AV60" s="20"/>
    </row>
    <row r="61" spans="1:48" x14ac:dyDescent="0.2">
      <c r="A61" s="158"/>
      <c r="B61" s="33">
        <v>2</v>
      </c>
      <c r="C61" s="11" t="s">
        <v>51</v>
      </c>
      <c r="D61" s="34">
        <v>19400</v>
      </c>
      <c r="E61" s="34">
        <v>3</v>
      </c>
      <c r="F61" s="34">
        <v>18629</v>
      </c>
      <c r="G61" s="35">
        <v>4</v>
      </c>
      <c r="H61" s="35">
        <v>6.2</v>
      </c>
      <c r="I61" s="34">
        <v>17411</v>
      </c>
      <c r="J61" s="35">
        <v>2.5</v>
      </c>
      <c r="K61" s="34">
        <v>16139</v>
      </c>
      <c r="L61" s="36">
        <v>7.8E-2</v>
      </c>
      <c r="M61" s="37">
        <f>ROUND(K61*(1-L61),0)</f>
        <v>14880</v>
      </c>
      <c r="N61" s="38">
        <v>0.72599999999999998</v>
      </c>
      <c r="O61" s="25">
        <f>M61*N61</f>
        <v>10802.88</v>
      </c>
      <c r="P61" s="36">
        <v>0.25600000000000001</v>
      </c>
      <c r="Q61" s="25">
        <f>M61*P61</f>
        <v>3809.28</v>
      </c>
      <c r="R61" s="39">
        <v>1.7999999999999999E-2</v>
      </c>
      <c r="S61" s="25">
        <f>M61*R61</f>
        <v>267.83999999999997</v>
      </c>
      <c r="T61" s="28">
        <v>0.25</v>
      </c>
      <c r="U61" s="25">
        <f>M61*T61</f>
        <v>3720</v>
      </c>
      <c r="V61" s="39">
        <v>0.45900000000000002</v>
      </c>
      <c r="W61" s="25">
        <f>M61*V61</f>
        <v>6829.92</v>
      </c>
      <c r="X61" s="39">
        <v>0.39</v>
      </c>
      <c r="Y61" s="25">
        <f>X61*M61</f>
        <v>5803.2</v>
      </c>
      <c r="Z61" s="40">
        <v>3.0300000000000001E-3</v>
      </c>
      <c r="AA61" s="18">
        <f>M61*Z61</f>
        <v>45.086400000000005</v>
      </c>
      <c r="AB61" s="27">
        <f>IF(M61&gt;0,(AD61+AL61)/M61,0)</f>
        <v>3.4762661290322588E-3</v>
      </c>
      <c r="AC61" s="40">
        <v>2.3000000000000001E-4</v>
      </c>
      <c r="AD61" s="37">
        <f>AC61*M61</f>
        <v>3.4224000000000001</v>
      </c>
      <c r="AE61" s="28">
        <v>0.22919999999999999</v>
      </c>
      <c r="AF61" s="41">
        <f>AI61*(1-AJ61)*AE61</f>
        <v>44.96904</v>
      </c>
      <c r="AG61" s="28">
        <f>IF(AND(AE61&gt;0,AC61&gt;0,Z61&gt;0),((Z61-AC61)*AE61)/((AE61-AC61)*Z61),0)</f>
        <v>0.92502065859291527</v>
      </c>
      <c r="AH61" s="29">
        <f t="shared" si="0"/>
        <v>0.9347102625275675</v>
      </c>
      <c r="AI61" s="34">
        <v>218</v>
      </c>
      <c r="AJ61" s="36">
        <v>0.1</v>
      </c>
      <c r="AK61" s="38">
        <v>0.2462</v>
      </c>
      <c r="AL61" s="41">
        <f>AI61*(1-AJ61)*AK61</f>
        <v>48.304440000000007</v>
      </c>
      <c r="AM61" s="42">
        <v>1.65</v>
      </c>
      <c r="AN61" s="42"/>
      <c r="AO61" s="121">
        <f>AO60+AI61-AN61</f>
        <v>891.00000000000034</v>
      </c>
      <c r="AP61" s="104"/>
      <c r="AQ61" s="43"/>
      <c r="AR61" s="44"/>
      <c r="AS61" s="45"/>
      <c r="AT61" s="45"/>
      <c r="AU61" s="45"/>
      <c r="AV61" s="45"/>
    </row>
    <row r="62" spans="1:48" x14ac:dyDescent="0.2">
      <c r="A62" s="158"/>
      <c r="B62" s="33">
        <v>3</v>
      </c>
      <c r="C62" s="11" t="s">
        <v>54</v>
      </c>
      <c r="D62" s="43">
        <v>15341</v>
      </c>
      <c r="E62" s="43">
        <v>3</v>
      </c>
      <c r="F62" s="43">
        <v>16990</v>
      </c>
      <c r="G62" s="37">
        <v>1.7</v>
      </c>
      <c r="H62" s="37">
        <v>5</v>
      </c>
      <c r="I62" s="43">
        <v>16482</v>
      </c>
      <c r="J62" s="37">
        <v>2.2000000000000002</v>
      </c>
      <c r="K62" s="43">
        <v>16215</v>
      </c>
      <c r="L62" s="39">
        <v>8.1000000000000003E-2</v>
      </c>
      <c r="M62" s="37">
        <f>ROUND(K62*(1-L62),0)</f>
        <v>14902</v>
      </c>
      <c r="N62" s="28">
        <v>0.77500000000000002</v>
      </c>
      <c r="O62" s="25">
        <f>M62*N62</f>
        <v>11549.050000000001</v>
      </c>
      <c r="P62" s="39">
        <v>0.19700000000000001</v>
      </c>
      <c r="Q62" s="25">
        <f>M62*P62</f>
        <v>2935.694</v>
      </c>
      <c r="R62" s="39">
        <v>2.8000000000000001E-2</v>
      </c>
      <c r="S62" s="25">
        <f>M62*R62</f>
        <v>417.25600000000003</v>
      </c>
      <c r="T62" s="28">
        <v>0.24</v>
      </c>
      <c r="U62" s="25">
        <f>M62*T62</f>
        <v>3576.48</v>
      </c>
      <c r="V62" s="39">
        <v>0.46800000000000003</v>
      </c>
      <c r="W62" s="25">
        <f>M62*V62</f>
        <v>6974.1360000000004</v>
      </c>
      <c r="X62" s="39">
        <v>0.39</v>
      </c>
      <c r="Y62" s="25">
        <f>X62*M62</f>
        <v>5811.78</v>
      </c>
      <c r="Z62" s="47">
        <v>3.0100000000000001E-3</v>
      </c>
      <c r="AA62" s="18">
        <f>M62*Z62</f>
        <v>44.855020000000003</v>
      </c>
      <c r="AB62" s="27">
        <f>IF(M62&gt;0,(AD62+AL62)/M62,0)</f>
        <v>3.5985380217420483E-3</v>
      </c>
      <c r="AC62" s="47">
        <v>2.3000000000000001E-4</v>
      </c>
      <c r="AD62" s="37">
        <f>AC62*M62</f>
        <v>3.42746</v>
      </c>
      <c r="AE62" s="28">
        <v>0.2394</v>
      </c>
      <c r="AF62" s="41">
        <f>AI62*(1-AJ62)*AE62</f>
        <v>47.238168600000002</v>
      </c>
      <c r="AG62" s="28">
        <f>IF(AND(AE62&gt;0,AC62&gt;0,Z62&gt;0),((Z62-AC62)*AE62)/((AE62-AC62)*Z62),0)</f>
        <v>0.92447621668347224</v>
      </c>
      <c r="AH62" s="29">
        <f t="shared" si="0"/>
        <v>0.93693222419624012</v>
      </c>
      <c r="AI62" s="43">
        <v>219</v>
      </c>
      <c r="AJ62" s="39">
        <v>9.9000000000000005E-2</v>
      </c>
      <c r="AK62" s="28">
        <v>0.25440000000000002</v>
      </c>
      <c r="AL62" s="41">
        <f>AI62*(1-AJ62)*AK62</f>
        <v>50.197953600000005</v>
      </c>
      <c r="AM62" s="18">
        <v>1.75</v>
      </c>
      <c r="AN62" s="18"/>
      <c r="AO62" s="121">
        <f>AO61+AI62-AN62</f>
        <v>1110.0000000000005</v>
      </c>
      <c r="AP62" s="104"/>
      <c r="AQ62" s="43"/>
      <c r="AR62" s="48"/>
      <c r="AS62" s="41"/>
      <c r="AT62" s="41"/>
      <c r="AU62" s="41"/>
      <c r="AV62" s="41"/>
    </row>
    <row r="63" spans="1:48" s="22" customFormat="1" ht="13.5" thickBot="1" x14ac:dyDescent="0.25">
      <c r="A63" s="159"/>
      <c r="B63" s="49" t="s">
        <v>38</v>
      </c>
      <c r="C63" s="50"/>
      <c r="D63" s="51">
        <f>SUM(D60:D62)</f>
        <v>53586</v>
      </c>
      <c r="E63" s="51"/>
      <c r="F63" s="51">
        <f>SUM(F60:F62)</f>
        <v>49756</v>
      </c>
      <c r="G63" s="52"/>
      <c r="H63" s="52"/>
      <c r="I63" s="51">
        <f>SUM(I60:I62)</f>
        <v>47587</v>
      </c>
      <c r="J63" s="52"/>
      <c r="K63" s="51">
        <f>SUM(K60:K62)</f>
        <v>48559</v>
      </c>
      <c r="L63" s="21">
        <f>IF(K63&gt;0,(K60*L60+K61*L61+K62*L62)/K63,0)</f>
        <v>7.9335488786836633E-2</v>
      </c>
      <c r="M63" s="52">
        <f>M60+M61+M62</f>
        <v>44707</v>
      </c>
      <c r="N63" s="53">
        <f>IF(M63&gt;0,O63/M63,0)</f>
        <v>0.76236338828371408</v>
      </c>
      <c r="O63" s="54">
        <f>O60+O61+O62</f>
        <v>34082.980000000003</v>
      </c>
      <c r="P63" s="21">
        <f>IF(M63&gt;0,Q63/M63,0)</f>
        <v>0.2139664705750777</v>
      </c>
      <c r="Q63" s="54">
        <f>Q60+Q61+Q62</f>
        <v>9565.7989999999991</v>
      </c>
      <c r="R63" s="21">
        <f>IF(M63&gt;0,S63/M63,0)</f>
        <v>2.3670141141208311E-2</v>
      </c>
      <c r="S63" s="54">
        <f>S60+S61+S62</f>
        <v>1058.221</v>
      </c>
      <c r="T63" s="21">
        <f>IF(M63&gt;0,U63/M63,0)</f>
        <v>0.24566522021159998</v>
      </c>
      <c r="U63" s="54">
        <f>U60+U61+U62</f>
        <v>10982.955</v>
      </c>
      <c r="V63" s="21">
        <f>IF(M63&gt;0,W63/M63,0)</f>
        <v>0.46467065560203108</v>
      </c>
      <c r="W63" s="54">
        <f>W60+W61+W62</f>
        <v>20774.031000000003</v>
      </c>
      <c r="X63" s="21">
        <f>IF(M63&gt;0,Y63/M63,0)</f>
        <v>0.38666159661797928</v>
      </c>
      <c r="Y63" s="54">
        <f>Y60+Y61+Y62</f>
        <v>17286.48</v>
      </c>
      <c r="Z63" s="55">
        <f>IF(M63&gt;0,AA63/M63,0)</f>
        <v>3.0133182723063503E-3</v>
      </c>
      <c r="AA63" s="56">
        <f>SUM(AA60:AA62)</f>
        <v>134.71642</v>
      </c>
      <c r="AB63" s="55">
        <f>IF(M63&gt;0,(AB60*M60+AB61*M61+AB62*M62)/M63,0)</f>
        <v>3.5624445702015345E-3</v>
      </c>
      <c r="AC63" s="55">
        <f>IF(K63&gt;0,(K60*AC60+K61*AC61+K62*AC62)/K63,0)</f>
        <v>2.3333717745423093E-4</v>
      </c>
      <c r="AD63" s="52">
        <f>SUM(AD60:AD62)</f>
        <v>10.43186</v>
      </c>
      <c r="AE63" s="53">
        <f>IF(K63&gt;0,(K60*AE60+K61*AE61+K62*AE62)/K63,0)</f>
        <v>0.23517564818056386</v>
      </c>
      <c r="AF63" s="58">
        <f>SUM(AF60:AF62)</f>
        <v>141.19504889999999</v>
      </c>
      <c r="AG63" s="53">
        <f>IF(AND(AA63&gt;0),((AA60*AG60+AA61*AG61+AA62*AG62)/AA63),0)</f>
        <v>0.92348078259714905</v>
      </c>
      <c r="AH63" s="57">
        <f t="shared" si="0"/>
        <v>0.93538088961261934</v>
      </c>
      <c r="AI63" s="51">
        <f>SUM(AI60:AI62)</f>
        <v>666</v>
      </c>
      <c r="AJ63" s="21">
        <f>IF(AI63&gt;0,(AJ60*AI60+AJ61*AI61+AJ62*AI62)/AI63,0)</f>
        <v>9.8639639639639648E-2</v>
      </c>
      <c r="AK63" s="53">
        <f>IF(K63&gt;0,(AK60*K60+AK61*K61+AK62*K62)/K63,0)</f>
        <v>0.24800376449267902</v>
      </c>
      <c r="AL63" s="58">
        <f>SUM(AL60:AL62)</f>
        <v>148.83434940000001</v>
      </c>
      <c r="AM63" s="56"/>
      <c r="AN63" s="56">
        <f>SUM(AN60:AN62)</f>
        <v>0</v>
      </c>
      <c r="AO63" s="105"/>
      <c r="AP63" s="106">
        <f>AO62</f>
        <v>1110.0000000000005</v>
      </c>
      <c r="AQ63" s="51">
        <f>SUM(AQ60:AQ62)</f>
        <v>0</v>
      </c>
      <c r="AR63" s="59"/>
      <c r="AS63" s="58"/>
      <c r="AT63" s="58"/>
      <c r="AU63" s="58"/>
      <c r="AV63" s="58"/>
    </row>
    <row r="64" spans="1:48" x14ac:dyDescent="0.2">
      <c r="A64" s="157">
        <v>16</v>
      </c>
      <c r="B64" s="23">
        <v>1</v>
      </c>
      <c r="C64" s="11" t="s">
        <v>50</v>
      </c>
      <c r="D64" s="12">
        <v>16589</v>
      </c>
      <c r="E64" s="12">
        <v>0</v>
      </c>
      <c r="F64" s="12">
        <v>15858</v>
      </c>
      <c r="G64" s="13">
        <v>1.3</v>
      </c>
      <c r="H64" s="13">
        <v>5.8</v>
      </c>
      <c r="I64" s="12">
        <v>15567</v>
      </c>
      <c r="J64" s="13">
        <v>2.1</v>
      </c>
      <c r="K64" s="12">
        <v>16300</v>
      </c>
      <c r="L64" s="14">
        <v>8.1000000000000003E-2</v>
      </c>
      <c r="M64" s="24">
        <f>ROUND(K64*(1-L64),0)</f>
        <v>14980</v>
      </c>
      <c r="N64" s="15">
        <v>0.71299999999999997</v>
      </c>
      <c r="O64" s="25">
        <f>M64*N64</f>
        <v>10680.74</v>
      </c>
      <c r="P64" s="14">
        <v>0.26300000000000001</v>
      </c>
      <c r="Q64" s="25">
        <f>M64*P64</f>
        <v>3939.7400000000002</v>
      </c>
      <c r="R64" s="16">
        <v>2.4E-2</v>
      </c>
      <c r="S64" s="25">
        <f>M64*R64</f>
        <v>359.52</v>
      </c>
      <c r="T64" s="26">
        <v>0.25</v>
      </c>
      <c r="U64" s="25">
        <f>M64*T64</f>
        <v>3745</v>
      </c>
      <c r="V64" s="16">
        <v>0.46800000000000003</v>
      </c>
      <c r="W64" s="25">
        <f>M64*V64</f>
        <v>7010.64</v>
      </c>
      <c r="X64" s="16">
        <v>0.38</v>
      </c>
      <c r="Y64" s="25">
        <f>X64*M64</f>
        <v>5692.4</v>
      </c>
      <c r="Z64" s="17">
        <v>2.9499999999999999E-3</v>
      </c>
      <c r="AA64" s="18">
        <f>M64*Z64</f>
        <v>44.191000000000003</v>
      </c>
      <c r="AB64" s="27">
        <f>IF(M64&gt;0,(AD64+AL64)/M64,0)</f>
        <v>3.654360373831776E-3</v>
      </c>
      <c r="AC64" s="17">
        <v>2.3000000000000001E-4</v>
      </c>
      <c r="AD64" s="24">
        <f>AC64*M64</f>
        <v>3.4454000000000002</v>
      </c>
      <c r="AE64" s="117">
        <v>0.2301</v>
      </c>
      <c r="AF64" s="30">
        <f>AI64*(1-AJ64)*AE64</f>
        <v>45.820733400000002</v>
      </c>
      <c r="AG64" s="28">
        <f>IF(AND(AE64&gt;0,AC64&gt;0,Z64&gt;0),((Z64-AC64)*AE64)/((AE64-AC64)*Z64),0)</f>
        <v>0.92295645364771395</v>
      </c>
      <c r="AH64" s="60">
        <f t="shared" si="0"/>
        <v>0.93789889889161226</v>
      </c>
      <c r="AI64" s="12">
        <v>222</v>
      </c>
      <c r="AJ64" s="14">
        <v>0.10299999999999999</v>
      </c>
      <c r="AK64" s="15">
        <v>0.2576</v>
      </c>
      <c r="AL64" s="30">
        <f>AI64*(1-AJ64)*AK64</f>
        <v>51.296918400000003</v>
      </c>
      <c r="AM64" s="19">
        <v>1.75</v>
      </c>
      <c r="AN64" s="19"/>
      <c r="AO64" s="101">
        <f>AO62+AI64-AN64</f>
        <v>1332.0000000000005</v>
      </c>
      <c r="AP64" s="102"/>
      <c r="AQ64" s="12"/>
      <c r="AR64" s="31"/>
      <c r="AS64" s="20"/>
      <c r="AT64" s="20"/>
      <c r="AU64" s="20"/>
      <c r="AV64" s="20"/>
    </row>
    <row r="65" spans="1:48" x14ac:dyDescent="0.2">
      <c r="A65" s="158"/>
      <c r="B65" s="33">
        <v>2</v>
      </c>
      <c r="C65" s="11" t="s">
        <v>51</v>
      </c>
      <c r="D65" s="34">
        <v>18600</v>
      </c>
      <c r="E65" s="34">
        <v>2</v>
      </c>
      <c r="F65" s="34">
        <v>17745</v>
      </c>
      <c r="G65" s="35">
        <v>0.9</v>
      </c>
      <c r="H65" s="35">
        <v>5.7</v>
      </c>
      <c r="I65" s="34">
        <v>17413</v>
      </c>
      <c r="J65" s="35">
        <v>1.6</v>
      </c>
      <c r="K65" s="34">
        <v>16311</v>
      </c>
      <c r="L65" s="36">
        <v>8.1000000000000003E-2</v>
      </c>
      <c r="M65" s="37">
        <f>ROUND(K65*(1-L65),0)</f>
        <v>14990</v>
      </c>
      <c r="N65" s="38">
        <v>0.69499999999999995</v>
      </c>
      <c r="O65" s="25">
        <f>M65*N65</f>
        <v>10418.049999999999</v>
      </c>
      <c r="P65" s="36">
        <v>0.29799999999999999</v>
      </c>
      <c r="Q65" s="25">
        <f>M65*P65</f>
        <v>4467.0199999999995</v>
      </c>
      <c r="R65" s="39">
        <v>7.0000000000000001E-3</v>
      </c>
      <c r="S65" s="25">
        <f>M65*R65</f>
        <v>104.93</v>
      </c>
      <c r="T65" s="28">
        <v>0.26300000000000001</v>
      </c>
      <c r="U65" s="25">
        <f>M65*T65</f>
        <v>3942.3700000000003</v>
      </c>
      <c r="V65" s="39">
        <v>0.443</v>
      </c>
      <c r="W65" s="25">
        <f>M65*V65</f>
        <v>6640.57</v>
      </c>
      <c r="X65" s="39">
        <v>0.39</v>
      </c>
      <c r="Y65" s="25">
        <f>X65*M65</f>
        <v>5846.1</v>
      </c>
      <c r="Z65" s="40">
        <v>2.8600000000000001E-3</v>
      </c>
      <c r="AA65" s="18">
        <f>M65*Z65</f>
        <v>42.871400000000001</v>
      </c>
      <c r="AB65" s="27">
        <f>IF(M65&gt;0,(AD65+AL65)/M65,0)</f>
        <v>3.2514647098065381E-3</v>
      </c>
      <c r="AC65" s="40">
        <v>2.2000000000000001E-4</v>
      </c>
      <c r="AD65" s="37">
        <f>AC65*M65</f>
        <v>3.2978000000000001</v>
      </c>
      <c r="AE65" s="28">
        <v>0.22359999999999999</v>
      </c>
      <c r="AF65" s="41">
        <f>AI65*(1-AJ65)*AE65</f>
        <v>41.625375999999996</v>
      </c>
      <c r="AG65" s="28">
        <f>IF(AND(AE65&gt;0,AC65&gt;0,Z65&gt;0),((Z65-AC65)*AE65)/((AE65-AC65)*Z65),0)</f>
        <v>0.92398603276927194</v>
      </c>
      <c r="AH65" s="29">
        <f t="shared" si="0"/>
        <v>0.93317923255009938</v>
      </c>
      <c r="AI65" s="34">
        <v>208</v>
      </c>
      <c r="AJ65" s="36">
        <v>0.105</v>
      </c>
      <c r="AK65" s="38">
        <v>0.24410000000000001</v>
      </c>
      <c r="AL65" s="41">
        <f>AI65*(1-AJ65)*AK65</f>
        <v>45.441656000000002</v>
      </c>
      <c r="AM65" s="42">
        <v>1.75</v>
      </c>
      <c r="AN65" s="42"/>
      <c r="AO65" s="121">
        <f>AO64+AI65-AN65</f>
        <v>1540.0000000000005</v>
      </c>
      <c r="AP65" s="104"/>
      <c r="AQ65" s="43"/>
      <c r="AR65" s="44"/>
      <c r="AS65" s="45"/>
      <c r="AT65" s="45"/>
      <c r="AU65" s="45"/>
      <c r="AV65" s="45"/>
    </row>
    <row r="66" spans="1:48" x14ac:dyDescent="0.2">
      <c r="A66" s="158"/>
      <c r="B66" s="33">
        <v>3</v>
      </c>
      <c r="C66" s="11" t="s">
        <v>52</v>
      </c>
      <c r="D66" s="43">
        <v>16161</v>
      </c>
      <c r="E66" s="43">
        <v>2</v>
      </c>
      <c r="F66" s="43">
        <v>16625</v>
      </c>
      <c r="G66" s="37">
        <v>1.3</v>
      </c>
      <c r="H66" s="37">
        <v>6.3</v>
      </c>
      <c r="I66" s="43">
        <v>16562</v>
      </c>
      <c r="J66" s="37">
        <v>1.9</v>
      </c>
      <c r="K66" s="43">
        <v>16304</v>
      </c>
      <c r="L66" s="39">
        <v>7.9000000000000001E-2</v>
      </c>
      <c r="M66" s="37">
        <f>ROUND(K66*(1-L66),0)</f>
        <v>15016</v>
      </c>
      <c r="N66" s="28">
        <v>0.77200000000000002</v>
      </c>
      <c r="O66" s="25">
        <f>M66*N66</f>
        <v>11592.352000000001</v>
      </c>
      <c r="P66" s="39">
        <v>0.19800000000000001</v>
      </c>
      <c r="Q66" s="25">
        <f>M66*P66</f>
        <v>2973.1680000000001</v>
      </c>
      <c r="R66" s="39">
        <v>0.03</v>
      </c>
      <c r="S66" s="25">
        <f>M66*R66</f>
        <v>450.47999999999996</v>
      </c>
      <c r="T66" s="28">
        <v>0.25900000000000001</v>
      </c>
      <c r="U66" s="25">
        <f>M66*T66</f>
        <v>3889.1440000000002</v>
      </c>
      <c r="V66" s="39">
        <v>0.45600000000000002</v>
      </c>
      <c r="W66" s="25">
        <f>M66*V66</f>
        <v>6847.2960000000003</v>
      </c>
      <c r="X66" s="39">
        <v>0.39</v>
      </c>
      <c r="Y66" s="25">
        <f>X66*M66</f>
        <v>5856.24</v>
      </c>
      <c r="Z66" s="47">
        <v>2.7399999999999998E-3</v>
      </c>
      <c r="AA66" s="18">
        <f>M66*Z66</f>
        <v>41.143839999999997</v>
      </c>
      <c r="AB66" s="27">
        <f>IF(M66&gt;0,(AD66+AL66)/M66,0)</f>
        <v>3.0231488945125199E-3</v>
      </c>
      <c r="AC66" s="47">
        <v>2.2000000000000001E-4</v>
      </c>
      <c r="AD66" s="37">
        <f>AC66*M66</f>
        <v>3.3035200000000002</v>
      </c>
      <c r="AE66" s="28">
        <v>0.22450000000000001</v>
      </c>
      <c r="AF66" s="41">
        <f>AI66*(1-AJ66)*AE66</f>
        <v>39.671170500000002</v>
      </c>
      <c r="AG66" s="28">
        <f>IF(AND(AE66&gt;0,AC66&gt;0,Z66&gt;0),((Z66-AC66)*AE66)/((AE66-AC66)*Z66),0)</f>
        <v>0.92061018617239387</v>
      </c>
      <c r="AH66" s="29">
        <f t="shared" si="0"/>
        <v>0.92808536933261121</v>
      </c>
      <c r="AI66" s="43">
        <v>197</v>
      </c>
      <c r="AJ66" s="39">
        <v>0.10299999999999999</v>
      </c>
      <c r="AK66" s="28">
        <v>0.2382</v>
      </c>
      <c r="AL66" s="41">
        <f>AI66*(1-AJ66)*AK66</f>
        <v>42.092083799999997</v>
      </c>
      <c r="AM66" s="18">
        <v>1.72</v>
      </c>
      <c r="AN66" s="18"/>
      <c r="AO66" s="121">
        <f>AO65+AI66-AN66</f>
        <v>1737.0000000000005</v>
      </c>
      <c r="AP66" s="104"/>
      <c r="AQ66" s="43"/>
      <c r="AR66" s="48"/>
      <c r="AS66" s="41"/>
      <c r="AT66" s="41"/>
      <c r="AU66" s="41"/>
      <c r="AV66" s="41"/>
    </row>
    <row r="67" spans="1:48" s="22" customFormat="1" ht="13.5" thickBot="1" x14ac:dyDescent="0.25">
      <c r="A67" s="159"/>
      <c r="B67" s="49" t="s">
        <v>38</v>
      </c>
      <c r="C67" s="50"/>
      <c r="D67" s="51">
        <f>SUM(D64:D66)</f>
        <v>51350</v>
      </c>
      <c r="E67" s="51"/>
      <c r="F67" s="51">
        <f>SUM(F64:F66)</f>
        <v>50228</v>
      </c>
      <c r="G67" s="52"/>
      <c r="H67" s="52"/>
      <c r="I67" s="51">
        <f>SUM(I64:I66)</f>
        <v>49542</v>
      </c>
      <c r="J67" s="52"/>
      <c r="K67" s="51">
        <f>SUM(K64:K66)</f>
        <v>48915</v>
      </c>
      <c r="L67" s="21">
        <f>IF(K67&gt;0,(K64*L64+K65*L65+K66*L66)/K67,0)</f>
        <v>8.0333374220586728E-2</v>
      </c>
      <c r="M67" s="52">
        <f>M64+M65+M66</f>
        <v>44986</v>
      </c>
      <c r="N67" s="53">
        <f>IF(M67&gt;0,O67/M67,0)</f>
        <v>0.72669590539278883</v>
      </c>
      <c r="O67" s="54">
        <f>O64+O65+O66</f>
        <v>32691.142</v>
      </c>
      <c r="P67" s="21">
        <f>IF(M67&gt;0,Q67/M67,0)</f>
        <v>0.25296598941893034</v>
      </c>
      <c r="Q67" s="54">
        <f>Q64+Q65+Q66</f>
        <v>11379.928</v>
      </c>
      <c r="R67" s="21">
        <f>IF(M67&gt;0,S67/M67,0)</f>
        <v>2.0338105188280796E-2</v>
      </c>
      <c r="S67" s="54">
        <f>S64+S65+S66</f>
        <v>914.93</v>
      </c>
      <c r="T67" s="21">
        <f>IF(M67&gt;0,U67/M67,0)</f>
        <v>0.25733592673276134</v>
      </c>
      <c r="U67" s="54">
        <f>U64+U65+U66</f>
        <v>11576.514000000001</v>
      </c>
      <c r="V67" s="21">
        <f>IF(M67&gt;0,W67/M67,0)</f>
        <v>0.45566411772551463</v>
      </c>
      <c r="W67" s="54">
        <f>W64+W65+W66</f>
        <v>20498.506000000001</v>
      </c>
      <c r="X67" s="21">
        <f>IF(M67&gt;0,Y67/M67,0)</f>
        <v>0.38667007513448626</v>
      </c>
      <c r="Y67" s="54">
        <f>Y64+Y65+Y66</f>
        <v>17394.739999999998</v>
      </c>
      <c r="Z67" s="55">
        <f>IF(M67&gt;0,AA67/M67,0)</f>
        <v>2.8499141955274968E-3</v>
      </c>
      <c r="AA67" s="56">
        <f>SUM(AA64:AA66)</f>
        <v>128.20623999999998</v>
      </c>
      <c r="AB67" s="55">
        <f>IF(M67&gt;0,(AB64*M64+AB65*M65+AB66*M66)/M67,0)</f>
        <v>3.3094157782421201E-3</v>
      </c>
      <c r="AC67" s="55">
        <f>IF(K67&gt;0,(K64*AC64+K65*AC65+K66*AC66)/K67,0)</f>
        <v>2.2333231115199837E-4</v>
      </c>
      <c r="AD67" s="52">
        <f>SUM(AD64:AD66)</f>
        <v>10.046720000000001</v>
      </c>
      <c r="AE67" s="53">
        <f>IF(K67&gt;0,(K64*AE64+K65*AE65+K66*AE66)/K67,0)</f>
        <v>0.22606598384953489</v>
      </c>
      <c r="AF67" s="58">
        <f>SUM(AF64:AF66)</f>
        <v>127.1172799</v>
      </c>
      <c r="AG67" s="53">
        <f>IF(AND(AA67&gt;0),((AA64*AG64+AA65*AG65+AA66*AG66)/AA67),0)</f>
        <v>0.92254777654081332</v>
      </c>
      <c r="AH67" s="57">
        <f t="shared" si="0"/>
        <v>0.9333612766319167</v>
      </c>
      <c r="AI67" s="51">
        <f>SUM(AI64:AI66)</f>
        <v>627</v>
      </c>
      <c r="AJ67" s="21">
        <f>IF(AI67&gt;0,(AJ64*AI64+AJ65*AI65+AJ66*AI66)/AI67,0)</f>
        <v>0.10366347687400319</v>
      </c>
      <c r="AK67" s="53">
        <f>IF(K67&gt;0,(AK64*K64+AK65*K65+AK66*K66)/K67,0)</f>
        <v>0.24663207400592865</v>
      </c>
      <c r="AL67" s="58">
        <f>SUM(AL64:AL66)</f>
        <v>138.83065820000002</v>
      </c>
      <c r="AM67" s="56"/>
      <c r="AN67" s="56">
        <f>SUM(AN64:AN66)</f>
        <v>0</v>
      </c>
      <c r="AO67" s="105"/>
      <c r="AP67" s="106">
        <f>AO66</f>
        <v>1737.0000000000005</v>
      </c>
      <c r="AQ67" s="51">
        <f>SUM(AQ64:AQ66)</f>
        <v>0</v>
      </c>
      <c r="AR67" s="59"/>
      <c r="AS67" s="58"/>
      <c r="AT67" s="58"/>
      <c r="AU67" s="58"/>
      <c r="AV67" s="58"/>
    </row>
    <row r="68" spans="1:48" x14ac:dyDescent="0.2">
      <c r="A68" s="157">
        <v>17</v>
      </c>
      <c r="B68" s="23">
        <v>1</v>
      </c>
      <c r="C68" s="11" t="s">
        <v>53</v>
      </c>
      <c r="D68" s="12">
        <v>5245</v>
      </c>
      <c r="E68" s="12">
        <v>0</v>
      </c>
      <c r="F68" s="12">
        <v>10082</v>
      </c>
      <c r="G68" s="13">
        <v>1.6</v>
      </c>
      <c r="H68" s="13">
        <v>6.4</v>
      </c>
      <c r="I68" s="12">
        <v>10518</v>
      </c>
      <c r="J68" s="13">
        <v>3.4</v>
      </c>
      <c r="K68" s="12">
        <v>16019</v>
      </c>
      <c r="L68" s="14">
        <v>0.08</v>
      </c>
      <c r="M68" s="24">
        <f>ROUND(K68*(1-L68),0)</f>
        <v>14737</v>
      </c>
      <c r="N68" s="15">
        <v>0.79200000000000004</v>
      </c>
      <c r="O68" s="25">
        <f>M68*N68</f>
        <v>11671.704</v>
      </c>
      <c r="P68" s="14">
        <v>0.158</v>
      </c>
      <c r="Q68" s="25">
        <f>M68*P68</f>
        <v>2328.4459999999999</v>
      </c>
      <c r="R68" s="16">
        <v>0.05</v>
      </c>
      <c r="S68" s="25">
        <f>M68*R68</f>
        <v>736.85</v>
      </c>
      <c r="T68" s="26">
        <v>0.246</v>
      </c>
      <c r="U68" s="25">
        <f>M68*T68</f>
        <v>3625.3020000000001</v>
      </c>
      <c r="V68" s="16">
        <v>0.46600000000000003</v>
      </c>
      <c r="W68" s="25">
        <f>M68*V68</f>
        <v>6867.442</v>
      </c>
      <c r="X68" s="16">
        <v>0.39</v>
      </c>
      <c r="Y68" s="25">
        <f>X68*M68</f>
        <v>5747.43</v>
      </c>
      <c r="Z68" s="17">
        <v>2.7399999999999998E-3</v>
      </c>
      <c r="AA68" s="18">
        <f>M68*Z68</f>
        <v>40.379379999999998</v>
      </c>
      <c r="AB68" s="27">
        <f>IF(M68&gt;0,(AD68+AL68)/M68,0)</f>
        <v>3.4786510144534165E-3</v>
      </c>
      <c r="AC68" s="17">
        <v>2.2000000000000001E-4</v>
      </c>
      <c r="AD68" s="24">
        <f>AC68*M68</f>
        <v>3.24214</v>
      </c>
      <c r="AE68" s="117">
        <v>0.22189999999999999</v>
      </c>
      <c r="AF68" s="30">
        <f>AI68*(1-AJ68)*AE68</f>
        <v>45.134459999999997</v>
      </c>
      <c r="AG68" s="28">
        <f>IF(AND(AE68&gt;0,AC68&gt;0,Z68&gt;0),((Z68-AC68)*AE68)/((AE68-AC68)*Z68),0)</f>
        <v>0.92062076722677777</v>
      </c>
      <c r="AH68" s="60">
        <f t="shared" si="0"/>
        <v>0.93763078613387385</v>
      </c>
      <c r="AI68" s="12">
        <v>226</v>
      </c>
      <c r="AJ68" s="14">
        <v>0.1</v>
      </c>
      <c r="AK68" s="15">
        <v>0.2361</v>
      </c>
      <c r="AL68" s="30">
        <f>AI68*(1-AJ68)*AK68</f>
        <v>48.022739999999999</v>
      </c>
      <c r="AM68" s="19">
        <v>1.8</v>
      </c>
      <c r="AN68" s="19">
        <v>1066.18</v>
      </c>
      <c r="AO68" s="101">
        <f>AO66+AI68-AN68</f>
        <v>896.82000000000039</v>
      </c>
      <c r="AP68" s="102"/>
      <c r="AQ68" s="12"/>
      <c r="AR68" s="31"/>
      <c r="AS68" s="20"/>
      <c r="AT68" s="20"/>
      <c r="AU68" s="20"/>
      <c r="AV68" s="20"/>
    </row>
    <row r="69" spans="1:48" x14ac:dyDescent="0.2">
      <c r="A69" s="158"/>
      <c r="B69" s="33">
        <v>2</v>
      </c>
      <c r="C69" s="11" t="s">
        <v>51</v>
      </c>
      <c r="D69" s="34">
        <v>18500</v>
      </c>
      <c r="E69" s="34">
        <v>3</v>
      </c>
      <c r="F69" s="34">
        <v>16995</v>
      </c>
      <c r="G69" s="35">
        <v>1.2</v>
      </c>
      <c r="H69" s="35">
        <v>7.6</v>
      </c>
      <c r="I69" s="34">
        <v>16551</v>
      </c>
      <c r="J69" s="35">
        <v>3.1</v>
      </c>
      <c r="K69" s="34">
        <v>16123</v>
      </c>
      <c r="L69" s="36">
        <v>7.8E-2</v>
      </c>
      <c r="M69" s="37">
        <f>ROUND(K69*(1-L69),0)</f>
        <v>14865</v>
      </c>
      <c r="N69" s="38">
        <v>0.72899999999999998</v>
      </c>
      <c r="O69" s="25">
        <f>M69*N69</f>
        <v>10836.584999999999</v>
      </c>
      <c r="P69" s="36">
        <v>0.26700000000000002</v>
      </c>
      <c r="Q69" s="25">
        <f>M69*P69</f>
        <v>3968.9550000000004</v>
      </c>
      <c r="R69" s="39">
        <v>4.0000000000000001E-3</v>
      </c>
      <c r="S69" s="25">
        <f>M69*R69</f>
        <v>59.46</v>
      </c>
      <c r="T69" s="28">
        <v>0.24</v>
      </c>
      <c r="U69" s="25">
        <f>M69*T69</f>
        <v>3567.6</v>
      </c>
      <c r="V69" s="39">
        <v>0.46600000000000003</v>
      </c>
      <c r="W69" s="25">
        <f>M69*V69</f>
        <v>6927.09</v>
      </c>
      <c r="X69" s="39">
        <v>0.39</v>
      </c>
      <c r="Y69" s="25">
        <f>X69*M69</f>
        <v>5797.35</v>
      </c>
      <c r="Z69" s="40">
        <v>2.7399999999999998E-3</v>
      </c>
      <c r="AA69" s="18">
        <f>M69*Z69</f>
        <v>40.7301</v>
      </c>
      <c r="AB69" s="27">
        <f>IF(M69&gt;0,(AD69+AL69)/M69,0)</f>
        <v>3.5055304675412039E-3</v>
      </c>
      <c r="AC69" s="40">
        <v>2.2000000000000001E-4</v>
      </c>
      <c r="AD69" s="37">
        <f>AC69*M69</f>
        <v>3.2703000000000002</v>
      </c>
      <c r="AE69" s="28">
        <v>0.22140000000000001</v>
      </c>
      <c r="AF69" s="41">
        <f>AI69*(1-AJ69)*AE69</f>
        <v>46.587873600000002</v>
      </c>
      <c r="AG69" s="28">
        <f>IF(AND(AE69&gt;0,AC69&gt;0,Z69&gt;0),((Z69-AC69)*AE69)/((AE69-AC69)*Z69),0)</f>
        <v>0.92062283056439798</v>
      </c>
      <c r="AH69" s="29">
        <f t="shared" ref="AH69:AH127" si="1">IF(AND(AB69&gt;0,AK69&gt;0,AC69&gt;0),((AK69*(AB69-AC69))/(AB69*(AK69-AC69))),0)</f>
        <v>0.9381312470605867</v>
      </c>
      <c r="AI69" s="34">
        <v>232</v>
      </c>
      <c r="AJ69" s="36">
        <v>9.2999999999999999E-2</v>
      </c>
      <c r="AK69" s="38">
        <v>0.2321</v>
      </c>
      <c r="AL69" s="41">
        <f>AI69*(1-AJ69)*AK69</f>
        <v>48.839410399999998</v>
      </c>
      <c r="AM69" s="42">
        <v>1.76</v>
      </c>
      <c r="AN69" s="42"/>
      <c r="AO69" s="121">
        <f>AO68+AI69-AN69</f>
        <v>1128.8200000000004</v>
      </c>
      <c r="AP69" s="104"/>
      <c r="AQ69" s="43"/>
      <c r="AR69" s="44"/>
      <c r="AS69" s="45"/>
      <c r="AT69" s="45"/>
      <c r="AU69" s="45"/>
      <c r="AV69" s="45"/>
    </row>
    <row r="70" spans="1:48" x14ac:dyDescent="0.2">
      <c r="A70" s="158"/>
      <c r="B70" s="33">
        <v>3</v>
      </c>
      <c r="C70" s="11" t="s">
        <v>52</v>
      </c>
      <c r="D70" s="43">
        <v>18015</v>
      </c>
      <c r="E70" s="43">
        <v>2</v>
      </c>
      <c r="F70" s="43">
        <v>17498</v>
      </c>
      <c r="G70" s="37">
        <v>1.9</v>
      </c>
      <c r="H70" s="37">
        <v>7.8</v>
      </c>
      <c r="I70" s="43">
        <v>17673</v>
      </c>
      <c r="J70" s="37">
        <v>2.5</v>
      </c>
      <c r="K70" s="43">
        <v>15798</v>
      </c>
      <c r="L70" s="39">
        <v>7.4999999999999997E-2</v>
      </c>
      <c r="M70" s="37">
        <f>ROUND(K70*(1-L70),0)</f>
        <v>14613</v>
      </c>
      <c r="N70" s="28">
        <v>0.80600000000000005</v>
      </c>
      <c r="O70" s="25">
        <f>M70*N70</f>
        <v>11778.078000000001</v>
      </c>
      <c r="P70" s="39">
        <v>0.185</v>
      </c>
      <c r="Q70" s="25">
        <f>M70*P70</f>
        <v>2703.4049999999997</v>
      </c>
      <c r="R70" s="39">
        <v>8.9999999999999993E-3</v>
      </c>
      <c r="S70" s="25">
        <f>M70*R70</f>
        <v>131.517</v>
      </c>
      <c r="T70" s="28">
        <v>0.20499999999999999</v>
      </c>
      <c r="U70" s="25">
        <f>M70*T70</f>
        <v>2995.665</v>
      </c>
      <c r="V70" s="39">
        <v>0.502</v>
      </c>
      <c r="W70" s="25">
        <f>M70*V70</f>
        <v>7335.7259999999997</v>
      </c>
      <c r="X70" s="39">
        <v>0.39</v>
      </c>
      <c r="Y70" s="25">
        <f>X70*M70</f>
        <v>5699.0700000000006</v>
      </c>
      <c r="Z70" s="47">
        <v>2.6700000000000001E-3</v>
      </c>
      <c r="AA70" s="18">
        <f>M70*Z70</f>
        <v>39.016710000000003</v>
      </c>
      <c r="AB70" s="27">
        <f>IF(M70&gt;0,(AD70+AL70)/M70,0)</f>
        <v>3.6306110449599673E-3</v>
      </c>
      <c r="AC70" s="47">
        <v>2.3000000000000001E-4</v>
      </c>
      <c r="AD70" s="37">
        <f>AC70*M70</f>
        <v>3.3609900000000001</v>
      </c>
      <c r="AE70" s="28">
        <v>0.22</v>
      </c>
      <c r="AF70" s="41">
        <f>AI70*(1-AJ70)*AE70</f>
        <v>47.001240000000003</v>
      </c>
      <c r="AG70" s="28">
        <f>IF(AND(AE70&gt;0,AC70&gt;0,Z70&gt;0),((Z70-AC70)*AE70)/((AE70-AC70)*Z70),0)</f>
        <v>0.91481407443498541</v>
      </c>
      <c r="AH70" s="29">
        <f t="shared" si="1"/>
        <v>0.93757687897856301</v>
      </c>
      <c r="AI70" s="43">
        <v>234</v>
      </c>
      <c r="AJ70" s="39">
        <v>8.6999999999999994E-2</v>
      </c>
      <c r="AK70" s="28">
        <v>0.2326</v>
      </c>
      <c r="AL70" s="41">
        <f>AI70*(1-AJ70)*AK70</f>
        <v>49.693129200000001</v>
      </c>
      <c r="AM70" s="18">
        <v>1.7</v>
      </c>
      <c r="AN70" s="18"/>
      <c r="AO70" s="121">
        <f>AO69+AI70-AN70</f>
        <v>1362.8200000000004</v>
      </c>
      <c r="AP70" s="104"/>
      <c r="AQ70" s="43"/>
      <c r="AR70" s="48"/>
      <c r="AS70" s="41"/>
      <c r="AT70" s="41"/>
      <c r="AU70" s="41"/>
      <c r="AV70" s="41"/>
    </row>
    <row r="71" spans="1:48" s="22" customFormat="1" ht="13.5" thickBot="1" x14ac:dyDescent="0.25">
      <c r="A71" s="159"/>
      <c r="B71" s="49" t="s">
        <v>38</v>
      </c>
      <c r="C71" s="50"/>
      <c r="D71" s="51">
        <f>SUM(D68:D70)</f>
        <v>41760</v>
      </c>
      <c r="E71" s="51"/>
      <c r="F71" s="51">
        <f>SUM(F68:F70)</f>
        <v>44575</v>
      </c>
      <c r="G71" s="52"/>
      <c r="H71" s="52"/>
      <c r="I71" s="51">
        <f>SUM(I68:I70)</f>
        <v>44742</v>
      </c>
      <c r="J71" s="52"/>
      <c r="K71" s="51">
        <f>SUM(K68:K70)</f>
        <v>47940</v>
      </c>
      <c r="L71" s="21">
        <f>IF(K71&gt;0,(K68*L68+K69*L69+K70*L70)/K71,0)</f>
        <v>7.7679682937004585E-2</v>
      </c>
      <c r="M71" s="52">
        <f>M68+M69+M70</f>
        <v>44215</v>
      </c>
      <c r="N71" s="53">
        <f>IF(M71&gt;0,O71/M71,0)</f>
        <v>0.77544650005654181</v>
      </c>
      <c r="O71" s="54">
        <f>O68+O69+O70</f>
        <v>34286.366999999998</v>
      </c>
      <c r="P71" s="21">
        <f>IF(M71&gt;0,Q71/M71,0)</f>
        <v>0.20356906027366278</v>
      </c>
      <c r="Q71" s="54">
        <f>Q68+Q69+Q70</f>
        <v>9000.8060000000005</v>
      </c>
      <c r="R71" s="21">
        <f>IF(M71&gt;0,S71/M71,0)</f>
        <v>2.0984439669795317E-2</v>
      </c>
      <c r="S71" s="54">
        <f>S68+S69+S70</f>
        <v>927.827</v>
      </c>
      <c r="T71" s="21">
        <f>IF(M71&gt;0,U71/M71,0)</f>
        <v>0.23043236458215535</v>
      </c>
      <c r="U71" s="54">
        <f>U68+U69+U70</f>
        <v>10188.566999999999</v>
      </c>
      <c r="V71" s="21">
        <f>IF(M71&gt;0,W71/M71,0)</f>
        <v>0.4778979531833088</v>
      </c>
      <c r="W71" s="54">
        <f>W68+W69+W70</f>
        <v>21130.257999999998</v>
      </c>
      <c r="X71" s="21">
        <f>IF(M71&gt;0,Y71/M71,0)</f>
        <v>0.39000000000000007</v>
      </c>
      <c r="Y71" s="54">
        <f>Y68+Y69+Y70</f>
        <v>17243.850000000002</v>
      </c>
      <c r="Z71" s="55">
        <f>IF(M71&gt;0,AA71/M71,0)</f>
        <v>2.7168650910324547E-3</v>
      </c>
      <c r="AA71" s="56">
        <f>SUM(AA68:AA70)</f>
        <v>120.12618999999999</v>
      </c>
      <c r="AB71" s="55">
        <f>IF(M71&gt;0,(AB68*M68+AB69*M69+AB70*M70)/M71,0)</f>
        <v>3.537910428587583E-3</v>
      </c>
      <c r="AC71" s="55">
        <f>IF(K71&gt;0,(K68*AC68+K69*AC69+K70*AC70)/K71,0)</f>
        <v>2.2329536921151437E-4</v>
      </c>
      <c r="AD71" s="52">
        <f>SUM(AD68:AD70)</f>
        <v>9.873429999999999</v>
      </c>
      <c r="AE71" s="53">
        <f>IF(K71&gt;0,(K68*AE68+K69*AE69+K70*AE70)/K71,0)</f>
        <v>0.22110572173550269</v>
      </c>
      <c r="AF71" s="58">
        <f>SUM(AF68:AF70)</f>
        <v>138.72357360000001</v>
      </c>
      <c r="AG71" s="53">
        <f>IF(AND(AA71&gt;0),((AA68*AG68+AA69*AG69+AA70*AG70)/AA71),0)</f>
        <v>0.91873546637132864</v>
      </c>
      <c r="AH71" s="57">
        <f t="shared" si="1"/>
        <v>0.9377813653718069</v>
      </c>
      <c r="AI71" s="51">
        <f>SUM(AI68:AI70)</f>
        <v>692</v>
      </c>
      <c r="AJ71" s="21">
        <f>IF(AI71&gt;0,(AJ68*AI68+AJ69*AI69+AJ70*AI70)/AI71,0)</f>
        <v>9.3257225433526006E-2</v>
      </c>
      <c r="AK71" s="53">
        <f>IF(K71&gt;0,(AK68*K68+AK69*K69+AK70*K70)/K71,0)</f>
        <v>0.23360135586149353</v>
      </c>
      <c r="AL71" s="58">
        <f>SUM(AL68:AL70)</f>
        <v>146.55527960000001</v>
      </c>
      <c r="AM71" s="56"/>
      <c r="AN71" s="56">
        <f>SUM(AN68:AN70)</f>
        <v>1066.18</v>
      </c>
      <c r="AO71" s="105"/>
      <c r="AP71" s="106">
        <f>AO70</f>
        <v>1362.8200000000004</v>
      </c>
      <c r="AQ71" s="51">
        <f>SUM(AQ68:AQ70)</f>
        <v>0</v>
      </c>
      <c r="AR71" s="59"/>
      <c r="AS71" s="58"/>
      <c r="AT71" s="58"/>
      <c r="AU71" s="58"/>
      <c r="AV71" s="58"/>
    </row>
    <row r="72" spans="1:48" x14ac:dyDescent="0.2">
      <c r="A72" s="157">
        <v>18</v>
      </c>
      <c r="B72" s="23">
        <v>1</v>
      </c>
      <c r="C72" s="11" t="s">
        <v>53</v>
      </c>
      <c r="D72" s="12">
        <v>5651</v>
      </c>
      <c r="E72" s="12">
        <v>0</v>
      </c>
      <c r="F72" s="12">
        <v>9411</v>
      </c>
      <c r="G72" s="13">
        <v>1.5</v>
      </c>
      <c r="H72" s="13">
        <v>6.3</v>
      </c>
      <c r="I72" s="12">
        <v>10228</v>
      </c>
      <c r="J72" s="125">
        <v>4</v>
      </c>
      <c r="K72" s="12">
        <v>14770</v>
      </c>
      <c r="L72" s="14">
        <v>0.08</v>
      </c>
      <c r="M72" s="24">
        <f>ROUND(K72*(1-L72),0)</f>
        <v>13588</v>
      </c>
      <c r="N72" s="15">
        <v>0.77600000000000002</v>
      </c>
      <c r="O72" s="25">
        <f>M72*N72</f>
        <v>10544.288</v>
      </c>
      <c r="P72" s="14">
        <v>0.19400000000000001</v>
      </c>
      <c r="Q72" s="25">
        <f>M72*P72</f>
        <v>2636.0720000000001</v>
      </c>
      <c r="R72" s="16">
        <v>0.03</v>
      </c>
      <c r="S72" s="25">
        <f>M72*R72</f>
        <v>407.64</v>
      </c>
      <c r="T72" s="26">
        <v>0.20799999999999999</v>
      </c>
      <c r="U72" s="25">
        <f>M72*T72</f>
        <v>2826.3040000000001</v>
      </c>
      <c r="V72" s="16">
        <v>0.501</v>
      </c>
      <c r="W72" s="25">
        <f>M72*V72</f>
        <v>6807.5879999999997</v>
      </c>
      <c r="X72" s="16">
        <v>0.38</v>
      </c>
      <c r="Y72" s="25">
        <f>X72*M72</f>
        <v>5163.4400000000005</v>
      </c>
      <c r="Z72" s="17">
        <v>2.6900000000000001E-3</v>
      </c>
      <c r="AA72" s="18">
        <f>M72*Z72</f>
        <v>36.551720000000003</v>
      </c>
      <c r="AB72" s="27">
        <f>IF(M72&gt;0,(AD72+AL72)/M72,0)</f>
        <v>3.1935491610244333E-3</v>
      </c>
      <c r="AC72" s="17">
        <v>2.4000000000000001E-4</v>
      </c>
      <c r="AD72" s="24">
        <f>AC72*M72</f>
        <v>3.26112</v>
      </c>
      <c r="AE72" s="117">
        <v>0.21759999999999999</v>
      </c>
      <c r="AF72" s="30">
        <f>AI72*(1-AJ72)*AE72</f>
        <v>37.788415999999998</v>
      </c>
      <c r="AG72" s="28">
        <f>IF(AND(AE72&gt;0,AC72&gt;0,Z72&gt;0),((Z72-AC72)*AE72)/((AE72-AC72)*Z72),0)</f>
        <v>0.91178631581683811</v>
      </c>
      <c r="AH72" s="60">
        <f t="shared" si="1"/>
        <v>0.92580996732801069</v>
      </c>
      <c r="AI72" s="12">
        <v>190</v>
      </c>
      <c r="AJ72" s="14">
        <v>8.5999999999999993E-2</v>
      </c>
      <c r="AK72" s="15">
        <v>0.2311</v>
      </c>
      <c r="AL72" s="30">
        <f>AI72*(1-AJ72)*AK72</f>
        <v>40.132826000000001</v>
      </c>
      <c r="AM72" s="19">
        <v>1.65</v>
      </c>
      <c r="AN72" s="19">
        <v>1056.3599999999999</v>
      </c>
      <c r="AO72" s="101">
        <f>AO70+AI72-AN72</f>
        <v>496.46000000000049</v>
      </c>
      <c r="AP72" s="102"/>
      <c r="AQ72" s="12"/>
      <c r="AR72" s="31"/>
      <c r="AS72" s="20"/>
      <c r="AT72" s="20"/>
      <c r="AU72" s="20"/>
      <c r="AV72" s="20"/>
    </row>
    <row r="73" spans="1:48" x14ac:dyDescent="0.2">
      <c r="A73" s="158"/>
      <c r="B73" s="33">
        <v>2</v>
      </c>
      <c r="C73" s="11" t="s">
        <v>54</v>
      </c>
      <c r="D73" s="34">
        <v>20200</v>
      </c>
      <c r="E73" s="34">
        <v>3</v>
      </c>
      <c r="F73" s="34">
        <v>17764</v>
      </c>
      <c r="G73" s="35">
        <v>0.9</v>
      </c>
      <c r="H73" s="35">
        <v>6.7</v>
      </c>
      <c r="I73" s="34">
        <v>17031</v>
      </c>
      <c r="J73" s="126">
        <v>2.8</v>
      </c>
      <c r="K73" s="34">
        <v>14774</v>
      </c>
      <c r="L73" s="36">
        <v>7.4999999999999997E-2</v>
      </c>
      <c r="M73" s="37">
        <f>ROUND(K73*(1-L73),0)</f>
        <v>13666</v>
      </c>
      <c r="N73" s="38">
        <v>0.76400000000000001</v>
      </c>
      <c r="O73" s="25">
        <f>M73*N73</f>
        <v>10440.824000000001</v>
      </c>
      <c r="P73" s="36">
        <v>0.215</v>
      </c>
      <c r="Q73" s="25">
        <f>M73*P73</f>
        <v>2938.19</v>
      </c>
      <c r="R73" s="39">
        <v>2.1000000000000001E-2</v>
      </c>
      <c r="S73" s="25">
        <f>M73*R73</f>
        <v>286.98599999999999</v>
      </c>
      <c r="T73" s="28">
        <v>0.20599999999999999</v>
      </c>
      <c r="U73" s="25">
        <f>M73*T73</f>
        <v>2815.1959999999999</v>
      </c>
      <c r="V73" s="39">
        <v>0.501</v>
      </c>
      <c r="W73" s="25">
        <f>M73*V73</f>
        <v>6846.6660000000002</v>
      </c>
      <c r="X73" s="39">
        <v>0.39</v>
      </c>
      <c r="Y73" s="25">
        <f>X73*M73</f>
        <v>5329.74</v>
      </c>
      <c r="Z73" s="40">
        <v>2.6700000000000001E-3</v>
      </c>
      <c r="AA73" s="18">
        <f>M73*Z73</f>
        <v>36.488219999999998</v>
      </c>
      <c r="AB73" s="27">
        <f>IF(M73&gt;0,(AD73+AL73)/M73,0)</f>
        <v>3.1665578808722384E-3</v>
      </c>
      <c r="AC73" s="40">
        <v>2.3000000000000001E-4</v>
      </c>
      <c r="AD73" s="37">
        <f>AC73*M73</f>
        <v>3.1431800000000001</v>
      </c>
      <c r="AE73" s="28">
        <v>0.21229999999999999</v>
      </c>
      <c r="AF73" s="41">
        <f>AI73*(1-AJ73)*AE73</f>
        <v>37.865828</v>
      </c>
      <c r="AG73" s="28">
        <f>IF(AND(AE73&gt;0,AC73&gt;0,Z73&gt;0),((Z73-AC73)*AE73)/((AE73-AC73)*Z73),0)</f>
        <v>0.91484880001285707</v>
      </c>
      <c r="AH73" s="29">
        <f t="shared" si="1"/>
        <v>0.92831486991383616</v>
      </c>
      <c r="AI73" s="34">
        <v>196</v>
      </c>
      <c r="AJ73" s="36">
        <v>0.09</v>
      </c>
      <c r="AK73" s="38">
        <v>0.22500000000000001</v>
      </c>
      <c r="AL73" s="41">
        <f>AI73*(1-AJ73)*AK73</f>
        <v>40.131000000000007</v>
      </c>
      <c r="AM73" s="42">
        <v>1.65</v>
      </c>
      <c r="AN73" s="42"/>
      <c r="AO73" s="121">
        <f>AO72+AI73-AN73</f>
        <v>692.46000000000049</v>
      </c>
      <c r="AP73" s="104"/>
      <c r="AQ73" s="43"/>
      <c r="AR73" s="44"/>
      <c r="AS73" s="45"/>
      <c r="AT73" s="45"/>
      <c r="AU73" s="45"/>
      <c r="AV73" s="45"/>
    </row>
    <row r="74" spans="1:48" x14ac:dyDescent="0.2">
      <c r="A74" s="158"/>
      <c r="B74" s="33">
        <v>3</v>
      </c>
      <c r="C74" s="46" t="s">
        <v>55</v>
      </c>
      <c r="D74" s="43">
        <v>19559</v>
      </c>
      <c r="E74" s="43">
        <v>0</v>
      </c>
      <c r="F74" s="43">
        <v>18548</v>
      </c>
      <c r="G74" s="37">
        <v>1.7</v>
      </c>
      <c r="H74" s="37">
        <v>6.8</v>
      </c>
      <c r="I74" s="43">
        <v>18029</v>
      </c>
      <c r="J74" s="37">
        <v>1.7</v>
      </c>
      <c r="K74" s="43">
        <v>14770</v>
      </c>
      <c r="L74" s="39">
        <v>7.1999999999999995E-2</v>
      </c>
      <c r="M74" s="37">
        <f>ROUND(K74*(1-L74),0)</f>
        <v>13707</v>
      </c>
      <c r="N74" s="28">
        <v>0.72699999999999998</v>
      </c>
      <c r="O74" s="25">
        <f>M74*N74</f>
        <v>9964.9889999999996</v>
      </c>
      <c r="P74" s="39">
        <v>0.254</v>
      </c>
      <c r="Q74" s="25">
        <f>M74*P74</f>
        <v>3481.578</v>
      </c>
      <c r="R74" s="39">
        <v>1.9E-2</v>
      </c>
      <c r="S74" s="25">
        <f>M74*R74</f>
        <v>260.43299999999999</v>
      </c>
      <c r="T74" s="28">
        <v>0.20699999999999999</v>
      </c>
      <c r="U74" s="25">
        <f>M74*T74</f>
        <v>2837.3489999999997</v>
      </c>
      <c r="V74" s="39">
        <v>0.498</v>
      </c>
      <c r="W74" s="25">
        <f>M74*V74</f>
        <v>6826.0860000000002</v>
      </c>
      <c r="X74" s="39">
        <v>0.39</v>
      </c>
      <c r="Y74" s="25">
        <f>X74*M74</f>
        <v>5345.7300000000005</v>
      </c>
      <c r="Z74" s="47">
        <v>2.65E-3</v>
      </c>
      <c r="AA74" s="18">
        <f>M74*Z74</f>
        <v>36.323549999999997</v>
      </c>
      <c r="AB74" s="27">
        <f>IF(M74&gt;0,(AD74+AL74)/M74,0)</f>
        <v>3.2001770628146205E-3</v>
      </c>
      <c r="AC74" s="47">
        <v>2.3000000000000001E-4</v>
      </c>
      <c r="AD74" s="37">
        <f>AC74*M74</f>
        <v>3.1526100000000001</v>
      </c>
      <c r="AE74" s="28">
        <v>0.21579999999999999</v>
      </c>
      <c r="AF74" s="41">
        <f>AI74*(1-AJ74)*AE74</f>
        <v>38.686466000000003</v>
      </c>
      <c r="AG74" s="28">
        <f>IF(AND(AE74&gt;0,AC74&gt;0,Z74&gt;0),((Z74-AC74)*AE74)/((AE74-AC74)*Z74),0)</f>
        <v>0.91418188374655696</v>
      </c>
      <c r="AH74" s="29">
        <f t="shared" si="1"/>
        <v>0.92906991063606592</v>
      </c>
      <c r="AI74" s="43">
        <v>197</v>
      </c>
      <c r="AJ74" s="39">
        <v>0.09</v>
      </c>
      <c r="AK74" s="28">
        <v>0.2271</v>
      </c>
      <c r="AL74" s="41">
        <f>AI74*(1-AJ74)*AK74</f>
        <v>40.712217000000003</v>
      </c>
      <c r="AM74" s="18">
        <v>1.65</v>
      </c>
      <c r="AN74" s="18"/>
      <c r="AO74" s="121">
        <f>AO73+AI74-AN74</f>
        <v>889.46000000000049</v>
      </c>
      <c r="AP74" s="104"/>
      <c r="AQ74" s="43"/>
      <c r="AR74" s="48"/>
      <c r="AS74" s="41"/>
      <c r="AT74" s="41"/>
      <c r="AU74" s="41"/>
      <c r="AV74" s="41"/>
    </row>
    <row r="75" spans="1:48" s="22" customFormat="1" ht="13.5" thickBot="1" x14ac:dyDescent="0.25">
      <c r="A75" s="159"/>
      <c r="B75" s="49" t="s">
        <v>38</v>
      </c>
      <c r="C75" s="50"/>
      <c r="D75" s="51">
        <f>SUM(D72:D74)</f>
        <v>45410</v>
      </c>
      <c r="E75" s="51"/>
      <c r="F75" s="51">
        <f>SUM(F72:F74)</f>
        <v>45723</v>
      </c>
      <c r="G75" s="52"/>
      <c r="H75" s="52"/>
      <c r="I75" s="51">
        <f>SUM(I72:I74)</f>
        <v>45288</v>
      </c>
      <c r="J75" s="52"/>
      <c r="K75" s="51">
        <f>SUM(K72:K74)</f>
        <v>44314</v>
      </c>
      <c r="L75" s="21">
        <f>IF(K75&gt;0,(K72*L72+K73*L73+K74*L74)/K75,0)</f>
        <v>7.5666606490048291E-2</v>
      </c>
      <c r="M75" s="52">
        <f>M72+M73+M74</f>
        <v>40961</v>
      </c>
      <c r="N75" s="53">
        <f>IF(M75&gt;0,O75/M75,0)</f>
        <v>0.75559925294792618</v>
      </c>
      <c r="O75" s="54">
        <f>O72+O73+O74</f>
        <v>30950.101000000002</v>
      </c>
      <c r="P75" s="21">
        <f>IF(M75&gt;0,Q75/M75,0)</f>
        <v>0.22108444618051318</v>
      </c>
      <c r="Q75" s="54">
        <f>Q72+Q73+Q74</f>
        <v>9055.84</v>
      </c>
      <c r="R75" s="21">
        <f>IF(M75&gt;0,S75/M75,0)</f>
        <v>2.3316300871560752E-2</v>
      </c>
      <c r="S75" s="54">
        <f>S72+S73+S74</f>
        <v>955.05899999999997</v>
      </c>
      <c r="T75" s="21">
        <f>IF(M75&gt;0,U75/M75,0)</f>
        <v>0.2069980957496155</v>
      </c>
      <c r="U75" s="54">
        <f>U72+U73+U74</f>
        <v>8478.8490000000002</v>
      </c>
      <c r="V75" s="21">
        <f>IF(M75&gt;0,W75/M75,0)</f>
        <v>0.49999609384536509</v>
      </c>
      <c r="W75" s="54">
        <f>W72+W73+W74</f>
        <v>20480.34</v>
      </c>
      <c r="X75" s="21">
        <f>IF(M75&gt;0,Y75/M75,0)</f>
        <v>0.38668269817631407</v>
      </c>
      <c r="Y75" s="54">
        <f>Y72+Y73+Y74</f>
        <v>15838.91</v>
      </c>
      <c r="Z75" s="55">
        <f>IF(M75&gt;0,AA75/M75,0)</f>
        <v>2.669941895949806E-3</v>
      </c>
      <c r="AA75" s="56">
        <f>SUM(AA72:AA74)</f>
        <v>109.36349</v>
      </c>
      <c r="AB75" s="55">
        <f>IF(M75&gt;0,(AB72*M72+AB73*M73+AB74*M74)/M75,0)</f>
        <v>3.1867618710480707E-3</v>
      </c>
      <c r="AC75" s="55">
        <f>IF(K75&gt;0,(K72*AC72+K73*AC73+K74*AC74)/K75,0)</f>
        <v>2.3333303245024145E-4</v>
      </c>
      <c r="AD75" s="52">
        <f>SUM(AD72:AD74)</f>
        <v>9.5569100000000002</v>
      </c>
      <c r="AE75" s="53">
        <f>IF(K75&gt;0,(K72*AE72+K73*AE73+K74*AE74)/K75,0)</f>
        <v>0.21523306855621249</v>
      </c>
      <c r="AF75" s="58">
        <f>SUM(AF72:AF74)</f>
        <v>114.34071</v>
      </c>
      <c r="AG75" s="53">
        <f>IF(AND(AA75&gt;0),((AA72*AG72+AA73*AG73+AA74*AG74)/AA75),0)</f>
        <v>0.91360374253360077</v>
      </c>
      <c r="AH75" s="57">
        <f t="shared" si="1"/>
        <v>0.92773106852307818</v>
      </c>
      <c r="AI75" s="51">
        <f>SUM(AI72:AI74)</f>
        <v>583</v>
      </c>
      <c r="AJ75" s="21">
        <f>IF(AI75&gt;0,(AJ72*AI72+AJ73*AI73+AJ74*AI74)/AI75,0)</f>
        <v>8.8696397941680979E-2</v>
      </c>
      <c r="AK75" s="53">
        <f>IF(K75&gt;0,(AK72*K72+AK73*K73+AK74*K74)/K75,0)</f>
        <v>0.22773308660919797</v>
      </c>
      <c r="AL75" s="58">
        <f>SUM(AL72:AL74)</f>
        <v>120.976043</v>
      </c>
      <c r="AM75" s="56"/>
      <c r="AN75" s="56">
        <f>SUM(AN72:AN74)</f>
        <v>1056.3599999999999</v>
      </c>
      <c r="AO75" s="105"/>
      <c r="AP75" s="106">
        <f>AO74</f>
        <v>889.46000000000049</v>
      </c>
      <c r="AQ75" s="51">
        <f>SUM(AQ72:AQ74)</f>
        <v>0</v>
      </c>
      <c r="AR75" s="59"/>
      <c r="AS75" s="58"/>
      <c r="AT75" s="58"/>
      <c r="AU75" s="58"/>
      <c r="AV75" s="58"/>
    </row>
    <row r="76" spans="1:48" x14ac:dyDescent="0.2">
      <c r="A76" s="157">
        <v>19</v>
      </c>
      <c r="B76" s="23">
        <v>1</v>
      </c>
      <c r="C76" s="11" t="s">
        <v>53</v>
      </c>
      <c r="D76" s="12">
        <v>4296</v>
      </c>
      <c r="E76" s="12">
        <v>0</v>
      </c>
      <c r="F76" s="12">
        <v>10355</v>
      </c>
      <c r="G76" s="13">
        <v>3</v>
      </c>
      <c r="H76" s="13">
        <v>7</v>
      </c>
      <c r="I76" s="12">
        <v>10543</v>
      </c>
      <c r="J76" s="13">
        <v>3.5</v>
      </c>
      <c r="K76" s="12">
        <v>14814</v>
      </c>
      <c r="L76" s="14">
        <v>7.0000000000000007E-2</v>
      </c>
      <c r="M76" s="24">
        <f>ROUND(K76*(1-L76),0)</f>
        <v>13777</v>
      </c>
      <c r="N76" s="15">
        <v>0.78800000000000003</v>
      </c>
      <c r="O76" s="25">
        <f>M76*N76</f>
        <v>10856.276</v>
      </c>
      <c r="P76" s="14">
        <v>0.17100000000000001</v>
      </c>
      <c r="Q76" s="25">
        <f>M76*P76</f>
        <v>2355.8670000000002</v>
      </c>
      <c r="R76" s="16">
        <v>4.1000000000000002E-2</v>
      </c>
      <c r="S76" s="25">
        <f>M76*R76</f>
        <v>564.85699999999997</v>
      </c>
      <c r="T76" s="26">
        <v>0.217</v>
      </c>
      <c r="U76" s="25">
        <f>M76*T76</f>
        <v>2989.6089999999999</v>
      </c>
      <c r="V76" s="16">
        <v>0.49299999999999999</v>
      </c>
      <c r="W76" s="25">
        <f>M76*V76</f>
        <v>6792.0609999999997</v>
      </c>
      <c r="X76" s="16">
        <v>0.39</v>
      </c>
      <c r="Y76" s="25">
        <f>X76*M76</f>
        <v>5373.03</v>
      </c>
      <c r="Z76" s="17">
        <v>2.7100000000000002E-3</v>
      </c>
      <c r="AA76" s="18">
        <f>M76*Z76</f>
        <v>37.33567</v>
      </c>
      <c r="AB76" s="27">
        <f>IF(M76&gt;0,(AD76+AL76)/M76,0)</f>
        <v>3.2996877404369608E-3</v>
      </c>
      <c r="AC76" s="17">
        <v>2.4000000000000001E-4</v>
      </c>
      <c r="AD76" s="24">
        <f>AC76*M76</f>
        <v>3.3064800000000001</v>
      </c>
      <c r="AE76" s="117">
        <v>0.21779999999999999</v>
      </c>
      <c r="AF76" s="30">
        <f>AI76*(1-AJ76)*AE76</f>
        <v>40.056687000000004</v>
      </c>
      <c r="AG76" s="28">
        <f>IF(AND(AE76&gt;0,AC76&gt;0,Z76&gt;0),((Z76-AC76)*AE76)/((AE76-AC76)*Z76),0)</f>
        <v>0.91244456294535359</v>
      </c>
      <c r="AH76" s="60">
        <f t="shared" si="1"/>
        <v>0.92823782164462165</v>
      </c>
      <c r="AI76" s="12">
        <v>201</v>
      </c>
      <c r="AJ76" s="14">
        <v>8.5000000000000006E-2</v>
      </c>
      <c r="AK76" s="15">
        <v>0.22919999999999999</v>
      </c>
      <c r="AL76" s="30">
        <f>AI76*(1-AJ76)*AK76</f>
        <v>42.153318000000006</v>
      </c>
      <c r="AM76" s="19">
        <v>1.65</v>
      </c>
      <c r="AN76" s="19">
        <v>1030.52</v>
      </c>
      <c r="AO76" s="101">
        <f>AO74+AI76-AN76-AP76</f>
        <v>5.1159076974727213E-13</v>
      </c>
      <c r="AP76" s="102">
        <v>59.94</v>
      </c>
      <c r="AQ76" s="12"/>
      <c r="AR76" s="31"/>
      <c r="AS76" s="20"/>
      <c r="AT76" s="20"/>
      <c r="AU76" s="20"/>
      <c r="AV76" s="20"/>
    </row>
    <row r="77" spans="1:48" x14ac:dyDescent="0.2">
      <c r="A77" s="158"/>
      <c r="B77" s="33">
        <v>2</v>
      </c>
      <c r="C77" s="11" t="s">
        <v>54</v>
      </c>
      <c r="D77" s="34">
        <v>23324</v>
      </c>
      <c r="E77" s="34">
        <v>2</v>
      </c>
      <c r="F77" s="34">
        <v>17498</v>
      </c>
      <c r="G77" s="35">
        <v>1.7</v>
      </c>
      <c r="H77" s="35">
        <v>6.7</v>
      </c>
      <c r="I77" s="34">
        <v>17324</v>
      </c>
      <c r="J77" s="35">
        <v>2.2999999999999998</v>
      </c>
      <c r="K77" s="34">
        <v>14830</v>
      </c>
      <c r="L77" s="36">
        <v>7.2999999999999995E-2</v>
      </c>
      <c r="M77" s="37">
        <f>ROUND(K77*(1-L77),0)</f>
        <v>13747</v>
      </c>
      <c r="N77" s="38">
        <v>0.74099999999999999</v>
      </c>
      <c r="O77" s="25">
        <f>M77*N77</f>
        <v>10186.527</v>
      </c>
      <c r="P77" s="36">
        <v>0.20300000000000001</v>
      </c>
      <c r="Q77" s="25">
        <f>M77*P77</f>
        <v>2790.6410000000001</v>
      </c>
      <c r="R77" s="39">
        <v>5.6000000000000001E-2</v>
      </c>
      <c r="S77" s="25">
        <f>M77*R77</f>
        <v>769.83199999999999</v>
      </c>
      <c r="T77" s="28">
        <v>0.20499999999999999</v>
      </c>
      <c r="U77" s="25">
        <f>M77*T77</f>
        <v>2818.1349999999998</v>
      </c>
      <c r="V77" s="39">
        <v>0.51</v>
      </c>
      <c r="W77" s="25">
        <f>M77*V77</f>
        <v>7010.97</v>
      </c>
      <c r="X77" s="39">
        <v>0.38</v>
      </c>
      <c r="Y77" s="25">
        <f>X77*M77</f>
        <v>5223.8599999999997</v>
      </c>
      <c r="Z77" s="40">
        <v>2.7200000000000002E-3</v>
      </c>
      <c r="AA77" s="18">
        <f>M77*Z77</f>
        <v>37.391840000000002</v>
      </c>
      <c r="AB77" s="27">
        <f>IF(M77&gt;0,(AD77+AL77)/M77,0)</f>
        <v>3.0535556848767008E-3</v>
      </c>
      <c r="AC77" s="40">
        <v>2.4000000000000001E-4</v>
      </c>
      <c r="AD77" s="37">
        <f>AC77*M77</f>
        <v>3.29928</v>
      </c>
      <c r="AE77" s="28">
        <v>0.21360000000000001</v>
      </c>
      <c r="AF77" s="41">
        <f>AI77*(1-AJ77)*AE77</f>
        <v>35.920043999999997</v>
      </c>
      <c r="AG77" s="28">
        <f>IF(AND(AE77&gt;0,AC77&gt;0,Z77&gt;0),((Z77-AC77)*AE77)/((AE77-AC77)*Z77),0)</f>
        <v>0.91279031297558388</v>
      </c>
      <c r="AH77" s="29">
        <f t="shared" si="1"/>
        <v>0.92236557196262203</v>
      </c>
      <c r="AI77" s="34">
        <v>185</v>
      </c>
      <c r="AJ77" s="36">
        <v>9.0999999999999998E-2</v>
      </c>
      <c r="AK77" s="38">
        <v>0.23</v>
      </c>
      <c r="AL77" s="41">
        <f>AI77*(1-AJ77)*AK77</f>
        <v>38.677950000000003</v>
      </c>
      <c r="AM77" s="42">
        <v>1.6</v>
      </c>
      <c r="AN77" s="42"/>
      <c r="AO77" s="121">
        <f>AO76+AI77-AN77</f>
        <v>185.00000000000051</v>
      </c>
      <c r="AP77" s="104"/>
      <c r="AQ77" s="43"/>
      <c r="AR77" s="44"/>
      <c r="AS77" s="45"/>
      <c r="AT77" s="45"/>
      <c r="AU77" s="45"/>
      <c r="AV77" s="45"/>
    </row>
    <row r="78" spans="1:48" x14ac:dyDescent="0.2">
      <c r="A78" s="158"/>
      <c r="B78" s="33">
        <v>3</v>
      </c>
      <c r="C78" s="11" t="s">
        <v>50</v>
      </c>
      <c r="D78" s="43">
        <v>16280</v>
      </c>
      <c r="E78" s="43">
        <v>0</v>
      </c>
      <c r="F78" s="43">
        <v>18248</v>
      </c>
      <c r="G78" s="37">
        <v>1</v>
      </c>
      <c r="H78" s="37">
        <v>6.4</v>
      </c>
      <c r="I78" s="43">
        <v>18245</v>
      </c>
      <c r="J78" s="127">
        <v>1.1000000000000001</v>
      </c>
      <c r="K78" s="131">
        <v>14878</v>
      </c>
      <c r="L78" s="132">
        <v>6.9000000000000006E-2</v>
      </c>
      <c r="M78" s="37">
        <f>ROUND(K78*(1-L78),0)</f>
        <v>13851</v>
      </c>
      <c r="N78" s="28">
        <v>0.68500000000000005</v>
      </c>
      <c r="O78" s="25">
        <f>M78*N78</f>
        <v>9487.9350000000013</v>
      </c>
      <c r="P78" s="39">
        <v>0.27900000000000003</v>
      </c>
      <c r="Q78" s="25">
        <f>M78*P78</f>
        <v>3864.4290000000005</v>
      </c>
      <c r="R78" s="39">
        <v>3.5999999999999997E-2</v>
      </c>
      <c r="S78" s="25">
        <f>M78*R78</f>
        <v>498.63599999999997</v>
      </c>
      <c r="T78" s="28">
        <v>0.222</v>
      </c>
      <c r="U78" s="25">
        <f>M78*T78</f>
        <v>3074.922</v>
      </c>
      <c r="V78" s="39">
        <v>0.497</v>
      </c>
      <c r="W78" s="25">
        <f>M78*V78</f>
        <v>6883.9470000000001</v>
      </c>
      <c r="X78" s="39">
        <v>0.39</v>
      </c>
      <c r="Y78" s="25">
        <f>X78*M78</f>
        <v>5401.89</v>
      </c>
      <c r="Z78" s="47">
        <v>2.7499999999999998E-3</v>
      </c>
      <c r="AA78" s="18">
        <f>M78*Z78</f>
        <v>38.090249999999997</v>
      </c>
      <c r="AB78" s="27">
        <f>IF(M78&gt;0,(AD78+AL78)/M78,0)</f>
        <v>3.4665400043318176E-3</v>
      </c>
      <c r="AC78" s="47">
        <v>2.4000000000000001E-4</v>
      </c>
      <c r="AD78" s="37">
        <f>AC78*M78</f>
        <v>3.3242400000000001</v>
      </c>
      <c r="AE78" s="28">
        <v>0.21379999999999999</v>
      </c>
      <c r="AF78" s="41">
        <f>AI78*(1-AJ78)*AE78</f>
        <v>43.195724400000003</v>
      </c>
      <c r="AG78" s="28">
        <f>IF(AND(AE78&gt;0,AC78&gt;0,Z78&gt;0),((Z78-AC78)*AE78)/((AE78-AC78)*Z78),0)</f>
        <v>0.91375300107272373</v>
      </c>
      <c r="AH78" s="29">
        <f t="shared" si="1"/>
        <v>0.93177767152636903</v>
      </c>
      <c r="AI78" s="43">
        <v>223</v>
      </c>
      <c r="AJ78" s="39">
        <v>9.4E-2</v>
      </c>
      <c r="AK78" s="28">
        <v>0.22120000000000001</v>
      </c>
      <c r="AL78" s="41">
        <f>AI78*(1-AJ78)*AK78</f>
        <v>44.690805600000004</v>
      </c>
      <c r="AM78" s="18">
        <v>1.68</v>
      </c>
      <c r="AN78" s="18"/>
      <c r="AO78" s="121">
        <f>AO77+AI78-AN78</f>
        <v>408.00000000000051</v>
      </c>
      <c r="AP78" s="104"/>
      <c r="AQ78" s="43"/>
      <c r="AR78" s="48"/>
      <c r="AS78" s="41"/>
      <c r="AT78" s="41"/>
      <c r="AU78" s="41"/>
      <c r="AV78" s="41"/>
    </row>
    <row r="79" spans="1:48" s="22" customFormat="1" ht="13.5" thickBot="1" x14ac:dyDescent="0.25">
      <c r="A79" s="159"/>
      <c r="B79" s="49" t="s">
        <v>38</v>
      </c>
      <c r="C79" s="50"/>
      <c r="D79" s="51">
        <f>SUM(D76:D78)</f>
        <v>43900</v>
      </c>
      <c r="E79" s="51"/>
      <c r="F79" s="51">
        <f>SUM(F76:F78)</f>
        <v>46101</v>
      </c>
      <c r="G79" s="52"/>
      <c r="H79" s="52"/>
      <c r="I79" s="51">
        <f>SUM(I76:I78)</f>
        <v>46112</v>
      </c>
      <c r="J79" s="52"/>
      <c r="K79" s="51">
        <f>SUM(K76:K78)</f>
        <v>44522</v>
      </c>
      <c r="L79" s="21">
        <f>IF(K79&gt;0,(K76*L76+K77*L77+K78*L78)/K79,0)</f>
        <v>7.0665109384124708E-2</v>
      </c>
      <c r="M79" s="52">
        <f>M76+M77+M78</f>
        <v>41375</v>
      </c>
      <c r="N79" s="53">
        <f>IF(M79&gt;0,O79/M79,0)</f>
        <v>0.7379030332326284</v>
      </c>
      <c r="O79" s="54">
        <f>O76+O77+O78</f>
        <v>30530.738000000001</v>
      </c>
      <c r="P79" s="21">
        <f>IF(M79&gt;0,Q79/M79,0)</f>
        <v>0.21778699697885195</v>
      </c>
      <c r="Q79" s="54">
        <f>Q76+Q77+Q78</f>
        <v>9010.9369999999999</v>
      </c>
      <c r="R79" s="21">
        <f>IF(M79&gt;0,S79/M79,0)</f>
        <v>4.4309969788519636E-2</v>
      </c>
      <c r="S79" s="54">
        <f>S76+S77+S78</f>
        <v>1833.3249999999998</v>
      </c>
      <c r="T79" s="21">
        <f>IF(M79&gt;0,U79/M79,0)</f>
        <v>0.21468679154078549</v>
      </c>
      <c r="U79" s="54">
        <f>U76+U77+U78</f>
        <v>8882.6659999999993</v>
      </c>
      <c r="V79" s="21">
        <f>IF(M79&gt;0,W79/M79,0)</f>
        <v>0.49998738368580059</v>
      </c>
      <c r="W79" s="54">
        <f>W76+W77+W78</f>
        <v>20686.977999999999</v>
      </c>
      <c r="X79" s="21">
        <f>IF(M79&gt;0,Y79/M79,0)</f>
        <v>0.38667746223564953</v>
      </c>
      <c r="Y79" s="54">
        <f>Y76+Y77+Y78</f>
        <v>15998.779999999999</v>
      </c>
      <c r="Z79" s="55">
        <f>IF(M79&gt;0,AA79/M79,0)</f>
        <v>2.7267132326283987E-3</v>
      </c>
      <c r="AA79" s="56">
        <f>SUM(AA76:AA78)</f>
        <v>112.81775999999999</v>
      </c>
      <c r="AB79" s="55">
        <f>IF(M79&gt;0,(AB76*M76+AB77*M77+AB78*M78)/M79,0)</f>
        <v>3.273766129305136E-3</v>
      </c>
      <c r="AC79" s="55">
        <f>IF(K79&gt;0,(K76*AC76+K77*AC77+K78*AC78)/K79,0)</f>
        <v>2.4000000000000001E-4</v>
      </c>
      <c r="AD79" s="52">
        <f>SUM(AD76:AD78)</f>
        <v>9.93</v>
      </c>
      <c r="AE79" s="53">
        <f>IF(K79&gt;0,(K76*AE76+K77*AE77+K78*AE78)/K79,0)</f>
        <v>0.21506431876375726</v>
      </c>
      <c r="AF79" s="58">
        <f>SUM(AF76:AF78)</f>
        <v>119.1724554</v>
      </c>
      <c r="AG79" s="53">
        <f>IF(AND(AA79&gt;0),((AA76*AG76+AA77*AG77+AA78*AG78)/AA79),0)</f>
        <v>0.91300092007557354</v>
      </c>
      <c r="AH79" s="57">
        <f t="shared" si="1"/>
        <v>0.92767163032948818</v>
      </c>
      <c r="AI79" s="51">
        <f>SUM(AI76:AI78)</f>
        <v>609</v>
      </c>
      <c r="AJ79" s="21">
        <f>IF(AI79&gt;0,(AJ76*AI76+AJ77*AI77+AJ78*AI78)/AI79,0)</f>
        <v>9.011822660098523E-2</v>
      </c>
      <c r="AK79" s="53">
        <f>IF(K79&gt;0,(AK76*K76+AK77*K77+AK78*K78)/K79,0)</f>
        <v>0.22679310004042946</v>
      </c>
      <c r="AL79" s="58">
        <f>SUM(AL76:AL78)</f>
        <v>125.52207360000001</v>
      </c>
      <c r="AM79" s="56"/>
      <c r="AN79" s="56">
        <f>SUM(AN76:AN78)</f>
        <v>1030.52</v>
      </c>
      <c r="AO79" s="105"/>
      <c r="AP79" s="106">
        <f>AO78</f>
        <v>408.00000000000051</v>
      </c>
      <c r="AQ79" s="51">
        <f>SUM(AQ76:AQ78)</f>
        <v>0</v>
      </c>
      <c r="AR79" s="59"/>
      <c r="AS79" s="58"/>
      <c r="AT79" s="58"/>
      <c r="AU79" s="58"/>
      <c r="AV79" s="58"/>
    </row>
    <row r="80" spans="1:48" x14ac:dyDescent="0.2">
      <c r="A80" s="157">
        <v>20</v>
      </c>
      <c r="B80" s="23">
        <v>1</v>
      </c>
      <c r="C80" s="11" t="s">
        <v>53</v>
      </c>
      <c r="D80" s="12">
        <v>4682</v>
      </c>
      <c r="E80" s="12">
        <v>0</v>
      </c>
      <c r="F80" s="12">
        <v>9656</v>
      </c>
      <c r="G80" s="13">
        <v>1.3</v>
      </c>
      <c r="H80" s="13">
        <v>6.5</v>
      </c>
      <c r="I80" s="12">
        <v>9648</v>
      </c>
      <c r="J80" s="125">
        <v>3</v>
      </c>
      <c r="K80" s="12">
        <v>15105</v>
      </c>
      <c r="L80" s="14">
        <v>7.3999999999999996E-2</v>
      </c>
      <c r="M80" s="24">
        <f>ROUND(K80*(1-L80),0)</f>
        <v>13987</v>
      </c>
      <c r="N80" s="15">
        <v>0.67800000000000005</v>
      </c>
      <c r="O80" s="25">
        <f>M80*N80</f>
        <v>9483.1860000000015</v>
      </c>
      <c r="P80" s="14">
        <v>0.30499999999999999</v>
      </c>
      <c r="Q80" s="25">
        <f>M80*P80</f>
        <v>4266.0349999999999</v>
      </c>
      <c r="R80" s="16">
        <v>1.7000000000000001E-2</v>
      </c>
      <c r="S80" s="25">
        <f>M80*R80</f>
        <v>237.77900000000002</v>
      </c>
      <c r="T80" s="26">
        <v>0.222</v>
      </c>
      <c r="U80" s="25">
        <f>M80*T80</f>
        <v>3105.114</v>
      </c>
      <c r="V80" s="16">
        <v>0.502</v>
      </c>
      <c r="W80" s="25">
        <f>M80*V80</f>
        <v>7021.4740000000002</v>
      </c>
      <c r="X80" s="16">
        <v>0.39</v>
      </c>
      <c r="Y80" s="25">
        <f>X80*M80</f>
        <v>5454.93</v>
      </c>
      <c r="Z80" s="17">
        <v>2.8900000000000002E-3</v>
      </c>
      <c r="AA80" s="18">
        <f>M80*Z80</f>
        <v>40.422430000000006</v>
      </c>
      <c r="AB80" s="27">
        <f>IF(M80&gt;0,(AD80+AL80)/M80,0)</f>
        <v>3.2301643597626361E-3</v>
      </c>
      <c r="AC80" s="17">
        <v>2.4000000000000001E-4</v>
      </c>
      <c r="AD80" s="24">
        <f>AC80*M80</f>
        <v>3.3568799999999999</v>
      </c>
      <c r="AE80" s="117">
        <v>0.21579999999999999</v>
      </c>
      <c r="AF80" s="30">
        <f>AI80*(1-AJ80)*AE80</f>
        <v>40.637082199999995</v>
      </c>
      <c r="AG80" s="28">
        <f>IF(AND(AE80&gt;0,AC80&gt;0,Z80&gt;0),((Z80-AC80)*AE80)/((AE80-AC80)*Z80),0)</f>
        <v>0.91797593585806259</v>
      </c>
      <c r="AH80" s="60">
        <f t="shared" si="1"/>
        <v>0.92670176386028391</v>
      </c>
      <c r="AI80" s="12">
        <v>209</v>
      </c>
      <c r="AJ80" s="14">
        <v>9.9000000000000005E-2</v>
      </c>
      <c r="AK80" s="15">
        <v>0.22209999999999999</v>
      </c>
      <c r="AL80" s="30">
        <f>AI80*(1-AJ80)*AK80</f>
        <v>41.823428899999996</v>
      </c>
      <c r="AM80" s="19">
        <v>1.65</v>
      </c>
      <c r="AN80" s="19">
        <v>523.12</v>
      </c>
      <c r="AO80" s="101">
        <f>AO78+AI80-AN80</f>
        <v>93.88000000000045</v>
      </c>
      <c r="AP80" s="102"/>
      <c r="AQ80" s="12"/>
      <c r="AR80" s="31"/>
      <c r="AS80" s="20"/>
      <c r="AT80" s="20"/>
      <c r="AU80" s="20"/>
      <c r="AV80" s="20"/>
    </row>
    <row r="81" spans="1:48" x14ac:dyDescent="0.2">
      <c r="A81" s="158"/>
      <c r="B81" s="33">
        <v>2</v>
      </c>
      <c r="C81" s="11" t="s">
        <v>54</v>
      </c>
      <c r="D81" s="34">
        <v>18100</v>
      </c>
      <c r="E81" s="34">
        <v>4</v>
      </c>
      <c r="F81" s="34">
        <v>18334</v>
      </c>
      <c r="G81" s="35">
        <v>1</v>
      </c>
      <c r="H81" s="35">
        <v>7.4</v>
      </c>
      <c r="I81" s="34">
        <v>17243</v>
      </c>
      <c r="J81" s="35">
        <v>2.5</v>
      </c>
      <c r="K81" s="34">
        <v>15987</v>
      </c>
      <c r="L81" s="36">
        <v>7.0999999999999994E-2</v>
      </c>
      <c r="M81" s="37">
        <f>ROUND(K81*(1-L81),0)</f>
        <v>14852</v>
      </c>
      <c r="N81" s="38">
        <v>0.74299999999999999</v>
      </c>
      <c r="O81" s="25">
        <f>M81*N81</f>
        <v>11035.036</v>
      </c>
      <c r="P81" s="36">
        <v>0.23300000000000001</v>
      </c>
      <c r="Q81" s="25">
        <f>M81*P81</f>
        <v>3460.5160000000001</v>
      </c>
      <c r="R81" s="39">
        <v>2.4E-2</v>
      </c>
      <c r="S81" s="25">
        <f>M81*R81</f>
        <v>356.44799999999998</v>
      </c>
      <c r="T81" s="28">
        <v>0.21099999999999999</v>
      </c>
      <c r="U81" s="25">
        <f>M81*T81</f>
        <v>3133.7719999999999</v>
      </c>
      <c r="V81" s="39">
        <v>0.50900000000000001</v>
      </c>
      <c r="W81" s="25">
        <f>M81*V81</f>
        <v>7559.6679999999997</v>
      </c>
      <c r="X81" s="39">
        <v>0.39</v>
      </c>
      <c r="Y81" s="25">
        <f>X81*M81</f>
        <v>5792.28</v>
      </c>
      <c r="Z81" s="40">
        <v>3.0100000000000001E-3</v>
      </c>
      <c r="AA81" s="18">
        <f>M81*Z81</f>
        <v>44.704520000000002</v>
      </c>
      <c r="AB81" s="27">
        <f>IF(M81&gt;0,(AD81+AL81)/M81,0)</f>
        <v>3.3400858874225695E-3</v>
      </c>
      <c r="AC81" s="40">
        <v>2.5000000000000001E-4</v>
      </c>
      <c r="AD81" s="37">
        <f>AC81*M81</f>
        <v>3.7130000000000001</v>
      </c>
      <c r="AE81" s="28">
        <v>0.21229999999999999</v>
      </c>
      <c r="AF81" s="41">
        <f>AI81*(1-AJ81)*AE81</f>
        <v>43.613638199999997</v>
      </c>
      <c r="AG81" s="28">
        <f>IF(AND(AE81&gt;0,AC81&gt;0,Z81&gt;0),((Z81-AC81)*AE81)/((AE81-AC81)*Z81),0)</f>
        <v>0.91802456795355569</v>
      </c>
      <c r="AH81" s="29">
        <f t="shared" si="1"/>
        <v>0.9261880936328003</v>
      </c>
      <c r="AI81" s="34">
        <v>226</v>
      </c>
      <c r="AJ81" s="36">
        <v>9.0999999999999998E-2</v>
      </c>
      <c r="AK81" s="38">
        <v>0.22339999999999999</v>
      </c>
      <c r="AL81" s="41">
        <f>AI81*(1-AJ81)*AK81</f>
        <v>45.893955599999998</v>
      </c>
      <c r="AM81" s="42">
        <v>1.75</v>
      </c>
      <c r="AN81" s="42"/>
      <c r="AO81" s="121">
        <f>AO80+AI81-AN81</f>
        <v>319.88000000000045</v>
      </c>
      <c r="AP81" s="104"/>
      <c r="AQ81" s="43"/>
      <c r="AR81" s="44"/>
      <c r="AS81" s="45"/>
      <c r="AT81" s="45"/>
      <c r="AU81" s="45"/>
      <c r="AV81" s="45"/>
    </row>
    <row r="82" spans="1:48" x14ac:dyDescent="0.2">
      <c r="A82" s="158"/>
      <c r="B82" s="33">
        <v>3</v>
      </c>
      <c r="C82" s="11" t="s">
        <v>50</v>
      </c>
      <c r="D82" s="43">
        <v>20518</v>
      </c>
      <c r="E82" s="43">
        <v>1</v>
      </c>
      <c r="F82" s="43">
        <v>18887</v>
      </c>
      <c r="G82" s="37">
        <v>0.9</v>
      </c>
      <c r="H82" s="37">
        <v>7.6</v>
      </c>
      <c r="I82" s="43">
        <v>17950</v>
      </c>
      <c r="J82" s="37">
        <v>1.5</v>
      </c>
      <c r="K82" s="43">
        <v>15994</v>
      </c>
      <c r="L82" s="39">
        <v>7.2999999999999995E-2</v>
      </c>
      <c r="M82" s="37">
        <f>ROUND(K82*(1-L82),0)</f>
        <v>14826</v>
      </c>
      <c r="N82" s="28">
        <v>0.72099999999999997</v>
      </c>
      <c r="O82" s="25">
        <f>M82*N82</f>
        <v>10689.546</v>
      </c>
      <c r="P82" s="39">
        <v>0.247</v>
      </c>
      <c r="Q82" s="25">
        <f>M82*P82</f>
        <v>3662.0219999999999</v>
      </c>
      <c r="R82" s="39">
        <v>3.2000000000000001E-2</v>
      </c>
      <c r="S82" s="25">
        <f>M82*R82</f>
        <v>474.43200000000002</v>
      </c>
      <c r="T82" s="28">
        <v>0.21299999999999999</v>
      </c>
      <c r="U82" s="25">
        <f>M82*T82</f>
        <v>3157.9380000000001</v>
      </c>
      <c r="V82" s="39">
        <v>0.502</v>
      </c>
      <c r="W82" s="25">
        <f>M82*V82</f>
        <v>7442.652</v>
      </c>
      <c r="X82" s="39">
        <v>0.39</v>
      </c>
      <c r="Y82" s="25">
        <f>X82*M82</f>
        <v>5782.14</v>
      </c>
      <c r="Z82" s="47">
        <v>3.0200000000000001E-3</v>
      </c>
      <c r="AA82" s="18">
        <f>M82*Z82</f>
        <v>44.774520000000003</v>
      </c>
      <c r="AB82" s="27">
        <f>IF(M82&gt;0,(AD82+AL82)/M82,0)</f>
        <v>3.2756622689869147E-3</v>
      </c>
      <c r="AC82" s="47">
        <v>2.5000000000000001E-4</v>
      </c>
      <c r="AD82" s="37">
        <f>AC82*M82</f>
        <v>3.7065000000000001</v>
      </c>
      <c r="AE82" s="28">
        <v>0.21049999999999999</v>
      </c>
      <c r="AF82" s="41">
        <f>AI82*(1-AJ82)*AE82</f>
        <v>43.196283999999999</v>
      </c>
      <c r="AG82" s="28">
        <f>IF(AND(AE82&gt;0,AC82&gt;0,Z82&gt;0),((Z82-AC82)*AE82)/((AE82-AC82)*Z82),0)</f>
        <v>0.9183091715160917</v>
      </c>
      <c r="AH82" s="29">
        <f t="shared" si="1"/>
        <v>0.92473712323818591</v>
      </c>
      <c r="AI82" s="43">
        <v>226</v>
      </c>
      <c r="AJ82" s="39">
        <v>9.1999999999999998E-2</v>
      </c>
      <c r="AK82" s="28">
        <v>0.21859999999999999</v>
      </c>
      <c r="AL82" s="41">
        <f>AI82*(1-AJ82)*AK82</f>
        <v>44.858468799999997</v>
      </c>
      <c r="AM82" s="18">
        <v>1.7</v>
      </c>
      <c r="AN82" s="18"/>
      <c r="AO82" s="121">
        <f>AO81+AI82-AN82</f>
        <v>545.88000000000045</v>
      </c>
      <c r="AP82" s="104"/>
      <c r="AQ82" s="43"/>
      <c r="AR82" s="48"/>
      <c r="AS82" s="41"/>
      <c r="AT82" s="41"/>
      <c r="AU82" s="41"/>
      <c r="AV82" s="41"/>
    </row>
    <row r="83" spans="1:48" s="22" customFormat="1" ht="13.5" thickBot="1" x14ac:dyDescent="0.25">
      <c r="A83" s="159"/>
      <c r="B83" s="49" t="s">
        <v>38</v>
      </c>
      <c r="C83" s="50"/>
      <c r="D83" s="51">
        <f>SUM(D80:D82)</f>
        <v>43300</v>
      </c>
      <c r="E83" s="51"/>
      <c r="F83" s="51">
        <f>SUM(F80:F82)</f>
        <v>46877</v>
      </c>
      <c r="G83" s="52"/>
      <c r="H83" s="52"/>
      <c r="I83" s="51">
        <f>SUM(I80:I82)</f>
        <v>44841</v>
      </c>
      <c r="J83" s="52"/>
      <c r="K83" s="51">
        <f>SUM(K80:K82)</f>
        <v>47086</v>
      </c>
      <c r="L83" s="21">
        <f>IF(K83&gt;0,(K80*L80+K81*L81+K82*L82)/K83,0)</f>
        <v>7.264174064477763E-2</v>
      </c>
      <c r="M83" s="52">
        <f>M80+M81+M82</f>
        <v>43665</v>
      </c>
      <c r="N83" s="53">
        <f>IF(M83&gt;0,O83/M83,0)</f>
        <v>0.71470898889270595</v>
      </c>
      <c r="O83" s="54">
        <f>O80+O81+O82</f>
        <v>31207.768000000004</v>
      </c>
      <c r="P83" s="21">
        <f>IF(M83&gt;0,Q83/M83,0)</f>
        <v>0.26081697011336313</v>
      </c>
      <c r="Q83" s="54">
        <f>Q80+Q81+Q82</f>
        <v>11388.573</v>
      </c>
      <c r="R83" s="21">
        <f>IF(M83&gt;0,S83/M83,0)</f>
        <v>2.4474040993931068E-2</v>
      </c>
      <c r="S83" s="54">
        <f>S80+S81+S82</f>
        <v>1068.6590000000001</v>
      </c>
      <c r="T83" s="21">
        <f>IF(M83&gt;0,U83/M83,0)</f>
        <v>0.2152026565899462</v>
      </c>
      <c r="U83" s="54">
        <f>U80+U81+U82</f>
        <v>9396.8240000000005</v>
      </c>
      <c r="V83" s="21">
        <f>IF(M83&gt;0,W83/M83,0)</f>
        <v>0.50438094583762738</v>
      </c>
      <c r="W83" s="54">
        <f>W80+W81+W82</f>
        <v>22023.794000000002</v>
      </c>
      <c r="X83" s="21">
        <f>IF(M83&gt;0,Y83/M83,0)</f>
        <v>0.38999999999999996</v>
      </c>
      <c r="Y83" s="54">
        <f>Y80+Y81+Y82</f>
        <v>17029.349999999999</v>
      </c>
      <c r="Z83" s="55">
        <f>IF(M83&gt;0,AA83/M83,0)</f>
        <v>2.9749563723806254E-3</v>
      </c>
      <c r="AA83" s="56">
        <f>SUM(AA80:AA82)</f>
        <v>129.90147000000002</v>
      </c>
      <c r="AB83" s="55">
        <f>IF(M83&gt;0,(AB80*M80+AB81*M81+AB82*M82)/M83,0)</f>
        <v>3.2830008771327149E-3</v>
      </c>
      <c r="AC83" s="55">
        <f>IF(K83&gt;0,(K80*AC80+K81*AC81+K82*AC82)/K83,0)</f>
        <v>2.4679204009684405E-4</v>
      </c>
      <c r="AD83" s="52">
        <f>SUM(AD80:AD82)</f>
        <v>10.77638</v>
      </c>
      <c r="AE83" s="53">
        <f>IF(K83&gt;0,(K80*AE80+K81*AE81+K82*AE82)/K83,0)</f>
        <v>0.21281136855965677</v>
      </c>
      <c r="AF83" s="58">
        <f>SUM(AF80:AF82)</f>
        <v>127.4470044</v>
      </c>
      <c r="AG83" s="53">
        <f>IF(AND(AA83&gt;0),((AA80*AG80+AA81*AG81+AA82*AG82)/AA83),0)</f>
        <v>0.91810753206802653</v>
      </c>
      <c r="AH83" s="57">
        <f t="shared" si="1"/>
        <v>0.9258595663975312</v>
      </c>
      <c r="AI83" s="51">
        <f>SUM(AI80:AI82)</f>
        <v>661</v>
      </c>
      <c r="AJ83" s="21">
        <f>IF(AI83&gt;0,(AJ80*AI80+AJ81*AI81+AJ82*AI82)/AI83,0)</f>
        <v>9.3871406959152803E-2</v>
      </c>
      <c r="AK83" s="53">
        <f>IF(K83&gt;0,(AK80*K80+AK81*K81+AK82*K82)/K83,0)</f>
        <v>0.22135251879539566</v>
      </c>
      <c r="AL83" s="58">
        <f>SUM(AL80:AL82)</f>
        <v>132.57585330000001</v>
      </c>
      <c r="AM83" s="56"/>
      <c r="AN83" s="56">
        <f>SUM(AN80:AN82)</f>
        <v>523.12</v>
      </c>
      <c r="AO83" s="105"/>
      <c r="AP83" s="106">
        <f>AO82</f>
        <v>545.88000000000045</v>
      </c>
      <c r="AQ83" s="51">
        <f>SUM(AQ80:AQ82)</f>
        <v>0</v>
      </c>
      <c r="AR83" s="59"/>
      <c r="AS83" s="58"/>
      <c r="AT83" s="58"/>
      <c r="AU83" s="58"/>
      <c r="AV83" s="58"/>
    </row>
    <row r="84" spans="1:48" x14ac:dyDescent="0.2">
      <c r="A84" s="157">
        <v>21</v>
      </c>
      <c r="B84" s="23">
        <v>1</v>
      </c>
      <c r="C84" s="11" t="s">
        <v>52</v>
      </c>
      <c r="D84" s="12">
        <v>5810</v>
      </c>
      <c r="E84" s="12">
        <v>0</v>
      </c>
      <c r="F84" s="12">
        <v>8199</v>
      </c>
      <c r="G84" s="13">
        <v>1.5</v>
      </c>
      <c r="H84" s="13">
        <v>5.0999999999999996</v>
      </c>
      <c r="I84" s="12">
        <v>8621</v>
      </c>
      <c r="J84" s="13">
        <v>4.4000000000000004</v>
      </c>
      <c r="K84" s="12">
        <v>15855</v>
      </c>
      <c r="L84" s="14">
        <v>8.1000000000000003E-2</v>
      </c>
      <c r="M84" s="24">
        <f>ROUND(K84*(1-L84),0)</f>
        <v>14571</v>
      </c>
      <c r="N84" s="15">
        <v>0.59</v>
      </c>
      <c r="O84" s="25">
        <f>M84*N84</f>
        <v>8596.89</v>
      </c>
      <c r="P84" s="14">
        <v>0.40600000000000003</v>
      </c>
      <c r="Q84" s="25">
        <f>M84*P84</f>
        <v>5915.826</v>
      </c>
      <c r="R84" s="16">
        <v>4.0000000000000001E-3</v>
      </c>
      <c r="S84" s="25">
        <f>M84*R84</f>
        <v>58.283999999999999</v>
      </c>
      <c r="T84" s="26">
        <v>0.20599999999999999</v>
      </c>
      <c r="U84" s="25">
        <f>M84*T84</f>
        <v>3001.6259999999997</v>
      </c>
      <c r="V84" s="16">
        <v>0.51200000000000001</v>
      </c>
      <c r="W84" s="25">
        <f>M84*V84</f>
        <v>7460.3519999999999</v>
      </c>
      <c r="X84" s="16">
        <v>0.38</v>
      </c>
      <c r="Y84" s="25">
        <f>X84*M84</f>
        <v>5536.9800000000005</v>
      </c>
      <c r="Z84" s="17">
        <v>2.8500000000000001E-3</v>
      </c>
      <c r="AA84" s="18">
        <f>M84*Z84</f>
        <v>41.527349999999998</v>
      </c>
      <c r="AB84" s="27">
        <f>IF(M84&gt;0,(AD84+AL84)/M84,0)</f>
        <v>3.3583978038569762E-3</v>
      </c>
      <c r="AC84" s="17">
        <v>2.5999999999999998E-4</v>
      </c>
      <c r="AD84" s="24">
        <f>AC84*M84</f>
        <v>3.7884599999999997</v>
      </c>
      <c r="AE84" s="117">
        <v>0.20899999999999999</v>
      </c>
      <c r="AF84" s="30">
        <f>AI84*(1-AJ84)*AE84</f>
        <v>43.124641999999994</v>
      </c>
      <c r="AG84" s="28">
        <f>IF(AND(AE84&gt;0,AC84&gt;0,Z84&gt;0),((Z84-AC84)*AE84)/((AE84-AC84)*Z84),0)</f>
        <v>0.90990386765034659</v>
      </c>
      <c r="AH84" s="60">
        <f t="shared" si="1"/>
        <v>0.92367973983189411</v>
      </c>
      <c r="AI84" s="12">
        <v>226</v>
      </c>
      <c r="AJ84" s="14">
        <v>8.6999999999999994E-2</v>
      </c>
      <c r="AK84" s="15">
        <v>0.21879999999999999</v>
      </c>
      <c r="AL84" s="30">
        <f>AI84*(1-AJ84)*AK84</f>
        <v>45.146754399999999</v>
      </c>
      <c r="AM84" s="19">
        <v>1.66</v>
      </c>
      <c r="AN84" s="19">
        <v>520.86</v>
      </c>
      <c r="AO84" s="101">
        <f>AO82+AI84-AN84</f>
        <v>251.02000000000044</v>
      </c>
      <c r="AP84" s="102"/>
      <c r="AQ84" s="12"/>
      <c r="AR84" s="31"/>
      <c r="AS84" s="20"/>
      <c r="AT84" s="20"/>
      <c r="AU84" s="20"/>
      <c r="AV84" s="20"/>
    </row>
    <row r="85" spans="1:48" x14ac:dyDescent="0.2">
      <c r="A85" s="158"/>
      <c r="B85" s="33">
        <v>2</v>
      </c>
      <c r="C85" s="11" t="s">
        <v>56</v>
      </c>
      <c r="D85" s="34">
        <v>18673</v>
      </c>
      <c r="E85" s="34">
        <v>4</v>
      </c>
      <c r="F85" s="34">
        <v>17064</v>
      </c>
      <c r="G85" s="35">
        <v>1.2</v>
      </c>
      <c r="H85" s="35">
        <v>6.4</v>
      </c>
      <c r="I85" s="34">
        <v>16878</v>
      </c>
      <c r="J85" s="35">
        <v>3.2</v>
      </c>
      <c r="K85" s="34">
        <v>15924</v>
      </c>
      <c r="L85" s="36">
        <v>7.5999999999999998E-2</v>
      </c>
      <c r="M85" s="37">
        <f>ROUND(K85*(1-L85),0)</f>
        <v>14714</v>
      </c>
      <c r="N85" s="38">
        <v>0.70199999999999996</v>
      </c>
      <c r="O85" s="25">
        <f>M85*N85</f>
        <v>10329.227999999999</v>
      </c>
      <c r="P85" s="36">
        <v>0.26900000000000002</v>
      </c>
      <c r="Q85" s="25">
        <f>M85*P85</f>
        <v>3958.0660000000003</v>
      </c>
      <c r="R85" s="39">
        <v>2.9000000000000001E-2</v>
      </c>
      <c r="S85" s="25">
        <f>M85*R85</f>
        <v>426.70600000000002</v>
      </c>
      <c r="T85" s="28">
        <v>0.21099999999999999</v>
      </c>
      <c r="U85" s="25">
        <f>M85*T85</f>
        <v>3104.654</v>
      </c>
      <c r="V85" s="39">
        <v>0.498</v>
      </c>
      <c r="W85" s="25">
        <f>M85*V85</f>
        <v>7327.5720000000001</v>
      </c>
      <c r="X85" s="39">
        <v>0.38</v>
      </c>
      <c r="Y85" s="25">
        <f>X85*M85</f>
        <v>5591.32</v>
      </c>
      <c r="Z85" s="40">
        <v>2.81E-3</v>
      </c>
      <c r="AA85" s="18">
        <f>M85*Z85</f>
        <v>41.346339999999998</v>
      </c>
      <c r="AB85" s="27">
        <f>IF(M85&gt;0,(AD85+AL85)/M85,0)</f>
        <v>3.1677515291559065E-3</v>
      </c>
      <c r="AC85" s="40">
        <v>2.5999999999999998E-4</v>
      </c>
      <c r="AD85" s="37">
        <f>AC85*M85</f>
        <v>3.8256399999999995</v>
      </c>
      <c r="AE85" s="28">
        <v>0.2112</v>
      </c>
      <c r="AF85" s="41">
        <f>AI85*(1-AJ85)*AE85</f>
        <v>41.412096000000005</v>
      </c>
      <c r="AG85" s="28">
        <f>IF(AND(AE85&gt;0,AC85&gt;0,Z85&gt;0),((Z85-AC85)*AE85)/((AE85-AC85)*Z85),0)</f>
        <v>0.9085918412312689</v>
      </c>
      <c r="AH85" s="29">
        <f t="shared" si="1"/>
        <v>0.919017927273586</v>
      </c>
      <c r="AI85" s="34">
        <v>215</v>
      </c>
      <c r="AJ85" s="36">
        <v>8.7999999999999995E-2</v>
      </c>
      <c r="AK85" s="38">
        <v>0.21820000000000001</v>
      </c>
      <c r="AL85" s="41">
        <f>AI85*(1-AJ85)*AK85</f>
        <v>42.784656000000005</v>
      </c>
      <c r="AM85" s="42">
        <v>1.75</v>
      </c>
      <c r="AN85" s="42"/>
      <c r="AO85" s="121">
        <f>AO84+AI85-AN85</f>
        <v>466.02000000000044</v>
      </c>
      <c r="AP85" s="104"/>
      <c r="AQ85" s="43"/>
      <c r="AR85" s="44"/>
      <c r="AS85" s="45"/>
      <c r="AT85" s="45"/>
      <c r="AU85" s="45"/>
      <c r="AV85" s="45"/>
    </row>
    <row r="86" spans="1:48" x14ac:dyDescent="0.2">
      <c r="A86" s="158"/>
      <c r="B86" s="33">
        <v>3</v>
      </c>
      <c r="C86" s="11" t="s">
        <v>50</v>
      </c>
      <c r="D86" s="43">
        <v>15217</v>
      </c>
      <c r="E86" s="43">
        <v>2</v>
      </c>
      <c r="F86" s="43">
        <v>16789</v>
      </c>
      <c r="G86" s="37">
        <v>1.2</v>
      </c>
      <c r="H86" s="37">
        <v>6.3</v>
      </c>
      <c r="I86" s="43">
        <v>16473</v>
      </c>
      <c r="J86" s="127">
        <v>3</v>
      </c>
      <c r="K86" s="43">
        <v>15935</v>
      </c>
      <c r="L86" s="39">
        <v>8.1000000000000003E-2</v>
      </c>
      <c r="M86" s="37">
        <f>ROUND(K86*(1-L86),0)</f>
        <v>14644</v>
      </c>
      <c r="N86" s="28">
        <v>0.66400000000000003</v>
      </c>
      <c r="O86" s="25">
        <f>M86*N86</f>
        <v>9723.616</v>
      </c>
      <c r="P86" s="39">
        <v>0.311</v>
      </c>
      <c r="Q86" s="25">
        <f>M86*P86</f>
        <v>4554.2839999999997</v>
      </c>
      <c r="R86" s="39">
        <v>2.5000000000000001E-2</v>
      </c>
      <c r="S86" s="25">
        <f>M86*R86</f>
        <v>366.1</v>
      </c>
      <c r="T86" s="28">
        <v>0.222</v>
      </c>
      <c r="U86" s="25">
        <f>M86*T86</f>
        <v>3250.9679999999998</v>
      </c>
      <c r="V86" s="39">
        <v>0.48899999999999999</v>
      </c>
      <c r="W86" s="25">
        <f>M86*V86</f>
        <v>7160.9160000000002</v>
      </c>
      <c r="X86" s="39">
        <v>0.39</v>
      </c>
      <c r="Y86" s="25">
        <f>X86*M86</f>
        <v>5711.16</v>
      </c>
      <c r="Z86" s="47">
        <v>2.8300000000000001E-3</v>
      </c>
      <c r="AA86" s="18">
        <f>M86*Z86</f>
        <v>41.442520000000002</v>
      </c>
      <c r="AB86" s="27">
        <f>IF(M86&gt;0,(AD86+AL86)/M86,0)</f>
        <v>3.3747689702267139E-3</v>
      </c>
      <c r="AC86" s="47">
        <v>2.5999999999999998E-4</v>
      </c>
      <c r="AD86" s="37">
        <f>AC86*M86</f>
        <v>3.8074399999999997</v>
      </c>
      <c r="AE86" s="28">
        <v>0.20660000000000001</v>
      </c>
      <c r="AF86" s="41">
        <f>AI86*(1-AJ86)*AE86</f>
        <v>42.912472800000003</v>
      </c>
      <c r="AG86" s="28">
        <f>IF(AND(AE86&gt;0,AC86&gt;0,Z86&gt;0),((Z86-AC86)*AE86)/((AE86-AC86)*Z86),0)</f>
        <v>0.909271499816249</v>
      </c>
      <c r="AH86" s="29">
        <f t="shared" si="1"/>
        <v>0.92405173949424546</v>
      </c>
      <c r="AI86" s="43">
        <v>228</v>
      </c>
      <c r="AJ86" s="39">
        <v>8.8999999999999996E-2</v>
      </c>
      <c r="AK86" s="28">
        <v>0.21959999999999999</v>
      </c>
      <c r="AL86" s="41">
        <f>AI86*(1-AJ86)*AK86</f>
        <v>45.612676799999996</v>
      </c>
      <c r="AM86" s="18">
        <v>1.7</v>
      </c>
      <c r="AN86" s="18"/>
      <c r="AO86" s="121">
        <f>AO85+AI86-AN86</f>
        <v>694.02000000000044</v>
      </c>
      <c r="AP86" s="104"/>
      <c r="AQ86" s="43"/>
      <c r="AR86" s="48"/>
      <c r="AS86" s="41"/>
      <c r="AT86" s="41"/>
      <c r="AU86" s="41"/>
      <c r="AV86" s="41"/>
    </row>
    <row r="87" spans="1:48" s="22" customFormat="1" ht="13.5" thickBot="1" x14ac:dyDescent="0.25">
      <c r="A87" s="159"/>
      <c r="B87" s="49" t="s">
        <v>38</v>
      </c>
      <c r="C87" s="50"/>
      <c r="D87" s="51">
        <f>SUM(D84:D86)</f>
        <v>39700</v>
      </c>
      <c r="E87" s="51"/>
      <c r="F87" s="51">
        <f>SUM(F84:F86)</f>
        <v>42052</v>
      </c>
      <c r="G87" s="52"/>
      <c r="H87" s="52"/>
      <c r="I87" s="51">
        <f>SUM(I84:I86)</f>
        <v>41972</v>
      </c>
      <c r="J87" s="52"/>
      <c r="K87" s="51">
        <f>SUM(K84:K86)</f>
        <v>47714</v>
      </c>
      <c r="L87" s="21">
        <f>IF(K87&gt;0,(K84*L84+K85*L85+K86*L86)/K87,0)</f>
        <v>7.9331307373098056E-2</v>
      </c>
      <c r="M87" s="52">
        <f>M84+M85+M86</f>
        <v>43929</v>
      </c>
      <c r="N87" s="53">
        <f>IF(M87&gt;0,O87/M87,0)</f>
        <v>0.65218270390857969</v>
      </c>
      <c r="O87" s="54">
        <f>O84+O85+O86</f>
        <v>28649.733999999997</v>
      </c>
      <c r="P87" s="21">
        <f>IF(M87&gt;0,Q87/M87,0)</f>
        <v>0.32844307860411115</v>
      </c>
      <c r="Q87" s="54">
        <f>Q84+Q85+Q86</f>
        <v>14428.175999999999</v>
      </c>
      <c r="R87" s="21">
        <f>IF(M87&gt;0,S87/M87,0)</f>
        <v>1.9374217487309067E-2</v>
      </c>
      <c r="S87" s="54">
        <f>S84+S85+S86</f>
        <v>851.09</v>
      </c>
      <c r="T87" s="21">
        <f>IF(M87&gt;0,U87/M87,0)</f>
        <v>0.21300844544606068</v>
      </c>
      <c r="U87" s="54">
        <f>U84+U85+U86</f>
        <v>9357.2479999999996</v>
      </c>
      <c r="V87" s="21">
        <f>IF(M87&gt;0,W87/M87,0)</f>
        <v>0.49964351567301785</v>
      </c>
      <c r="W87" s="54">
        <f>W84+W85+W86</f>
        <v>21948.84</v>
      </c>
      <c r="X87" s="21">
        <f>IF(M87&gt;0,Y87/M87,0)</f>
        <v>0.38333356097338883</v>
      </c>
      <c r="Y87" s="54">
        <f>Y84+Y85+Y86</f>
        <v>16839.46</v>
      </c>
      <c r="Z87" s="55">
        <f>IF(M87&gt;0,AA87/M87,0)</f>
        <v>2.8299348949441141E-3</v>
      </c>
      <c r="AA87" s="56">
        <f>SUM(AA84:AA86)</f>
        <v>124.31621</v>
      </c>
      <c r="AB87" s="55">
        <f>IF(M87&gt;0,(AB84*M84+AB85*M85+AB86*M86)/M87,0)</f>
        <v>3.2999983427803958E-3</v>
      </c>
      <c r="AC87" s="55">
        <f>IF(K87&gt;0,(K84*AC84+K85*AC85+K86*AC86)/K87,0)</f>
        <v>2.5999999999999998E-4</v>
      </c>
      <c r="AD87" s="52">
        <f>SUM(AD84:AD86)</f>
        <v>11.421539999999998</v>
      </c>
      <c r="AE87" s="53">
        <f>IF(K87&gt;0,(K84*AE84+K85*AE85+K86*AE86)/K87,0)</f>
        <v>0.20893269899819761</v>
      </c>
      <c r="AF87" s="58">
        <f>SUM(AF84:AF86)</f>
        <v>127.4492108</v>
      </c>
      <c r="AG87" s="53">
        <f>IF(AND(AA87&gt;0),((AA84*AG84+AA85*AG85+AA86*AG86)/AA87),0)</f>
        <v>0.90925669213699956</v>
      </c>
      <c r="AH87" s="57">
        <f t="shared" si="1"/>
        <v>0.92230772458303278</v>
      </c>
      <c r="AI87" s="51">
        <f>SUM(AI84:AI86)</f>
        <v>669</v>
      </c>
      <c r="AJ87" s="21">
        <f>IF(AI87&gt;0,(AJ84*AI84+AJ85*AI85+AJ86*AI86)/AI87,0)</f>
        <v>8.800298953662182E-2</v>
      </c>
      <c r="AK87" s="53">
        <f>IF(K87&gt;0,(AK84*K84+AK85*K85+AK86*K86)/K87,0)</f>
        <v>0.21886693213731823</v>
      </c>
      <c r="AL87" s="58">
        <f>SUM(AL84:AL86)</f>
        <v>133.54408720000001</v>
      </c>
      <c r="AM87" s="56"/>
      <c r="AN87" s="56">
        <f>SUM(AN84:AN86)</f>
        <v>520.86</v>
      </c>
      <c r="AO87" s="105"/>
      <c r="AP87" s="106">
        <f>AO86</f>
        <v>694.02000000000044</v>
      </c>
      <c r="AQ87" s="51">
        <f>SUM(AQ84:AQ86)</f>
        <v>0</v>
      </c>
      <c r="AR87" s="59"/>
      <c r="AS87" s="58"/>
      <c r="AT87" s="58"/>
      <c r="AU87" s="58"/>
      <c r="AV87" s="58"/>
    </row>
    <row r="88" spans="1:48" x14ac:dyDescent="0.2">
      <c r="A88" s="157">
        <v>22</v>
      </c>
      <c r="B88" s="23">
        <v>1</v>
      </c>
      <c r="C88" s="11" t="s">
        <v>52</v>
      </c>
      <c r="D88" s="12">
        <v>12800</v>
      </c>
      <c r="E88" s="12">
        <v>0</v>
      </c>
      <c r="F88" s="12">
        <v>16674</v>
      </c>
      <c r="G88" s="13">
        <v>1.1000000000000001</v>
      </c>
      <c r="H88" s="13">
        <v>6.4</v>
      </c>
      <c r="I88" s="12">
        <v>16634</v>
      </c>
      <c r="J88" s="125">
        <v>2.8</v>
      </c>
      <c r="K88" s="12">
        <v>15954</v>
      </c>
      <c r="L88" s="14">
        <v>0.08</v>
      </c>
      <c r="M88" s="24">
        <f>ROUND(K88*(1-L88),0)</f>
        <v>14678</v>
      </c>
      <c r="N88" s="15">
        <v>0.73099999999999998</v>
      </c>
      <c r="O88" s="25">
        <f>M88*N88</f>
        <v>10729.618</v>
      </c>
      <c r="P88" s="14">
        <v>0.223</v>
      </c>
      <c r="Q88" s="25">
        <f>M88*P88</f>
        <v>3273.194</v>
      </c>
      <c r="R88" s="16">
        <v>4.5999999999999999E-2</v>
      </c>
      <c r="S88" s="25">
        <f>M88*R88</f>
        <v>675.18799999999999</v>
      </c>
      <c r="T88" s="26">
        <v>0.23699999999999999</v>
      </c>
      <c r="U88" s="25">
        <f>M88*T88</f>
        <v>3478.6859999999997</v>
      </c>
      <c r="V88" s="16">
        <v>0.47499999999999998</v>
      </c>
      <c r="W88" s="25">
        <f>M88*V88</f>
        <v>6972.0499999999993</v>
      </c>
      <c r="X88" s="16">
        <v>0.39</v>
      </c>
      <c r="Y88" s="25">
        <f>X88*M88</f>
        <v>5724.42</v>
      </c>
      <c r="Z88" s="17">
        <v>2.8600000000000001E-3</v>
      </c>
      <c r="AA88" s="18">
        <f>M88*Z88</f>
        <v>41.979080000000003</v>
      </c>
      <c r="AB88" s="27">
        <f>IF(M88&gt;0,(AD88+AL88)/M88,0)</f>
        <v>3.3412099059817409E-3</v>
      </c>
      <c r="AC88" s="17">
        <v>2.5999999999999998E-4</v>
      </c>
      <c r="AD88" s="24">
        <f>AC88*M88</f>
        <v>3.8162799999999995</v>
      </c>
      <c r="AE88" s="117">
        <v>0.20599999999999999</v>
      </c>
      <c r="AF88" s="30">
        <f>AI88*(1-AJ88)*AE88</f>
        <v>43.678179999999998</v>
      </c>
      <c r="AG88" s="28">
        <f>IF(AND(AE88&gt;0,AC88&gt;0,Z88&gt;0),((Z88-AC88)*AE88)/((AE88-AC88)*Z88),0)</f>
        <v>0.91023975538411239</v>
      </c>
      <c r="AH88" s="60">
        <f t="shared" si="1"/>
        <v>0.92330933640982693</v>
      </c>
      <c r="AI88" s="12">
        <v>233</v>
      </c>
      <c r="AJ88" s="14">
        <v>0.09</v>
      </c>
      <c r="AK88" s="15">
        <v>0.21329999999999999</v>
      </c>
      <c r="AL88" s="30">
        <f>AI88*(1-AJ88)*AK88</f>
        <v>45.225998999999995</v>
      </c>
      <c r="AM88" s="19">
        <v>1.64</v>
      </c>
      <c r="AN88" s="19"/>
      <c r="AO88" s="101">
        <f>AO86+AI88-AN88</f>
        <v>927.02000000000044</v>
      </c>
      <c r="AP88" s="102"/>
      <c r="AQ88" s="12"/>
      <c r="AR88" s="31"/>
      <c r="AS88" s="20"/>
      <c r="AT88" s="20"/>
      <c r="AU88" s="20"/>
      <c r="AV88" s="20"/>
    </row>
    <row r="89" spans="1:48" x14ac:dyDescent="0.2">
      <c r="A89" s="158"/>
      <c r="B89" s="33">
        <v>2</v>
      </c>
      <c r="C89" s="46" t="s">
        <v>55</v>
      </c>
      <c r="D89" s="34">
        <v>19049</v>
      </c>
      <c r="E89" s="34">
        <v>4</v>
      </c>
      <c r="F89" s="34">
        <v>15894</v>
      </c>
      <c r="G89" s="35">
        <v>1.5</v>
      </c>
      <c r="H89" s="35">
        <v>5.9</v>
      </c>
      <c r="I89" s="34">
        <v>16652</v>
      </c>
      <c r="J89" s="35">
        <v>2.5</v>
      </c>
      <c r="K89" s="34">
        <v>15778</v>
      </c>
      <c r="L89" s="36">
        <v>6.9000000000000006E-2</v>
      </c>
      <c r="M89" s="37">
        <f>ROUND(K89*(1-L89),0)</f>
        <v>14689</v>
      </c>
      <c r="N89" s="38">
        <v>0.66</v>
      </c>
      <c r="O89" s="25">
        <f>M89*N89</f>
        <v>9694.74</v>
      </c>
      <c r="P89" s="36">
        <v>0.30599999999999999</v>
      </c>
      <c r="Q89" s="25">
        <f>M89*P89</f>
        <v>4494.8339999999998</v>
      </c>
      <c r="R89" s="39">
        <v>3.4000000000000002E-2</v>
      </c>
      <c r="S89" s="25">
        <f>M89*R89</f>
        <v>499.42600000000004</v>
      </c>
      <c r="T89" s="28">
        <v>0.23</v>
      </c>
      <c r="U89" s="25">
        <f>M89*T89</f>
        <v>3378.4700000000003</v>
      </c>
      <c r="V89" s="39">
        <v>0.48</v>
      </c>
      <c r="W89" s="25">
        <f>M89*V89</f>
        <v>7050.7199999999993</v>
      </c>
      <c r="X89" s="39">
        <v>0.39</v>
      </c>
      <c r="Y89" s="25">
        <f>X89*M89</f>
        <v>5728.71</v>
      </c>
      <c r="Z89" s="40">
        <v>2.9199999999999999E-3</v>
      </c>
      <c r="AA89" s="18">
        <f>M89*Z89</f>
        <v>42.89188</v>
      </c>
      <c r="AB89" s="27">
        <f>IF(M89&gt;0,(AD89+AL89)/M89,0)</f>
        <v>3.153050241677446E-3</v>
      </c>
      <c r="AC89" s="40">
        <v>2.7E-4</v>
      </c>
      <c r="AD89" s="37">
        <f>AC89*M89</f>
        <v>3.9660299999999999</v>
      </c>
      <c r="AE89" s="28">
        <v>0.20549999999999999</v>
      </c>
      <c r="AF89" s="41">
        <f>AI89*(1-AJ89)*AE89</f>
        <v>40.954095000000002</v>
      </c>
      <c r="AG89" s="28">
        <f>IF(AND(AE89&gt;0,AC89&gt;0,Z89&gt;0),((Z89-AC89)*AE89)/((AE89-AC89)*Z89),0)</f>
        <v>0.90872819602998034</v>
      </c>
      <c r="AH89" s="29">
        <f t="shared" si="1"/>
        <v>0.91553189782418465</v>
      </c>
      <c r="AI89" s="34">
        <v>219</v>
      </c>
      <c r="AJ89" s="36">
        <v>0.09</v>
      </c>
      <c r="AK89" s="38">
        <v>0.21249999999999999</v>
      </c>
      <c r="AL89" s="41">
        <f>AI89*(1-AJ89)*AK89</f>
        <v>42.349125000000001</v>
      </c>
      <c r="AM89" s="42">
        <v>1.8</v>
      </c>
      <c r="AN89" s="42"/>
      <c r="AO89" s="121">
        <f>AO88+AI89-AN89</f>
        <v>1146.0200000000004</v>
      </c>
      <c r="AP89" s="104"/>
      <c r="AQ89" s="43"/>
      <c r="AR89" s="44"/>
      <c r="AS89" s="45"/>
      <c r="AT89" s="45"/>
      <c r="AU89" s="45"/>
      <c r="AV89" s="45"/>
    </row>
    <row r="90" spans="1:48" x14ac:dyDescent="0.2">
      <c r="A90" s="158"/>
      <c r="B90" s="33">
        <v>3</v>
      </c>
      <c r="C90" s="46" t="s">
        <v>53</v>
      </c>
      <c r="D90" s="43">
        <v>16901</v>
      </c>
      <c r="E90" s="43">
        <v>1</v>
      </c>
      <c r="F90" s="43">
        <v>15936</v>
      </c>
      <c r="G90" s="37">
        <v>1.5</v>
      </c>
      <c r="H90" s="37">
        <v>6.3</v>
      </c>
      <c r="I90" s="43">
        <v>16339</v>
      </c>
      <c r="J90" s="127">
        <v>2.5</v>
      </c>
      <c r="K90" s="43">
        <v>15768</v>
      </c>
      <c r="L90" s="39">
        <v>7.6999999999999999E-2</v>
      </c>
      <c r="M90" s="37">
        <f>ROUND(K90*(1-L90),0)</f>
        <v>14554</v>
      </c>
      <c r="N90" s="28">
        <v>0.78200000000000003</v>
      </c>
      <c r="O90" s="25">
        <f>M90*N90</f>
        <v>11381.228000000001</v>
      </c>
      <c r="P90" s="39">
        <v>0.188</v>
      </c>
      <c r="Q90" s="25">
        <f>M90*P90</f>
        <v>2736.152</v>
      </c>
      <c r="R90" s="39">
        <v>0.03</v>
      </c>
      <c r="S90" s="25">
        <f>M90*R90</f>
        <v>436.62</v>
      </c>
      <c r="T90" s="28">
        <v>0.23100000000000001</v>
      </c>
      <c r="U90" s="25">
        <f>M90*T90</f>
        <v>3361.9740000000002</v>
      </c>
      <c r="V90" s="39">
        <v>0.48299999999999998</v>
      </c>
      <c r="W90" s="25">
        <f>M90*V90</f>
        <v>7029.5819999999994</v>
      </c>
      <c r="X90" s="39">
        <v>0.38</v>
      </c>
      <c r="Y90" s="25">
        <f>X90*M90</f>
        <v>5530.52</v>
      </c>
      <c r="Z90" s="47">
        <v>2.8500000000000001E-3</v>
      </c>
      <c r="AA90" s="18">
        <f>M90*Z90</f>
        <v>41.478900000000003</v>
      </c>
      <c r="AB90" s="27">
        <f>IF(M90&gt;0,(AD90+AL90)/M90,0)</f>
        <v>3.0599254844029134E-3</v>
      </c>
      <c r="AC90" s="47">
        <v>2.7E-4</v>
      </c>
      <c r="AD90" s="37">
        <f>AC90*M90</f>
        <v>3.9295800000000001</v>
      </c>
      <c r="AE90" s="28">
        <v>0.2089</v>
      </c>
      <c r="AF90" s="41">
        <f>AI90*(1-AJ90)*AE90</f>
        <v>38.927470499999998</v>
      </c>
      <c r="AG90" s="28">
        <f>IF(AND(AE90&gt;0,AC90&gt;0,Z90&gt;0),((Z90-AC90)*AE90)/((AE90-AC90)*Z90),0)</f>
        <v>0.90643471065623604</v>
      </c>
      <c r="AH90" s="29">
        <f t="shared" si="1"/>
        <v>0.91289372424261428</v>
      </c>
      <c r="AI90" s="43">
        <v>205</v>
      </c>
      <c r="AJ90" s="39">
        <v>9.0999999999999998E-2</v>
      </c>
      <c r="AK90" s="28">
        <v>0.21790000000000001</v>
      </c>
      <c r="AL90" s="41">
        <f>AI90*(1-AJ90)*AK90</f>
        <v>40.604575500000003</v>
      </c>
      <c r="AM90" s="18">
        <v>1.7</v>
      </c>
      <c r="AN90" s="18"/>
      <c r="AO90" s="121">
        <f>AO89+AI90-AN90</f>
        <v>1351.0200000000004</v>
      </c>
      <c r="AP90" s="104"/>
      <c r="AQ90" s="43"/>
      <c r="AR90" s="48"/>
      <c r="AS90" s="41"/>
      <c r="AT90" s="41"/>
      <c r="AU90" s="41"/>
      <c r="AV90" s="41"/>
    </row>
    <row r="91" spans="1:48" s="22" customFormat="1" ht="13.5" thickBot="1" x14ac:dyDescent="0.25">
      <c r="A91" s="159"/>
      <c r="B91" s="49" t="s">
        <v>38</v>
      </c>
      <c r="C91" s="50"/>
      <c r="D91" s="51">
        <f>SUM(D88:D90)</f>
        <v>48750</v>
      </c>
      <c r="E91" s="51"/>
      <c r="F91" s="51">
        <f>SUM(F88:F90)</f>
        <v>48504</v>
      </c>
      <c r="G91" s="52"/>
      <c r="H91" s="52"/>
      <c r="I91" s="51">
        <f>SUM(I88:I90)</f>
        <v>49625</v>
      </c>
      <c r="J91" s="52"/>
      <c r="K91" s="51">
        <f>SUM(K88:K90)</f>
        <v>47500</v>
      </c>
      <c r="L91" s="21">
        <f>IF(K91&gt;0,(K88*L88+K89*L89+K90*L90)/K91,0)</f>
        <v>7.5350273684210531E-2</v>
      </c>
      <c r="M91" s="52">
        <f>M88+M89+M90</f>
        <v>43921</v>
      </c>
      <c r="N91" s="53">
        <f>IF(M91&gt;0,O91/M91,0)</f>
        <v>0.72415441360624766</v>
      </c>
      <c r="O91" s="54">
        <f>O88+O89+O90</f>
        <v>31805.586000000003</v>
      </c>
      <c r="P91" s="21">
        <f>IF(M91&gt;0,Q91/M91,0)</f>
        <v>0.23916076592063024</v>
      </c>
      <c r="Q91" s="54">
        <f>Q88+Q89+Q90</f>
        <v>10504.18</v>
      </c>
      <c r="R91" s="21">
        <f>IF(M91&gt;0,S91/M91,0)</f>
        <v>3.6684820473122194E-2</v>
      </c>
      <c r="S91" s="54">
        <f>S88+S89+S90</f>
        <v>1611.2339999999999</v>
      </c>
      <c r="T91" s="21">
        <f>IF(M91&gt;0,U91/M91,0)</f>
        <v>0.23267070421893857</v>
      </c>
      <c r="U91" s="54">
        <f>U88+U89+U90</f>
        <v>10219.130000000001</v>
      </c>
      <c r="V91" s="21">
        <f>IF(M91&gt;0,W91/M91,0)</f>
        <v>0.47932314838004597</v>
      </c>
      <c r="W91" s="54">
        <f>W88+W89+W90</f>
        <v>21052.351999999999</v>
      </c>
      <c r="X91" s="21">
        <f>IF(M91&gt;0,Y91/M91,0)</f>
        <v>0.38668632317114821</v>
      </c>
      <c r="Y91" s="54">
        <f>Y88+Y89+Y90</f>
        <v>16983.650000000001</v>
      </c>
      <c r="Z91" s="55">
        <f>IF(M91&gt;0,AA91/M91,0)</f>
        <v>2.8767528061747231E-3</v>
      </c>
      <c r="AA91" s="56">
        <f>SUM(AA88:AA90)</f>
        <v>126.34986000000001</v>
      </c>
      <c r="AB91" s="55">
        <f>IF(M91&gt;0,(AB88*M88+AB89*M89+AB90*M90)/M91,0)</f>
        <v>3.185072960542793E-3</v>
      </c>
      <c r="AC91" s="55">
        <f>IF(K91&gt;0,(K88*AC88+K89*AC89+K90*AC90)/K91,0)</f>
        <v>2.6664126315789475E-4</v>
      </c>
      <c r="AD91" s="52">
        <f>SUM(AD88:AD90)</f>
        <v>11.711889999999999</v>
      </c>
      <c r="AE91" s="53">
        <f>IF(K91&gt;0,(K88*AE88+K89*AE89+K90*AE90)/K91,0)</f>
        <v>0.20679659368421052</v>
      </c>
      <c r="AF91" s="58">
        <f>SUM(AF88:AF90)</f>
        <v>123.55974549999999</v>
      </c>
      <c r="AG91" s="53">
        <f>IF(AND(AA91&gt;0),((AA88*AG88+AA89*AG89+AA90*AG90)/AA91),0)</f>
        <v>0.90847748439945586</v>
      </c>
      <c r="AH91" s="57">
        <f t="shared" si="1"/>
        <v>0.91742420428797822</v>
      </c>
      <c r="AI91" s="51">
        <f>SUM(AI88:AI90)</f>
        <v>657</v>
      </c>
      <c r="AJ91" s="21">
        <f>IF(AI91&gt;0,(AJ88*AI88+AJ89*AI89+AJ90*AI90)/AI91,0)</f>
        <v>9.0312024353120246E-2</v>
      </c>
      <c r="AK91" s="53">
        <f>IF(K91&gt;0,(AK88*K88+AK89*K89+AK90*K90)/K91,0)</f>
        <v>0.21456127157894739</v>
      </c>
      <c r="AL91" s="58">
        <f>SUM(AL88:AL90)</f>
        <v>128.1796995</v>
      </c>
      <c r="AM91" s="56"/>
      <c r="AN91" s="56">
        <f>SUM(AN88:AN90)</f>
        <v>0</v>
      </c>
      <c r="AO91" s="105"/>
      <c r="AP91" s="106">
        <f>AO90</f>
        <v>1351.0200000000004</v>
      </c>
      <c r="AQ91" s="51">
        <f>SUM(AQ88:AQ90)</f>
        <v>0</v>
      </c>
      <c r="AR91" s="59"/>
      <c r="AS91" s="58"/>
      <c r="AT91" s="58"/>
      <c r="AU91" s="58"/>
      <c r="AV91" s="58"/>
    </row>
    <row r="92" spans="1:48" x14ac:dyDescent="0.2">
      <c r="A92" s="157">
        <v>23</v>
      </c>
      <c r="B92" s="23">
        <v>1</v>
      </c>
      <c r="C92" s="11" t="s">
        <v>54</v>
      </c>
      <c r="D92" s="12">
        <v>13100</v>
      </c>
      <c r="E92" s="12">
        <v>0</v>
      </c>
      <c r="F92" s="12">
        <v>16653</v>
      </c>
      <c r="G92" s="13">
        <v>1.1000000000000001</v>
      </c>
      <c r="H92" s="13">
        <v>7</v>
      </c>
      <c r="I92" s="12">
        <v>17295</v>
      </c>
      <c r="J92" s="13">
        <v>2.2000000000000002</v>
      </c>
      <c r="K92" s="12">
        <v>15758</v>
      </c>
      <c r="L92" s="14">
        <v>7.8E-2</v>
      </c>
      <c r="M92" s="24">
        <f>ROUND(K92*(1-L92),0)</f>
        <v>14529</v>
      </c>
      <c r="N92" s="15">
        <v>0.68100000000000005</v>
      </c>
      <c r="O92" s="25">
        <f>M92*N92</f>
        <v>9894.2490000000016</v>
      </c>
      <c r="P92" s="14">
        <v>0.28699999999999998</v>
      </c>
      <c r="Q92" s="25">
        <f>M92*P92</f>
        <v>4169.8229999999994</v>
      </c>
      <c r="R92" s="16">
        <v>3.2000000000000001E-2</v>
      </c>
      <c r="S92" s="25">
        <f>M92*R92</f>
        <v>464.928</v>
      </c>
      <c r="T92" s="26">
        <v>0.217</v>
      </c>
      <c r="U92" s="25">
        <f>M92*T92</f>
        <v>3152.7930000000001</v>
      </c>
      <c r="V92" s="16">
        <v>0.505</v>
      </c>
      <c r="W92" s="25">
        <f>M92*V92</f>
        <v>7337.1450000000004</v>
      </c>
      <c r="X92" s="16">
        <v>0.38</v>
      </c>
      <c r="Y92" s="25">
        <f>X92*M92</f>
        <v>5521.02</v>
      </c>
      <c r="Z92" s="17">
        <v>2.8900000000000002E-3</v>
      </c>
      <c r="AA92" s="18">
        <f>M92*Z92</f>
        <v>41.988810000000001</v>
      </c>
      <c r="AB92" s="27">
        <f>IF(M92&gt;0,(AD92+AL92)/M92,0)</f>
        <v>3.1578258930415031E-3</v>
      </c>
      <c r="AC92" s="17">
        <v>2.7E-4</v>
      </c>
      <c r="AD92" s="24">
        <f>AC92*M92</f>
        <v>3.9228300000000003</v>
      </c>
      <c r="AE92" s="117">
        <v>0.20449999999999999</v>
      </c>
      <c r="AF92" s="30">
        <f>AI92*(1-AJ92)*AE92</f>
        <v>40.019831999999994</v>
      </c>
      <c r="AG92" s="28">
        <f>IF(AND(AE92&gt;0,AC92&gt;0,Z92&gt;0),((Z92-AC92)*AE92)/((AE92-AC92)*Z92),0)</f>
        <v>0.90777292105870877</v>
      </c>
      <c r="AH92" s="60">
        <f t="shared" si="1"/>
        <v>0.9156512415882242</v>
      </c>
      <c r="AI92" s="12">
        <v>216</v>
      </c>
      <c r="AJ92" s="14">
        <v>9.4E-2</v>
      </c>
      <c r="AK92" s="15">
        <v>0.21440000000000001</v>
      </c>
      <c r="AL92" s="30">
        <f>AI92*(1-AJ92)*AK92</f>
        <v>41.957222399999999</v>
      </c>
      <c r="AM92" s="19">
        <v>1.7</v>
      </c>
      <c r="AN92" s="19"/>
      <c r="AO92" s="101">
        <f>AO90+AI92-AN92</f>
        <v>1567.0200000000004</v>
      </c>
      <c r="AP92" s="102"/>
      <c r="AQ92" s="12"/>
      <c r="AR92" s="31"/>
      <c r="AS92" s="20"/>
      <c r="AT92" s="20"/>
      <c r="AU92" s="20"/>
      <c r="AV92" s="20"/>
    </row>
    <row r="93" spans="1:48" x14ac:dyDescent="0.2">
      <c r="A93" s="158"/>
      <c r="B93" s="33">
        <v>2</v>
      </c>
      <c r="C93" s="11" t="s">
        <v>56</v>
      </c>
      <c r="D93" s="34">
        <v>18250</v>
      </c>
      <c r="E93" s="34">
        <v>3</v>
      </c>
      <c r="F93" s="34">
        <v>15743</v>
      </c>
      <c r="G93" s="35">
        <v>1.5</v>
      </c>
      <c r="H93" s="35">
        <v>7.3</v>
      </c>
      <c r="I93" s="34">
        <v>16325</v>
      </c>
      <c r="J93" s="35">
        <v>2.2000000000000002</v>
      </c>
      <c r="K93" s="34">
        <v>15758</v>
      </c>
      <c r="L93" s="36">
        <v>7.9000000000000001E-2</v>
      </c>
      <c r="M93" s="37">
        <f>ROUND(K93*(1-L93),0)</f>
        <v>14513</v>
      </c>
      <c r="N93" s="38">
        <v>0.68100000000000005</v>
      </c>
      <c r="O93" s="25">
        <f>M93*N93</f>
        <v>9883.353000000001</v>
      </c>
      <c r="P93" s="36">
        <v>0.28899999999999998</v>
      </c>
      <c r="Q93" s="25">
        <f>M93*P93</f>
        <v>4194.2569999999996</v>
      </c>
      <c r="R93" s="39">
        <v>0.03</v>
      </c>
      <c r="S93" s="25">
        <f>M93*R93</f>
        <v>435.39</v>
      </c>
      <c r="T93" s="28">
        <v>0.21099999999999999</v>
      </c>
      <c r="U93" s="25">
        <f>M93*T93</f>
        <v>3062.2429999999999</v>
      </c>
      <c r="V93" s="39">
        <v>0.50700000000000001</v>
      </c>
      <c r="W93" s="25">
        <f>M93*V93</f>
        <v>7358.0910000000003</v>
      </c>
      <c r="X93" s="39">
        <v>0.39</v>
      </c>
      <c r="Y93" s="25">
        <f>X93*M93</f>
        <v>5660.0700000000006</v>
      </c>
      <c r="Z93" s="40">
        <v>2.9399999999999999E-3</v>
      </c>
      <c r="AA93" s="18">
        <f>M93*Z93</f>
        <v>42.668219999999998</v>
      </c>
      <c r="AB93" s="27">
        <f>IF(M93&gt;0,(AD93+AL93)/M93,0)</f>
        <v>3.1672288568869288E-3</v>
      </c>
      <c r="AC93" s="40">
        <v>2.7E-4</v>
      </c>
      <c r="AD93" s="37">
        <f>AC93*M93</f>
        <v>3.9185099999999999</v>
      </c>
      <c r="AE93" s="28">
        <v>0.2072</v>
      </c>
      <c r="AF93" s="41">
        <f>AI93*(1-AJ93)*AE93</f>
        <v>40.825859199999996</v>
      </c>
      <c r="AG93" s="28">
        <f>IF(AND(AE93&gt;0,AC93&gt;0,Z93&gt;0),((Z93-AC93)*AE93)/((AE93-AC93)*Z93),0)</f>
        <v>0.90934822679857219</v>
      </c>
      <c r="AH93" s="29">
        <f t="shared" si="1"/>
        <v>0.91591081399412166</v>
      </c>
      <c r="AI93" s="34">
        <v>217</v>
      </c>
      <c r="AJ93" s="36">
        <v>9.1999999999999998E-2</v>
      </c>
      <c r="AK93" s="38">
        <v>0.21340000000000001</v>
      </c>
      <c r="AL93" s="41">
        <f>AI93*(1-AJ93)*AK93</f>
        <v>42.0474824</v>
      </c>
      <c r="AM93" s="42">
        <v>1.78</v>
      </c>
      <c r="AN93" s="42"/>
      <c r="AO93" s="121">
        <f>AO92+AI93-AN93</f>
        <v>1784.0200000000004</v>
      </c>
      <c r="AP93" s="104"/>
      <c r="AQ93" s="43"/>
      <c r="AR93" s="44"/>
      <c r="AS93" s="45"/>
      <c r="AT93" s="45"/>
      <c r="AU93" s="45"/>
      <c r="AV93" s="45"/>
    </row>
    <row r="94" spans="1:48" x14ac:dyDescent="0.2">
      <c r="A94" s="158"/>
      <c r="B94" s="33">
        <v>3</v>
      </c>
      <c r="C94" s="46" t="s">
        <v>53</v>
      </c>
      <c r="D94" s="43">
        <v>16120</v>
      </c>
      <c r="E94" s="43">
        <v>2</v>
      </c>
      <c r="F94" s="43">
        <v>15013</v>
      </c>
      <c r="G94" s="37">
        <v>1.1000000000000001</v>
      </c>
      <c r="H94" s="37">
        <v>7</v>
      </c>
      <c r="I94" s="43">
        <v>15755</v>
      </c>
      <c r="J94" s="37">
        <v>2</v>
      </c>
      <c r="K94" s="43">
        <v>15753</v>
      </c>
      <c r="L94" s="39">
        <v>7.5999999999999998E-2</v>
      </c>
      <c r="M94" s="37">
        <f>ROUND(K94*(1-L94),0)</f>
        <v>14556</v>
      </c>
      <c r="N94" s="28">
        <v>0.75700000000000001</v>
      </c>
      <c r="O94" s="25">
        <f>M94*N94</f>
        <v>11018.892</v>
      </c>
      <c r="P94" s="39">
        <v>0.221</v>
      </c>
      <c r="Q94" s="25">
        <f>M94*P94</f>
        <v>3216.8760000000002</v>
      </c>
      <c r="R94" s="39">
        <v>2.1999999999999999E-2</v>
      </c>
      <c r="S94" s="25">
        <f>M94*R94</f>
        <v>320.23199999999997</v>
      </c>
      <c r="T94" s="28">
        <v>0.20300000000000001</v>
      </c>
      <c r="U94" s="25">
        <f>M94*T94</f>
        <v>2954.8680000000004</v>
      </c>
      <c r="V94" s="39">
        <v>0.505</v>
      </c>
      <c r="W94" s="25">
        <f>M94*V94</f>
        <v>7350.78</v>
      </c>
      <c r="X94" s="39">
        <v>0.38</v>
      </c>
      <c r="Y94" s="25">
        <f>X94*M94</f>
        <v>5531.28</v>
      </c>
      <c r="Z94" s="47">
        <v>2.8800000000000002E-3</v>
      </c>
      <c r="AA94" s="18">
        <f>M94*Z94</f>
        <v>41.921280000000003</v>
      </c>
      <c r="AB94" s="27">
        <f>IF(M94&gt;0,(AD94+AL94)/M94,0)</f>
        <v>3.2030533388293491E-3</v>
      </c>
      <c r="AC94" s="47">
        <v>2.7E-4</v>
      </c>
      <c r="AD94" s="37">
        <f>AC94*M94</f>
        <v>3.9301200000000001</v>
      </c>
      <c r="AE94" s="28">
        <v>0.20630000000000001</v>
      </c>
      <c r="AF94" s="41">
        <f>AI94*(1-AJ94)*AE94</f>
        <v>41.023167600000001</v>
      </c>
      <c r="AG94" s="28">
        <f>IF(AND(AE94&gt;0,AC94&gt;0,Z94&gt;0),((Z94-AC94)*AE94)/((AE94-AC94)*Z94),0)</f>
        <v>0.90743763044216874</v>
      </c>
      <c r="AH94" s="29">
        <f t="shared" si="1"/>
        <v>0.91685844369408454</v>
      </c>
      <c r="AI94" s="43">
        <v>219</v>
      </c>
      <c r="AJ94" s="39">
        <v>9.1999999999999998E-2</v>
      </c>
      <c r="AK94" s="28">
        <v>0.2147</v>
      </c>
      <c r="AL94" s="41">
        <f>AI94*(1-AJ94)*AK94</f>
        <v>42.693524400000001</v>
      </c>
      <c r="AM94" s="18">
        <v>1.8</v>
      </c>
      <c r="AN94" s="18"/>
      <c r="AO94" s="121">
        <f>AO93+AI94-AN94</f>
        <v>2003.0200000000004</v>
      </c>
      <c r="AP94" s="104"/>
      <c r="AQ94" s="43"/>
      <c r="AR94" s="48"/>
      <c r="AS94" s="41"/>
      <c r="AT94" s="41"/>
      <c r="AU94" s="41"/>
      <c r="AV94" s="41"/>
    </row>
    <row r="95" spans="1:48" s="22" customFormat="1" ht="13.5" thickBot="1" x14ac:dyDescent="0.25">
      <c r="A95" s="159"/>
      <c r="B95" s="49" t="s">
        <v>38</v>
      </c>
      <c r="C95" s="50"/>
      <c r="D95" s="51">
        <f>SUM(D92:D94)</f>
        <v>47470</v>
      </c>
      <c r="E95" s="51"/>
      <c r="F95" s="51">
        <f>SUM(F92:F94)</f>
        <v>47409</v>
      </c>
      <c r="G95" s="52"/>
      <c r="H95" s="52"/>
      <c r="I95" s="51">
        <f>SUM(I92:I94)</f>
        <v>49375</v>
      </c>
      <c r="J95" s="52"/>
      <c r="K95" s="51">
        <f>SUM(K92:K94)</f>
        <v>47269</v>
      </c>
      <c r="L95" s="21">
        <f>IF(K95&gt;0,(K92*L92+K93*L93+K94*L94)/K95,0)</f>
        <v>7.7666842962618221E-2</v>
      </c>
      <c r="M95" s="52">
        <f>M92+M93+M94</f>
        <v>43598</v>
      </c>
      <c r="N95" s="53">
        <f>IF(M95&gt;0,O95/M95,0)</f>
        <v>0.70637400798201755</v>
      </c>
      <c r="O95" s="54">
        <f>O92+O93+O94</f>
        <v>30796.494000000002</v>
      </c>
      <c r="P95" s="21">
        <f>IF(M95&gt;0,Q95/M95,0)</f>
        <v>0.26563044176338363</v>
      </c>
      <c r="Q95" s="54">
        <f>Q92+Q93+Q94</f>
        <v>11580.955999999998</v>
      </c>
      <c r="R95" s="21">
        <f>IF(M95&gt;0,S95/M95,0)</f>
        <v>2.7995550254598833E-2</v>
      </c>
      <c r="S95" s="54">
        <f>S92+S93+S94</f>
        <v>1220.55</v>
      </c>
      <c r="T95" s="21">
        <f>IF(M95&gt;0,U95/M95,0)</f>
        <v>0.21032854718106336</v>
      </c>
      <c r="U95" s="54">
        <f>U92+U93+U94</f>
        <v>9169.9040000000005</v>
      </c>
      <c r="V95" s="21">
        <f>IF(M95&gt;0,W95/M95,0)</f>
        <v>0.50566576448460943</v>
      </c>
      <c r="W95" s="54">
        <f>W92+W93+W94</f>
        <v>22046.016</v>
      </c>
      <c r="X95" s="21">
        <f>IF(M95&gt;0,Y95/M95,0)</f>
        <v>0.38332882242304689</v>
      </c>
      <c r="Y95" s="54">
        <f>Y92+Y93+Y94</f>
        <v>16712.37</v>
      </c>
      <c r="Z95" s="55">
        <f>IF(M95&gt;0,AA95/M95,0)</f>
        <v>2.9033054268544425E-3</v>
      </c>
      <c r="AA95" s="56">
        <f>SUM(AA92:AA94)</f>
        <v>126.57830999999999</v>
      </c>
      <c r="AB95" s="55">
        <f>IF(M95&gt;0,(AB92*M92+AB93*M93+AB94*M94)/M95,0)</f>
        <v>3.1760559933941925E-3</v>
      </c>
      <c r="AC95" s="55">
        <f>IF(K95&gt;0,(K92*AC92+K93*AC93+K94*AC94)/K95,0)</f>
        <v>2.7000000000000006E-4</v>
      </c>
      <c r="AD95" s="52">
        <f>SUM(AD92:AD94)</f>
        <v>11.771460000000001</v>
      </c>
      <c r="AE95" s="53">
        <f>IF(K95&gt;0,(K92*AE92+K93*AE93+K94*AE94)/K95,0)</f>
        <v>0.20599996826672873</v>
      </c>
      <c r="AF95" s="58">
        <f>SUM(AF92:AF94)</f>
        <v>121.8688588</v>
      </c>
      <c r="AG95" s="53">
        <f>IF(AND(AA95&gt;0),((AA92*AG92+AA93*AG93+AA94*AG94)/AA95),0)</f>
        <v>0.90819289569779516</v>
      </c>
      <c r="AH95" s="57">
        <f t="shared" si="1"/>
        <v>0.91614388756070619</v>
      </c>
      <c r="AI95" s="51">
        <f>SUM(AI92:AI94)</f>
        <v>652</v>
      </c>
      <c r="AJ95" s="21">
        <f>IF(AI95&gt;0,(AJ92*AI92+AJ93*AI93+AJ94*AI94)/AI95,0)</f>
        <v>9.2662576687116555E-2</v>
      </c>
      <c r="AK95" s="53">
        <f>IF(K95&gt;0,(AK92*K92+AK93*K93+AK94*K94)/K95,0)</f>
        <v>0.21416661025196218</v>
      </c>
      <c r="AL95" s="58">
        <f>SUM(AL92:AL94)</f>
        <v>126.6982292</v>
      </c>
      <c r="AM95" s="56"/>
      <c r="AN95" s="56">
        <f>SUM(AN92:AN94)</f>
        <v>0</v>
      </c>
      <c r="AO95" s="105"/>
      <c r="AP95" s="106">
        <f>AO94</f>
        <v>2003.0200000000004</v>
      </c>
      <c r="AQ95" s="51">
        <f>SUM(AQ92:AQ94)</f>
        <v>0</v>
      </c>
      <c r="AR95" s="59"/>
      <c r="AS95" s="58"/>
      <c r="AT95" s="58"/>
      <c r="AU95" s="58"/>
      <c r="AV95" s="58"/>
    </row>
    <row r="96" spans="1:48" x14ac:dyDescent="0.2">
      <c r="A96" s="157">
        <v>24</v>
      </c>
      <c r="B96" s="23">
        <v>1</v>
      </c>
      <c r="C96" s="11" t="s">
        <v>54</v>
      </c>
      <c r="D96" s="12">
        <v>4687</v>
      </c>
      <c r="E96" s="12">
        <v>0</v>
      </c>
      <c r="F96" s="12">
        <v>9650</v>
      </c>
      <c r="G96" s="13">
        <v>1</v>
      </c>
      <c r="H96" s="13">
        <v>7.9</v>
      </c>
      <c r="I96" s="12">
        <v>10345</v>
      </c>
      <c r="J96" s="13">
        <v>4</v>
      </c>
      <c r="K96" s="12">
        <v>15722</v>
      </c>
      <c r="L96" s="14">
        <v>8.3000000000000004E-2</v>
      </c>
      <c r="M96" s="24">
        <f>ROUND(K96*(1-L96),0)</f>
        <v>14417</v>
      </c>
      <c r="N96" s="15">
        <v>0.70199999999999996</v>
      </c>
      <c r="O96" s="25">
        <f>M96*N96</f>
        <v>10120.733999999999</v>
      </c>
      <c r="P96" s="14">
        <v>0.27200000000000002</v>
      </c>
      <c r="Q96" s="25">
        <f>M96*P96</f>
        <v>3921.4240000000004</v>
      </c>
      <c r="R96" s="16">
        <v>2.5999999999999999E-2</v>
      </c>
      <c r="S96" s="25">
        <f>M96*R96</f>
        <v>374.84199999999998</v>
      </c>
      <c r="T96" s="26">
        <v>0.21</v>
      </c>
      <c r="U96" s="25">
        <f>M96*T96</f>
        <v>3027.5699999999997</v>
      </c>
      <c r="V96" s="16">
        <v>0.498</v>
      </c>
      <c r="W96" s="25">
        <f>M96*V96</f>
        <v>7179.6660000000002</v>
      </c>
      <c r="X96" s="16">
        <v>0.38</v>
      </c>
      <c r="Y96" s="25">
        <f>X96*M96</f>
        <v>5478.46</v>
      </c>
      <c r="Z96" s="17">
        <v>2.8999999999999998E-3</v>
      </c>
      <c r="AA96" s="18">
        <f>M96*Z96</f>
        <v>41.8093</v>
      </c>
      <c r="AB96" s="27">
        <f>IF(M96&gt;0,(AD96+AL96)/M96,0)</f>
        <v>3.1708043282236251E-3</v>
      </c>
      <c r="AC96" s="17">
        <v>2.7999999999999998E-4</v>
      </c>
      <c r="AD96" s="24">
        <f>AC96*M96</f>
        <v>4.0367599999999992</v>
      </c>
      <c r="AE96" s="117">
        <v>0.20150000000000001</v>
      </c>
      <c r="AF96" s="30">
        <f>AI96*(1-AJ96)*AE96</f>
        <v>40.707030000000003</v>
      </c>
      <c r="AG96" s="28">
        <f>IF(AND(AE96&gt;0,AC96&gt;0,Z96&gt;0),((Z96-AC96)*AE96)/((AE96-AC96)*Z96),0)</f>
        <v>0.90470543477888332</v>
      </c>
      <c r="AH96" s="60">
        <f t="shared" si="1"/>
        <v>0.91293340608103457</v>
      </c>
      <c r="AI96" s="12">
        <v>222</v>
      </c>
      <c r="AJ96" s="14">
        <v>0.09</v>
      </c>
      <c r="AK96" s="15">
        <v>0.20630000000000001</v>
      </c>
      <c r="AL96" s="30">
        <f>AI96*(1-AJ96)*AK96</f>
        <v>41.676726000000002</v>
      </c>
      <c r="AM96" s="19">
        <v>1.8</v>
      </c>
      <c r="AN96" s="19">
        <v>1006.68</v>
      </c>
      <c r="AO96" s="101">
        <f>AO94+AI96-AN96</f>
        <v>1218.3400000000006</v>
      </c>
      <c r="AP96" s="102"/>
      <c r="AQ96" s="12"/>
      <c r="AR96" s="31"/>
      <c r="AS96" s="20"/>
      <c r="AT96" s="20"/>
      <c r="AU96" s="20"/>
      <c r="AV96" s="20"/>
    </row>
    <row r="97" spans="1:48" x14ac:dyDescent="0.2">
      <c r="A97" s="158"/>
      <c r="B97" s="33">
        <v>2</v>
      </c>
      <c r="C97" s="11" t="s">
        <v>50</v>
      </c>
      <c r="D97" s="34">
        <v>19603</v>
      </c>
      <c r="E97" s="34">
        <v>2</v>
      </c>
      <c r="F97" s="34">
        <v>15468</v>
      </c>
      <c r="G97" s="35">
        <v>1.5</v>
      </c>
      <c r="H97" s="35">
        <v>6.4</v>
      </c>
      <c r="I97" s="34">
        <v>16636</v>
      </c>
      <c r="J97" s="35">
        <v>3.7</v>
      </c>
      <c r="K97" s="34">
        <v>15619</v>
      </c>
      <c r="L97" s="36">
        <v>8.1000000000000003E-2</v>
      </c>
      <c r="M97" s="37">
        <f>ROUND(K97*(1-L97),0)</f>
        <v>14354</v>
      </c>
      <c r="N97" s="38">
        <v>0.60199999999999998</v>
      </c>
      <c r="O97" s="25">
        <f>M97*N97</f>
        <v>8641.1080000000002</v>
      </c>
      <c r="P97" s="36">
        <v>0.35399999999999998</v>
      </c>
      <c r="Q97" s="25">
        <f>M97*P97</f>
        <v>5081.3159999999998</v>
      </c>
      <c r="R97" s="39">
        <v>4.3999999999999997E-2</v>
      </c>
      <c r="S97" s="25">
        <f>M97*R97</f>
        <v>631.57599999999991</v>
      </c>
      <c r="T97" s="28">
        <v>0.20799999999999999</v>
      </c>
      <c r="U97" s="25">
        <f>M97*T97</f>
        <v>2985.6320000000001</v>
      </c>
      <c r="V97" s="39">
        <v>0.502</v>
      </c>
      <c r="W97" s="25">
        <f>M97*V97</f>
        <v>7205.7079999999996</v>
      </c>
      <c r="X97" s="39">
        <v>0.39</v>
      </c>
      <c r="Y97" s="25">
        <f>X97*M97</f>
        <v>5598.06</v>
      </c>
      <c r="Z97" s="40">
        <v>2.97E-3</v>
      </c>
      <c r="AA97" s="18">
        <f>M97*Z97</f>
        <v>42.63138</v>
      </c>
      <c r="AB97" s="27">
        <f>IF(M97&gt;0,(AD97+AL97)/M97,0)</f>
        <v>3.3655935627699596E-3</v>
      </c>
      <c r="AC97" s="40">
        <v>2.7999999999999998E-4</v>
      </c>
      <c r="AD97" s="37">
        <f>AC97*M97</f>
        <v>4.01912</v>
      </c>
      <c r="AE97" s="28">
        <v>0.19420000000000001</v>
      </c>
      <c r="AF97" s="41">
        <f>AI97*(1-AJ97)*AE97</f>
        <v>42.059836000000004</v>
      </c>
      <c r="AG97" s="28">
        <f>IF(AND(AE97&gt;0,AC97&gt;0,Z97&gt;0),((Z97-AC97)*AE97)/((AE97-AC97)*Z97),0)</f>
        <v>0.90703167538976137</v>
      </c>
      <c r="AH97" s="29">
        <f t="shared" si="1"/>
        <v>0.91806216977409094</v>
      </c>
      <c r="AI97" s="34">
        <v>238</v>
      </c>
      <c r="AJ97" s="36">
        <v>0.09</v>
      </c>
      <c r="AK97" s="38">
        <v>0.20449999999999999</v>
      </c>
      <c r="AL97" s="41">
        <f>AI97*(1-AJ97)*AK97</f>
        <v>44.290610000000001</v>
      </c>
      <c r="AM97" s="42">
        <v>1.7</v>
      </c>
      <c r="AN97" s="42"/>
      <c r="AO97" s="121">
        <f>AO96+AI97-AN97</f>
        <v>1456.3400000000006</v>
      </c>
      <c r="AP97" s="104"/>
      <c r="AQ97" s="43"/>
      <c r="AR97" s="44"/>
      <c r="AS97" s="45"/>
      <c r="AT97" s="45"/>
      <c r="AU97" s="45"/>
      <c r="AV97" s="45"/>
    </row>
    <row r="98" spans="1:48" x14ac:dyDescent="0.2">
      <c r="A98" s="158"/>
      <c r="B98" s="33">
        <v>3</v>
      </c>
      <c r="C98" s="46" t="s">
        <v>53</v>
      </c>
      <c r="D98" s="43">
        <v>19120</v>
      </c>
      <c r="E98" s="43">
        <v>0</v>
      </c>
      <c r="F98" s="43">
        <v>18297</v>
      </c>
      <c r="G98" s="37">
        <v>3.8</v>
      </c>
      <c r="H98" s="37">
        <v>6.7</v>
      </c>
      <c r="I98" s="43">
        <v>18854</v>
      </c>
      <c r="J98" s="37">
        <v>2.5</v>
      </c>
      <c r="K98" s="43">
        <v>15381</v>
      </c>
      <c r="L98" s="39">
        <v>7.9000000000000001E-2</v>
      </c>
      <c r="M98" s="37">
        <f>ROUND(K98*(1-L98),0)</f>
        <v>14166</v>
      </c>
      <c r="N98" s="28">
        <v>0.76800000000000002</v>
      </c>
      <c r="O98" s="25">
        <f>M98*N98</f>
        <v>10879.487999999999</v>
      </c>
      <c r="P98" s="39">
        <v>0.19500000000000001</v>
      </c>
      <c r="Q98" s="25">
        <f>M98*P98</f>
        <v>2762.37</v>
      </c>
      <c r="R98" s="39">
        <v>3.6999999999999998E-2</v>
      </c>
      <c r="S98" s="25">
        <f>M98*R98</f>
        <v>524.14199999999994</v>
      </c>
      <c r="T98" s="28">
        <v>0.20599999999999999</v>
      </c>
      <c r="U98" s="25">
        <f>M98*T98</f>
        <v>2918.1959999999999</v>
      </c>
      <c r="V98" s="39">
        <v>0.51800000000000002</v>
      </c>
      <c r="W98" s="25">
        <f>M98*V98</f>
        <v>7337.9880000000003</v>
      </c>
      <c r="X98" s="39">
        <v>0.38</v>
      </c>
      <c r="Y98" s="25">
        <f>X98*M98</f>
        <v>5383.08</v>
      </c>
      <c r="Z98" s="47">
        <v>2.8900000000000002E-3</v>
      </c>
      <c r="AA98" s="18">
        <f>M98*Z98</f>
        <v>40.93974</v>
      </c>
      <c r="AB98" s="27">
        <f>IF(M98&gt;0,(AD98+AL98)/M98,0)</f>
        <v>3.2309043060849921E-3</v>
      </c>
      <c r="AC98" s="47">
        <v>2.7999999999999998E-4</v>
      </c>
      <c r="AD98" s="37">
        <f>AC98*M98</f>
        <v>3.9664799999999998</v>
      </c>
      <c r="AE98" s="28">
        <v>0.18740000000000001</v>
      </c>
      <c r="AF98" s="41">
        <f>AI98*(1-AJ98)*AE98</f>
        <v>41.143857400000009</v>
      </c>
      <c r="AG98" s="28">
        <f>IF(AND(AE98&gt;0,AC98&gt;0,Z98&gt;0),((Z98-AC98)*AE98)/((AE98-AC98)*Z98),0)</f>
        <v>0.9044655761859608</v>
      </c>
      <c r="AH98" s="29">
        <f t="shared" si="1"/>
        <v>0.91468207733275342</v>
      </c>
      <c r="AI98" s="43">
        <v>241</v>
      </c>
      <c r="AJ98" s="39">
        <v>8.8999999999999996E-2</v>
      </c>
      <c r="AK98" s="28">
        <v>0.19040000000000001</v>
      </c>
      <c r="AL98" s="41">
        <f>AI98*(1-AJ98)*AK98</f>
        <v>41.802510400000003</v>
      </c>
      <c r="AM98" s="18">
        <v>1.75</v>
      </c>
      <c r="AN98" s="18"/>
      <c r="AO98" s="121">
        <f>AO97+AI98-AN98</f>
        <v>1697.3400000000006</v>
      </c>
      <c r="AP98" s="104"/>
      <c r="AQ98" s="43"/>
      <c r="AR98" s="48"/>
      <c r="AS98" s="41"/>
      <c r="AT98" s="41"/>
      <c r="AU98" s="41"/>
      <c r="AV98" s="41"/>
    </row>
    <row r="99" spans="1:48" s="22" customFormat="1" ht="13.5" thickBot="1" x14ac:dyDescent="0.25">
      <c r="A99" s="159"/>
      <c r="B99" s="49" t="s">
        <v>38</v>
      </c>
      <c r="C99" s="50"/>
      <c r="D99" s="51">
        <f>SUM(D96:D98)</f>
        <v>43410</v>
      </c>
      <c r="E99" s="51"/>
      <c r="F99" s="51">
        <f>SUM(F96:F98)</f>
        <v>43415</v>
      </c>
      <c r="G99" s="52"/>
      <c r="H99" s="52"/>
      <c r="I99" s="51">
        <f>SUM(I96:I98)</f>
        <v>45835</v>
      </c>
      <c r="J99" s="52"/>
      <c r="K99" s="51">
        <f>SUM(K96:K98)</f>
        <v>46722</v>
      </c>
      <c r="L99" s="21">
        <f>IF(K99&gt;0,(K96*L96+K97*L97+K98*L98)/K99,0)</f>
        <v>8.1014596977869113E-2</v>
      </c>
      <c r="M99" s="52">
        <f>M96+M97+M98</f>
        <v>42937</v>
      </c>
      <c r="N99" s="53">
        <f>IF(M99&gt;0,O99/M99,0)</f>
        <v>0.69034469105899332</v>
      </c>
      <c r="O99" s="54">
        <f>O96+O97+O98</f>
        <v>29641.329999999994</v>
      </c>
      <c r="P99" s="21">
        <f>IF(M99&gt;0,Q99/M99,0)</f>
        <v>0.2740086638563477</v>
      </c>
      <c r="Q99" s="54">
        <f>Q96+Q97+Q98</f>
        <v>11765.11</v>
      </c>
      <c r="R99" s="21">
        <f>IF(M99&gt;0,S99/M99,0)</f>
        <v>3.5646645084658916E-2</v>
      </c>
      <c r="S99" s="54">
        <f>S96+S97+S98</f>
        <v>1530.56</v>
      </c>
      <c r="T99" s="21">
        <f>IF(M99&gt;0,U99/M99,0)</f>
        <v>0.20801169154808205</v>
      </c>
      <c r="U99" s="54">
        <f>U96+U97+U98</f>
        <v>8931.3979999999992</v>
      </c>
      <c r="V99" s="21">
        <f>IF(M99&gt;0,W99/M99,0)</f>
        <v>0.50593571977548502</v>
      </c>
      <c r="W99" s="54">
        <f>W96+W97+W98</f>
        <v>21723.362000000001</v>
      </c>
      <c r="X99" s="21">
        <f>IF(M99&gt;0,Y99/M99,0)</f>
        <v>0.38334303747350768</v>
      </c>
      <c r="Y99" s="54">
        <f>Y96+Y97+Y98</f>
        <v>16459.599999999999</v>
      </c>
      <c r="Z99" s="55">
        <f>IF(M99&gt;0,AA99/M99,0)</f>
        <v>2.9201020099215128E-3</v>
      </c>
      <c r="AA99" s="56">
        <f>SUM(AA96:AA98)</f>
        <v>125.38042</v>
      </c>
      <c r="AB99" s="55">
        <f>IF(M99&gt;0,(AB96*M96+AB97*M97+AB98*M98)/M99,0)</f>
        <v>3.255751598854135E-3</v>
      </c>
      <c r="AC99" s="55">
        <f>IF(K99&gt;0,(K96*AC96+K97*AC97+K98*AC98)/K99,0)</f>
        <v>2.7999999999999998E-4</v>
      </c>
      <c r="AD99" s="52">
        <f>SUM(AD96:AD98)</f>
        <v>12.022359999999999</v>
      </c>
      <c r="AE99" s="53">
        <f>IF(K99&gt;0,(K96*AE96+K97*AE97+K98*AE98)/K99,0)</f>
        <v>0.19441788022772999</v>
      </c>
      <c r="AF99" s="58">
        <f>SUM(AF96:AF98)</f>
        <v>123.91072340000002</v>
      </c>
      <c r="AG99" s="53">
        <f>IF(AND(AA99&gt;0),((AA96*AG96+AA97*AG97+AA98*AG98)/AA99),0)</f>
        <v>0.90541807475107972</v>
      </c>
      <c r="AH99" s="57">
        <f t="shared" si="1"/>
        <v>0.91527677480439806</v>
      </c>
      <c r="AI99" s="51">
        <f>SUM(AI96:AI98)</f>
        <v>701</v>
      </c>
      <c r="AJ99" s="21">
        <f>IF(AI99&gt;0,(AJ96*AI96+AJ97*AI97+AJ98*AI98)/AI99,0)</f>
        <v>8.965620542082739E-2</v>
      </c>
      <c r="AK99" s="53">
        <f>IF(K99&gt;0,(AK96*K96+AK97*K97+AK98*K98)/K99,0)</f>
        <v>0.20046394632079104</v>
      </c>
      <c r="AL99" s="58">
        <f>SUM(AL96:AL98)</f>
        <v>127.76984640000001</v>
      </c>
      <c r="AM99" s="56"/>
      <c r="AN99" s="56">
        <f>SUM(AN96:AN98)</f>
        <v>1006.68</v>
      </c>
      <c r="AO99" s="105"/>
      <c r="AP99" s="106">
        <f>AO98</f>
        <v>1697.3400000000006</v>
      </c>
      <c r="AQ99" s="51">
        <f>SUM(AQ96:AQ98)</f>
        <v>0</v>
      </c>
      <c r="AR99" s="59"/>
      <c r="AS99" s="58"/>
      <c r="AT99" s="58"/>
      <c r="AU99" s="58"/>
      <c r="AV99" s="58"/>
    </row>
    <row r="100" spans="1:48" x14ac:dyDescent="0.2">
      <c r="A100" s="160">
        <v>25</v>
      </c>
      <c r="B100" s="33">
        <v>1</v>
      </c>
      <c r="C100" s="11" t="s">
        <v>54</v>
      </c>
      <c r="D100" s="12">
        <v>4676</v>
      </c>
      <c r="E100" s="12">
        <v>1</v>
      </c>
      <c r="F100" s="12">
        <v>12175</v>
      </c>
      <c r="G100" s="13">
        <v>4.7</v>
      </c>
      <c r="H100" s="13">
        <v>8.4</v>
      </c>
      <c r="I100" s="12">
        <v>12506</v>
      </c>
      <c r="J100" s="13">
        <v>3.8</v>
      </c>
      <c r="K100" s="12">
        <v>14957</v>
      </c>
      <c r="L100" s="14">
        <v>8.2000000000000003E-2</v>
      </c>
      <c r="M100" s="24">
        <f>ROUND(K100*(1-L100),0)</f>
        <v>13731</v>
      </c>
      <c r="N100" s="15">
        <v>0.68</v>
      </c>
      <c r="O100" s="25">
        <f>M100*N100</f>
        <v>9337.08</v>
      </c>
      <c r="P100" s="14">
        <v>0.22500000000000001</v>
      </c>
      <c r="Q100" s="25">
        <f>M100*P100</f>
        <v>3089.4749999999999</v>
      </c>
      <c r="R100" s="16">
        <v>9.5000000000000001E-2</v>
      </c>
      <c r="S100" s="25">
        <f>M100*R100</f>
        <v>1304.4449999999999</v>
      </c>
      <c r="T100" s="26">
        <v>0.21299999999999999</v>
      </c>
      <c r="U100" s="25">
        <f>M100*T100</f>
        <v>2924.703</v>
      </c>
      <c r="V100" s="16">
        <v>0.52100000000000002</v>
      </c>
      <c r="W100" s="25">
        <f>M100*V100</f>
        <v>7153.8510000000006</v>
      </c>
      <c r="X100" s="16">
        <v>0.38</v>
      </c>
      <c r="Y100" s="25">
        <f>X100*M100</f>
        <v>5217.78</v>
      </c>
      <c r="Z100" s="17">
        <v>3.0100000000000001E-3</v>
      </c>
      <c r="AA100" s="18">
        <f>M100*Z100</f>
        <v>41.330310000000004</v>
      </c>
      <c r="AB100" s="27">
        <f>IF(M100&gt;0,(AD100+AL100)/M100,0)</f>
        <v>3.2094835044789169E-3</v>
      </c>
      <c r="AC100" s="17">
        <v>2.9E-4</v>
      </c>
      <c r="AD100" s="24">
        <f>AC100*M100</f>
        <v>3.9819900000000001</v>
      </c>
      <c r="AE100" s="117">
        <v>0.1905</v>
      </c>
      <c r="AF100" s="30">
        <f>AI100*(1-AJ100)*AE100</f>
        <v>40.469819999999999</v>
      </c>
      <c r="AG100" s="28">
        <f>IF(AND(AE100&gt;0,AC100&gt;0,Z100&gt;0),((Z100-AC100)*AE100)/((AE100-AC100)*Z100),0)</f>
        <v>0.90503222439405595</v>
      </c>
      <c r="AH100" s="60">
        <f t="shared" si="1"/>
        <v>0.91104290113834019</v>
      </c>
      <c r="AI100" s="12">
        <v>235</v>
      </c>
      <c r="AJ100" s="14">
        <v>9.6000000000000002E-2</v>
      </c>
      <c r="AK100" s="15">
        <v>0.18870000000000001</v>
      </c>
      <c r="AL100" s="30">
        <f>AI100*(1-AJ100)*AK100</f>
        <v>40.087428000000003</v>
      </c>
      <c r="AM100" s="19">
        <v>1.85</v>
      </c>
      <c r="AN100" s="19">
        <v>1058.76</v>
      </c>
      <c r="AO100" s="101">
        <f>AO98+AI100-AN100</f>
        <v>873.58000000000061</v>
      </c>
      <c r="AP100" s="120"/>
      <c r="AQ100" s="12"/>
      <c r="AR100" s="31"/>
      <c r="AS100" s="20"/>
      <c r="AT100" s="20"/>
      <c r="AU100" s="20"/>
      <c r="AV100" s="20"/>
    </row>
    <row r="101" spans="1:48" x14ac:dyDescent="0.2">
      <c r="A101" s="160"/>
      <c r="B101" s="33">
        <v>2</v>
      </c>
      <c r="C101" s="11" t="s">
        <v>50</v>
      </c>
      <c r="D101" s="34">
        <v>18410</v>
      </c>
      <c r="E101" s="34">
        <v>4</v>
      </c>
      <c r="F101" s="34">
        <v>15558</v>
      </c>
      <c r="G101" s="35">
        <v>4.5</v>
      </c>
      <c r="H101" s="35">
        <v>7.2</v>
      </c>
      <c r="I101" s="34">
        <v>16102</v>
      </c>
      <c r="J101" s="35">
        <v>2.7</v>
      </c>
      <c r="K101" s="34">
        <v>14755</v>
      </c>
      <c r="L101" s="36">
        <v>0.08</v>
      </c>
      <c r="M101" s="37">
        <f>ROUND(K101*(1-L101),0)</f>
        <v>13575</v>
      </c>
      <c r="N101" s="38">
        <v>0.57199999999999995</v>
      </c>
      <c r="O101" s="25">
        <f>M101*N101</f>
        <v>7764.9</v>
      </c>
      <c r="P101" s="36">
        <v>0.318</v>
      </c>
      <c r="Q101" s="25">
        <f>M101*P101</f>
        <v>4316.8500000000004</v>
      </c>
      <c r="R101" s="39">
        <v>0.11</v>
      </c>
      <c r="S101" s="25">
        <f>M101*R101</f>
        <v>1493.25</v>
      </c>
      <c r="T101" s="28">
        <v>0.216</v>
      </c>
      <c r="U101" s="25">
        <f>M101*T101</f>
        <v>2932.2</v>
      </c>
      <c r="V101" s="39">
        <v>0.505</v>
      </c>
      <c r="W101" s="25">
        <f>M101*V101</f>
        <v>6855.375</v>
      </c>
      <c r="X101" s="39">
        <v>0.39</v>
      </c>
      <c r="Y101" s="25">
        <f>X101*M101</f>
        <v>5294.25</v>
      </c>
      <c r="Z101" s="40">
        <v>2.96E-3</v>
      </c>
      <c r="AA101" s="18">
        <f>M101*Z101</f>
        <v>40.182000000000002</v>
      </c>
      <c r="AB101" s="27">
        <f>IF(M101&gt;0,(AD101+AL101)/M101,0)</f>
        <v>2.9051406261510126E-3</v>
      </c>
      <c r="AC101" s="40">
        <v>2.9999999999999997E-4</v>
      </c>
      <c r="AD101" s="37">
        <f>AC101*M101</f>
        <v>4.0724999999999998</v>
      </c>
      <c r="AE101" s="28">
        <v>0.20880000000000001</v>
      </c>
      <c r="AF101" s="41">
        <f>AI101*(1-AJ101)*AE101</f>
        <v>34.5054528</v>
      </c>
      <c r="AG101" s="28">
        <f>IF(AND(AE101&gt;0,AC101&gt;0,Z101&gt;0),((Z101-AC101)*AE101)/((AE101-AC101)*Z101),0)</f>
        <v>0.89994166828699207</v>
      </c>
      <c r="AH101" s="29">
        <f t="shared" si="1"/>
        <v>0.89799364473866561</v>
      </c>
      <c r="AI101" s="34">
        <v>182</v>
      </c>
      <c r="AJ101" s="36">
        <v>9.1999999999999998E-2</v>
      </c>
      <c r="AK101" s="38">
        <v>0.214</v>
      </c>
      <c r="AL101" s="41">
        <f>AI101*(1-AJ101)*AK101</f>
        <v>35.364784</v>
      </c>
      <c r="AM101" s="42">
        <v>1.6</v>
      </c>
      <c r="AN101" s="42"/>
      <c r="AO101" s="121">
        <f>AO100+AI101-AN101</f>
        <v>1055.5800000000006</v>
      </c>
      <c r="AP101" s="104"/>
      <c r="AQ101" s="43"/>
      <c r="AR101" s="44"/>
      <c r="AS101" s="45"/>
      <c r="AT101" s="45"/>
      <c r="AU101" s="45"/>
      <c r="AV101" s="45"/>
    </row>
    <row r="102" spans="1:48" x14ac:dyDescent="0.2">
      <c r="A102" s="160"/>
      <c r="B102" s="33">
        <v>3</v>
      </c>
      <c r="C102" s="11" t="s">
        <v>52</v>
      </c>
      <c r="D102" s="43">
        <v>20444</v>
      </c>
      <c r="E102" s="43">
        <v>0</v>
      </c>
      <c r="F102" s="43">
        <v>15517</v>
      </c>
      <c r="G102" s="37">
        <v>3.5</v>
      </c>
      <c r="H102" s="37">
        <v>6.7</v>
      </c>
      <c r="I102" s="43">
        <v>16031</v>
      </c>
      <c r="J102" s="37">
        <v>2.1</v>
      </c>
      <c r="K102" s="43">
        <v>14431</v>
      </c>
      <c r="L102" s="39">
        <v>7.6999999999999999E-2</v>
      </c>
      <c r="M102" s="37">
        <f>ROUND(K102*(1-L102),0)</f>
        <v>13320</v>
      </c>
      <c r="N102" s="28">
        <v>0.57999999999999996</v>
      </c>
      <c r="O102" s="25">
        <f>M102*N102</f>
        <v>7725.5999999999995</v>
      </c>
      <c r="P102" s="39">
        <v>0.32300000000000001</v>
      </c>
      <c r="Q102" s="25">
        <f>M102*P102</f>
        <v>4302.3599999999997</v>
      </c>
      <c r="R102" s="39">
        <v>9.7000000000000003E-2</v>
      </c>
      <c r="S102" s="25">
        <f>M102*R102</f>
        <v>1292.04</v>
      </c>
      <c r="T102" s="28">
        <v>0.218</v>
      </c>
      <c r="U102" s="25">
        <f>M102*T102</f>
        <v>2903.76</v>
      </c>
      <c r="V102" s="39">
        <v>0.50800000000000001</v>
      </c>
      <c r="W102" s="25">
        <f>M102*V102</f>
        <v>6766.56</v>
      </c>
      <c r="X102" s="39">
        <v>0.39</v>
      </c>
      <c r="Y102" s="25">
        <f>X102*M102</f>
        <v>5194.8</v>
      </c>
      <c r="Z102" s="47">
        <v>3.0999999999999999E-3</v>
      </c>
      <c r="AA102" s="18">
        <f>M102*Z102</f>
        <v>41.292000000000002</v>
      </c>
      <c r="AB102" s="27">
        <f>IF(M102&gt;0,(AD102+AL102)/M102,0)</f>
        <v>2.8768521921921923E-3</v>
      </c>
      <c r="AC102" s="47">
        <v>2.9999999999999997E-4</v>
      </c>
      <c r="AD102" s="37">
        <f>AC102*M102</f>
        <v>3.9959999999999996</v>
      </c>
      <c r="AE102" s="28">
        <v>0.2046</v>
      </c>
      <c r="AF102" s="41">
        <f>AI102*(1-AJ102)*AE102</f>
        <v>33.8113776</v>
      </c>
      <c r="AG102" s="28">
        <f>IF(AND(AE102&gt;0,AC102&gt;0,Z102&gt;0),((Z102-AC102)*AE102)/((AE102-AC102)*Z102),0)</f>
        <v>0.90455212922173278</v>
      </c>
      <c r="AH102" s="29">
        <f t="shared" si="1"/>
        <v>0.8970149960958208</v>
      </c>
      <c r="AI102" s="43">
        <v>182</v>
      </c>
      <c r="AJ102" s="39">
        <v>9.1999999999999998E-2</v>
      </c>
      <c r="AK102" s="28">
        <v>0.2077</v>
      </c>
      <c r="AL102" s="41">
        <f>AI102*(1-AJ102)*AK102</f>
        <v>34.3236712</v>
      </c>
      <c r="AM102" s="18">
        <v>1.63</v>
      </c>
      <c r="AN102" s="18"/>
      <c r="AO102" s="121">
        <f>AO101+AI102-AN102</f>
        <v>1237.5800000000006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5" thickBot="1" x14ac:dyDescent="0.25">
      <c r="A103" s="160"/>
      <c r="B103" s="66" t="s">
        <v>38</v>
      </c>
      <c r="C103" s="50"/>
      <c r="D103" s="51">
        <f>SUM(D100:D102)</f>
        <v>43530</v>
      </c>
      <c r="E103" s="51"/>
      <c r="F103" s="51">
        <f>SUM(F100:F102)</f>
        <v>43250</v>
      </c>
      <c r="G103" s="52"/>
      <c r="H103" s="52"/>
      <c r="I103" s="51">
        <f>SUM(I100:I102)</f>
        <v>44639</v>
      </c>
      <c r="J103" s="52"/>
      <c r="K103" s="51">
        <f>SUM(K100:K102)</f>
        <v>44143</v>
      </c>
      <c r="L103" s="21">
        <f>IF(K103&gt;0,(K100*L100+K101*L101+K102*L102)/K103,0)</f>
        <v>7.9696916838456838E-2</v>
      </c>
      <c r="M103" s="52">
        <f>M100+M101+M102</f>
        <v>40626</v>
      </c>
      <c r="N103" s="53">
        <f>IF(M103&gt;0,O103/M103,0)</f>
        <v>0.6111253876827647</v>
      </c>
      <c r="O103" s="54">
        <f>O100+O101+O102</f>
        <v>24827.579999999998</v>
      </c>
      <c r="P103" s="21">
        <f>IF(M103&gt;0,Q103/M103,0)</f>
        <v>0.28820669029685425</v>
      </c>
      <c r="Q103" s="54">
        <f>Q100+Q101+Q102</f>
        <v>11708.685000000001</v>
      </c>
      <c r="R103" s="21">
        <f>IF(M103&gt;0,S103/M103,0)</f>
        <v>0.10066792202038102</v>
      </c>
      <c r="S103" s="54">
        <f>S100+S101+S102</f>
        <v>4089.7349999999997</v>
      </c>
      <c r="T103" s="21">
        <f>IF(M103&gt;0,U103/M103,0)</f>
        <v>0.2156417811253877</v>
      </c>
      <c r="U103" s="54">
        <f>U100+U101+U102</f>
        <v>8760.6630000000005</v>
      </c>
      <c r="V103" s="21">
        <f>IF(M103&gt;0,W103/M103,0)</f>
        <v>0.51139137498153897</v>
      </c>
      <c r="W103" s="54">
        <f>W100+W101+W102</f>
        <v>20775.786</v>
      </c>
      <c r="X103" s="21">
        <f>IF(M103&gt;0,Y103/M103,0)</f>
        <v>0.38662014473489881</v>
      </c>
      <c r="Y103" s="54">
        <f>Y100+Y101+Y102</f>
        <v>15706.829999999998</v>
      </c>
      <c r="Z103" s="55">
        <f>IF(M103&gt;0,AA103/M103,0)</f>
        <v>3.0228009156697687E-3</v>
      </c>
      <c r="AA103" s="56">
        <f>SUM(AA100:AA102)</f>
        <v>122.80431000000002</v>
      </c>
      <c r="AB103" s="55">
        <f>IF(M103&gt;0,(AB100*M100+AB101*M101+AB102*M102)/M103,0)</f>
        <v>2.9987292177423327E-3</v>
      </c>
      <c r="AC103" s="55">
        <f>IF(K103&gt;0,(K100*AC100+K101*AC101+K102*AC102)/K103,0)</f>
        <v>2.9661169381328862E-4</v>
      </c>
      <c r="AD103" s="52">
        <f>SUM(AD100:AD102)</f>
        <v>12.05049</v>
      </c>
      <c r="AE103" s="53">
        <f>IF(K103&gt;0,(K100*AE100+K101*AE101+K102*AE102)/K103,0)</f>
        <v>0.20122635751987858</v>
      </c>
      <c r="AF103" s="58">
        <f>SUM(AF100:AF102)</f>
        <v>108.7866504</v>
      </c>
      <c r="AG103" s="53">
        <f>IF(AND(AA103&gt;0),((AA100*AG100+AA101*AG101+AA102*AG102)/AA103),0)</f>
        <v>0.90320514833011645</v>
      </c>
      <c r="AH103" s="57">
        <f t="shared" si="1"/>
        <v>0.90240368992940689</v>
      </c>
      <c r="AI103" s="51">
        <f>SUM(AI100:AI102)</f>
        <v>599</v>
      </c>
      <c r="AJ103" s="21">
        <f>IF(AI103&gt;0,(AJ100*AI100+AJ101*AI101+AJ102*AI102)/AI103,0)</f>
        <v>9.3569282136894832E-2</v>
      </c>
      <c r="AK103" s="53">
        <f>IF(K103&gt;0,(AK100*K100+AK101*K101+AK102*K102)/K103,0)</f>
        <v>0.20336802210996083</v>
      </c>
      <c r="AL103" s="58">
        <f>SUM(AL100:AL102)</f>
        <v>109.77588320000001</v>
      </c>
      <c r="AM103" s="56"/>
      <c r="AN103" s="56">
        <f>SUM(AN100:AN102)</f>
        <v>1058.76</v>
      </c>
      <c r="AO103" s="122"/>
      <c r="AP103" s="106">
        <f>AO102</f>
        <v>1237.5800000000006</v>
      </c>
      <c r="AQ103" s="51">
        <f>SUM(AQ100:AQ102)</f>
        <v>0</v>
      </c>
      <c r="AR103" s="59"/>
      <c r="AS103" s="58"/>
      <c r="AT103" s="58"/>
      <c r="AU103" s="58"/>
      <c r="AV103" s="58"/>
    </row>
    <row r="104" spans="1:48" x14ac:dyDescent="0.2">
      <c r="A104" s="157">
        <v>26</v>
      </c>
      <c r="B104" s="23">
        <v>1</v>
      </c>
      <c r="C104" s="11" t="s">
        <v>56</v>
      </c>
      <c r="D104" s="12">
        <v>3526</v>
      </c>
      <c r="E104" s="12">
        <v>1</v>
      </c>
      <c r="F104" s="12">
        <v>10505</v>
      </c>
      <c r="G104" s="13">
        <v>3.6</v>
      </c>
      <c r="H104" s="13">
        <v>9</v>
      </c>
      <c r="I104" s="12">
        <v>11244</v>
      </c>
      <c r="J104" s="13">
        <v>3.4</v>
      </c>
      <c r="K104" s="12">
        <v>14827</v>
      </c>
      <c r="L104" s="14">
        <v>7.0999999999999994E-2</v>
      </c>
      <c r="M104" s="24">
        <f>ROUND(K104*(1-L104),0)</f>
        <v>13774</v>
      </c>
      <c r="N104" s="15">
        <v>0.55800000000000005</v>
      </c>
      <c r="O104" s="25">
        <f>M104*N104</f>
        <v>7685.8920000000007</v>
      </c>
      <c r="P104" s="14">
        <v>0.38300000000000001</v>
      </c>
      <c r="Q104" s="25">
        <f>M104*P104</f>
        <v>5275.442</v>
      </c>
      <c r="R104" s="16">
        <v>5.8999999999999997E-2</v>
      </c>
      <c r="S104" s="25">
        <f>M104*R104</f>
        <v>812.66599999999994</v>
      </c>
      <c r="T104" s="26">
        <v>0.223</v>
      </c>
      <c r="U104" s="25">
        <f>M104*T104</f>
        <v>3071.6019999999999</v>
      </c>
      <c r="V104" s="16">
        <v>0.50800000000000001</v>
      </c>
      <c r="W104" s="25">
        <f>M104*V104</f>
        <v>6997.192</v>
      </c>
      <c r="X104" s="16">
        <v>0.39</v>
      </c>
      <c r="Y104" s="25">
        <f>X104*M104</f>
        <v>5371.8600000000006</v>
      </c>
      <c r="Z104" s="17">
        <v>2.9399999999999999E-3</v>
      </c>
      <c r="AA104" s="18">
        <f>M104*Z104</f>
        <v>40.495559999999998</v>
      </c>
      <c r="AB104" s="27">
        <f>IF(M104&gt;0,(AD104+AL104)/M104,0)</f>
        <v>2.9643720052272399E-3</v>
      </c>
      <c r="AC104" s="17">
        <v>2.9E-4</v>
      </c>
      <c r="AD104" s="24">
        <f>AC104*M104</f>
        <v>3.9944600000000001</v>
      </c>
      <c r="AE104" s="117">
        <v>0.19400000000000001</v>
      </c>
      <c r="AF104" s="30">
        <f>AI104*(1-AJ104)*AE104</f>
        <v>35.308</v>
      </c>
      <c r="AG104" s="28">
        <f>IF(AND(AE104&gt;0,AC104&gt;0,Z104&gt;0),((Z104-AC104)*AE104)/((AE104-AC104)*Z104),0)</f>
        <v>0.9027099560075954</v>
      </c>
      <c r="AH104" s="60">
        <f t="shared" si="1"/>
        <v>0.90346601432400353</v>
      </c>
      <c r="AI104" s="12">
        <v>200</v>
      </c>
      <c r="AJ104" s="14">
        <v>0.09</v>
      </c>
      <c r="AK104" s="15">
        <v>0.2024</v>
      </c>
      <c r="AL104" s="30">
        <f>AI104*(1-AJ104)*AK104</f>
        <v>36.836799999999997</v>
      </c>
      <c r="AM104" s="19">
        <v>1.65</v>
      </c>
      <c r="AN104" s="19">
        <v>1019.02</v>
      </c>
      <c r="AO104" s="101">
        <f>AO102+AI104-AN104</f>
        <v>418.56000000000063</v>
      </c>
      <c r="AP104" s="102"/>
      <c r="AQ104" s="12"/>
      <c r="AR104" s="31"/>
      <c r="AS104" s="20"/>
      <c r="AT104" s="20"/>
      <c r="AU104" s="20"/>
      <c r="AV104" s="20"/>
    </row>
    <row r="105" spans="1:48" x14ac:dyDescent="0.2">
      <c r="A105" s="158"/>
      <c r="B105" s="33">
        <v>2</v>
      </c>
      <c r="C105" s="11" t="s">
        <v>50</v>
      </c>
      <c r="D105" s="34">
        <v>19314</v>
      </c>
      <c r="E105" s="34">
        <v>3</v>
      </c>
      <c r="F105" s="34">
        <v>15418</v>
      </c>
      <c r="G105" s="35">
        <v>1.6</v>
      </c>
      <c r="H105" s="35">
        <v>8.5</v>
      </c>
      <c r="I105" s="34">
        <v>15106</v>
      </c>
      <c r="J105" s="35">
        <v>3.1</v>
      </c>
      <c r="K105" s="34">
        <v>14419</v>
      </c>
      <c r="L105" s="36">
        <v>6.9000000000000006E-2</v>
      </c>
      <c r="M105" s="37">
        <f>ROUND(K105*(1-L105),0)</f>
        <v>13424</v>
      </c>
      <c r="N105" s="38">
        <v>0.48099999999999998</v>
      </c>
      <c r="O105" s="25">
        <f>M105*N105</f>
        <v>6456.9439999999995</v>
      </c>
      <c r="P105" s="36">
        <v>0.25800000000000001</v>
      </c>
      <c r="Q105" s="25">
        <f>M105*P105</f>
        <v>3463.3920000000003</v>
      </c>
      <c r="R105" s="39">
        <v>0.26100000000000001</v>
      </c>
      <c r="S105" s="25">
        <f>M105*R105</f>
        <v>3503.6640000000002</v>
      </c>
      <c r="T105" s="28">
        <v>0.17</v>
      </c>
      <c r="U105" s="25">
        <f>M105*T105</f>
        <v>2282.0800000000004</v>
      </c>
      <c r="V105" s="39">
        <v>0.56000000000000005</v>
      </c>
      <c r="W105" s="25">
        <f>M105*V105</f>
        <v>7517.4400000000005</v>
      </c>
      <c r="X105" s="39">
        <v>0.39</v>
      </c>
      <c r="Y105" s="25">
        <f>X105*M105</f>
        <v>5235.3600000000006</v>
      </c>
      <c r="Z105" s="40">
        <v>2.8900000000000002E-3</v>
      </c>
      <c r="AA105" s="18">
        <f>M105*Z105</f>
        <v>38.795360000000002</v>
      </c>
      <c r="AB105" s="27">
        <f>IF(M105&gt;0,(AD105+AL105)/M105,0)</f>
        <v>2.8917123957091775E-3</v>
      </c>
      <c r="AC105" s="40">
        <v>3.1E-4</v>
      </c>
      <c r="AD105" s="37">
        <f>AC105*M105</f>
        <v>4.1614399999999998</v>
      </c>
      <c r="AE105" s="28">
        <v>0.18579999999999999</v>
      </c>
      <c r="AF105" s="41">
        <f>AI105*(1-AJ105)*AE105</f>
        <v>34.416105600000002</v>
      </c>
      <c r="AG105" s="28">
        <f>IF(AND(AE105&gt;0,AC105&gt;0,Z105&gt;0),((Z105-AC105)*AE105)/((AE105-AC105)*Z105),0)</f>
        <v>0.89422554420061262</v>
      </c>
      <c r="AH105" s="29">
        <f t="shared" si="1"/>
        <v>0.89427878625491342</v>
      </c>
      <c r="AI105" s="34">
        <v>204</v>
      </c>
      <c r="AJ105" s="36">
        <v>9.1999999999999998E-2</v>
      </c>
      <c r="AK105" s="38">
        <v>0.18709999999999999</v>
      </c>
      <c r="AL105" s="41">
        <f>AI105*(1-AJ105)*AK105</f>
        <v>34.656907199999999</v>
      </c>
      <c r="AM105" s="42">
        <v>1.65</v>
      </c>
      <c r="AN105" s="42"/>
      <c r="AO105" s="121">
        <f>AO104+AI105-AN105</f>
        <v>622.56000000000063</v>
      </c>
      <c r="AP105" s="104"/>
      <c r="AQ105" s="43"/>
      <c r="AR105" s="44"/>
      <c r="AS105" s="45"/>
      <c r="AT105" s="45"/>
      <c r="AU105" s="45"/>
      <c r="AV105" s="45"/>
    </row>
    <row r="106" spans="1:48" x14ac:dyDescent="0.2">
      <c r="A106" s="158"/>
      <c r="B106" s="33">
        <v>3</v>
      </c>
      <c r="C106" s="11" t="s">
        <v>52</v>
      </c>
      <c r="D106" s="43">
        <v>16400</v>
      </c>
      <c r="E106" s="43">
        <v>2</v>
      </c>
      <c r="F106" s="43">
        <v>16811</v>
      </c>
      <c r="G106" s="37">
        <v>1.8</v>
      </c>
      <c r="H106" s="37">
        <v>7</v>
      </c>
      <c r="I106" s="43">
        <v>16846</v>
      </c>
      <c r="J106" s="37">
        <v>2.1</v>
      </c>
      <c r="K106" s="43">
        <v>14833</v>
      </c>
      <c r="L106" s="39">
        <v>7.5999999999999998E-2</v>
      </c>
      <c r="M106" s="37">
        <f>ROUND(K106*(1-L106),0)</f>
        <v>13706</v>
      </c>
      <c r="N106" s="28">
        <v>0.503</v>
      </c>
      <c r="O106" s="25">
        <f>M106*N106</f>
        <v>6894.1180000000004</v>
      </c>
      <c r="P106" s="39">
        <v>0.35899999999999999</v>
      </c>
      <c r="Q106" s="25">
        <f>M106*P106</f>
        <v>4920.4539999999997</v>
      </c>
      <c r="R106" s="39">
        <v>0.13800000000000001</v>
      </c>
      <c r="S106" s="25">
        <f>M106*R106</f>
        <v>1891.4280000000001</v>
      </c>
      <c r="T106" s="28">
        <v>0.189</v>
      </c>
      <c r="U106" s="25">
        <f>M106*T106</f>
        <v>2590.4340000000002</v>
      </c>
      <c r="V106" s="39">
        <v>0.53500000000000003</v>
      </c>
      <c r="W106" s="25">
        <f>M106*V106</f>
        <v>7332.71</v>
      </c>
      <c r="X106" s="39">
        <v>0.39</v>
      </c>
      <c r="Y106" s="25">
        <f>X106*M106</f>
        <v>5345.34</v>
      </c>
      <c r="Z106" s="47">
        <v>2.99E-3</v>
      </c>
      <c r="AA106" s="18">
        <f>M106*Z106</f>
        <v>40.980940000000004</v>
      </c>
      <c r="AB106" s="27">
        <f>IF(M106&gt;0,(AD106+AL106)/M106,0)</f>
        <v>2.9828317817014449E-3</v>
      </c>
      <c r="AC106" s="47">
        <v>2.9999999999999997E-4</v>
      </c>
      <c r="AD106" s="37">
        <f>AC106*M106</f>
        <v>4.1117999999999997</v>
      </c>
      <c r="AE106" s="28">
        <v>0.1888</v>
      </c>
      <c r="AF106" s="41">
        <f>AI106*(1-AJ106)*AE106</f>
        <v>36.888121599999998</v>
      </c>
      <c r="AG106" s="28">
        <f>IF(AND(AE106&gt;0,AC106&gt;0,Z106&gt;0),((Z106-AC106)*AE106)/((AE106-AC106)*Z106),0)</f>
        <v>0.90109738030393083</v>
      </c>
      <c r="AH106" s="29">
        <f t="shared" si="1"/>
        <v>0.90086044782399755</v>
      </c>
      <c r="AI106" s="43">
        <v>214</v>
      </c>
      <c r="AJ106" s="39">
        <v>8.6999999999999994E-2</v>
      </c>
      <c r="AK106" s="28">
        <v>0.18820000000000001</v>
      </c>
      <c r="AL106" s="41">
        <f>AI106*(1-AJ106)*AK106</f>
        <v>36.770892400000001</v>
      </c>
      <c r="AM106" s="18">
        <v>1.65</v>
      </c>
      <c r="AN106" s="18"/>
      <c r="AO106" s="121">
        <f>AO105+AI106-AN106</f>
        <v>836.56000000000063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5" thickBot="1" x14ac:dyDescent="0.25">
      <c r="A107" s="159"/>
      <c r="B107" s="49" t="s">
        <v>38</v>
      </c>
      <c r="C107" s="50"/>
      <c r="D107" s="51">
        <f>SUM(D104:D106)</f>
        <v>39240</v>
      </c>
      <c r="E107" s="51"/>
      <c r="F107" s="51">
        <f>SUM(F104:F106)</f>
        <v>42734</v>
      </c>
      <c r="G107" s="52"/>
      <c r="H107" s="52"/>
      <c r="I107" s="51">
        <f>SUM(I104:I106)</f>
        <v>43196</v>
      </c>
      <c r="J107" s="52"/>
      <c r="K107" s="51">
        <f>SUM(K104:K106)</f>
        <v>44079</v>
      </c>
      <c r="L107" s="21">
        <f>IF(K107&gt;0,(K104*L104+K105*L105+K106*L106)/K107,0)</f>
        <v>7.2028312802014563E-2</v>
      </c>
      <c r="M107" s="52">
        <f>M104+M105+M106</f>
        <v>40904</v>
      </c>
      <c r="N107" s="53">
        <f>IF(M107&gt;0,O107/M107,0)</f>
        <v>0.51430065519264612</v>
      </c>
      <c r="O107" s="54">
        <f>O104+O105+O106</f>
        <v>21036.953999999998</v>
      </c>
      <c r="P107" s="21">
        <f>IF(M107&gt;0,Q107/M107,0)</f>
        <v>0.33393526305495796</v>
      </c>
      <c r="Q107" s="54">
        <f>Q104+Q105+Q106</f>
        <v>13659.288</v>
      </c>
      <c r="R107" s="21">
        <f>IF(M107&gt;0,S107/M107,0)</f>
        <v>0.15176408175239586</v>
      </c>
      <c r="S107" s="54">
        <f>S104+S105+S106</f>
        <v>6207.7579999999998</v>
      </c>
      <c r="T107" s="21">
        <f>IF(M107&gt;0,U107/M107,0)</f>
        <v>0.19421367103461767</v>
      </c>
      <c r="U107" s="54">
        <f>U104+U105+U106</f>
        <v>7944.1160000000009</v>
      </c>
      <c r="V107" s="21">
        <f>IF(M107&gt;0,W107/M107,0)</f>
        <v>0.53411260512419323</v>
      </c>
      <c r="W107" s="54">
        <f>W104+W105+W106</f>
        <v>21847.342000000001</v>
      </c>
      <c r="X107" s="21">
        <f>IF(M107&gt;0,Y107/M107,0)</f>
        <v>0.39</v>
      </c>
      <c r="Y107" s="54">
        <f>Y104+Y105+Y106</f>
        <v>15952.560000000001</v>
      </c>
      <c r="Z107" s="55">
        <f>IF(M107&gt;0,AA107/M107,0)</f>
        <v>2.940344709563857E-3</v>
      </c>
      <c r="AA107" s="56">
        <f>SUM(AA104:AA106)</f>
        <v>120.27186</v>
      </c>
      <c r="AB107" s="55">
        <f>IF(M107&gt;0,(AB104*M104+AB105*M105+AB106*M106)/M107,0)</f>
        <v>2.9467118032466258E-3</v>
      </c>
      <c r="AC107" s="55">
        <f>IF(K107&gt;0,(K104*AC104+K105*AC105+K106*AC106)/K107,0)</f>
        <v>2.999074389164908E-4</v>
      </c>
      <c r="AD107" s="52">
        <f>SUM(AD104:AD106)</f>
        <v>12.267699999999998</v>
      </c>
      <c r="AE107" s="53">
        <f>IF(K107&gt;0,(K104*AE104+K105*AE105+K106*AE106)/K107,0)</f>
        <v>0.18956778965040041</v>
      </c>
      <c r="AF107" s="58">
        <f>SUM(AF104:AF106)</f>
        <v>106.61222720000001</v>
      </c>
      <c r="AG107" s="53">
        <f>IF(AND(AA107&gt;0),((AA104*AG104+AA105*AG105+AA106*AG106)/AA107),0)</f>
        <v>0.89942372863406439</v>
      </c>
      <c r="AH107" s="57">
        <f t="shared" si="1"/>
        <v>0.89962374587732741</v>
      </c>
      <c r="AI107" s="51">
        <f>SUM(AI104:AI106)</f>
        <v>618</v>
      </c>
      <c r="AJ107" s="21">
        <f>IF(AI107&gt;0,(AJ104*AI104+AJ105*AI105+AJ106*AI106)/AI107,0)</f>
        <v>8.9621359223300959E-2</v>
      </c>
      <c r="AK107" s="53">
        <f>IF(K107&gt;0,(AK104*K104+AK105*K105+AK106*K106)/K107,0)</f>
        <v>0.19261667233830165</v>
      </c>
      <c r="AL107" s="58">
        <f>SUM(AL104:AL106)</f>
        <v>108.2645996</v>
      </c>
      <c r="AM107" s="56"/>
      <c r="AN107" s="56">
        <f>SUM(AN104:AN106)</f>
        <v>1019.02</v>
      </c>
      <c r="AO107" s="105"/>
      <c r="AP107" s="106">
        <f>AO106</f>
        <v>836.56000000000063</v>
      </c>
      <c r="AQ107" s="51">
        <f>SUM(AQ104:AQ106)</f>
        <v>0</v>
      </c>
      <c r="AR107" s="59"/>
      <c r="AS107" s="58"/>
      <c r="AT107" s="58"/>
      <c r="AU107" s="58"/>
      <c r="AV107" s="58"/>
    </row>
    <row r="108" spans="1:48" x14ac:dyDescent="0.2">
      <c r="A108" s="157">
        <v>27</v>
      </c>
      <c r="B108" s="23">
        <v>1</v>
      </c>
      <c r="C108" s="11" t="s">
        <v>55</v>
      </c>
      <c r="D108" s="12">
        <v>5737</v>
      </c>
      <c r="E108" s="12">
        <v>0</v>
      </c>
      <c r="F108" s="12">
        <v>10319</v>
      </c>
      <c r="G108" s="13">
        <v>2.6</v>
      </c>
      <c r="H108" s="13">
        <v>7</v>
      </c>
      <c r="I108" s="12">
        <v>10305</v>
      </c>
      <c r="J108" s="13">
        <v>3.8</v>
      </c>
      <c r="K108" s="12">
        <v>15263</v>
      </c>
      <c r="L108" s="14">
        <v>7.5999999999999998E-2</v>
      </c>
      <c r="M108" s="24">
        <f>ROUND(K108*(1-L108),0)</f>
        <v>14103</v>
      </c>
      <c r="N108" s="15">
        <v>0.48499999999999999</v>
      </c>
      <c r="O108" s="25">
        <f>M108*N108</f>
        <v>6839.9549999999999</v>
      </c>
      <c r="P108" s="14">
        <v>0.48099999999999998</v>
      </c>
      <c r="Q108" s="25">
        <f>M108*P108</f>
        <v>6783.5429999999997</v>
      </c>
      <c r="R108" s="16">
        <v>3.4000000000000002E-2</v>
      </c>
      <c r="S108" s="25">
        <f>M108*R108</f>
        <v>479.50200000000001</v>
      </c>
      <c r="T108" s="26">
        <v>0.20799999999999999</v>
      </c>
      <c r="U108" s="25">
        <f>M108*T108</f>
        <v>2933.424</v>
      </c>
      <c r="V108" s="16">
        <v>0.51600000000000001</v>
      </c>
      <c r="W108" s="25">
        <f>M108*V108</f>
        <v>7277.1480000000001</v>
      </c>
      <c r="X108" s="16">
        <v>0.39</v>
      </c>
      <c r="Y108" s="25">
        <f>X108*M108</f>
        <v>5500.17</v>
      </c>
      <c r="Z108" s="17">
        <v>3.0899999999999999E-3</v>
      </c>
      <c r="AA108" s="18">
        <f>M108*Z108</f>
        <v>43.578269999999996</v>
      </c>
      <c r="AB108" s="27">
        <f>IF(M108&gt;0,(AD108+AL108)/M108,0)</f>
        <v>2.9023542154151599E-3</v>
      </c>
      <c r="AC108" s="17">
        <v>2.9999999999999997E-4</v>
      </c>
      <c r="AD108" s="24">
        <f>AC108*M108</f>
        <v>4.2308999999999992</v>
      </c>
      <c r="AE108" s="117">
        <v>0.2059</v>
      </c>
      <c r="AF108" s="30">
        <f>AI108*(1-AJ108)*AE108</f>
        <v>36.952255300000004</v>
      </c>
      <c r="AG108" s="28">
        <f>IF(AND(AE108&gt;0,AC108&gt;0,Z108&gt;0),((Z108-AC108)*AE108)/((AE108-AC108)*Z108),0)</f>
        <v>0.9042301008650977</v>
      </c>
      <c r="AH108" s="60">
        <f t="shared" si="1"/>
        <v>0.89795292552117423</v>
      </c>
      <c r="AI108" s="12">
        <v>197</v>
      </c>
      <c r="AJ108" s="14">
        <v>8.8999999999999996E-2</v>
      </c>
      <c r="AK108" s="15">
        <v>0.20449999999999999</v>
      </c>
      <c r="AL108" s="30">
        <f>AI108*(1-AJ108)*AK108</f>
        <v>36.701001500000004</v>
      </c>
      <c r="AM108" s="19">
        <v>1.65</v>
      </c>
      <c r="AN108" s="19">
        <v>887.44</v>
      </c>
      <c r="AO108" s="101">
        <f>AO106+AI108-AN108-AP108</f>
        <v>5.6843418860808015E-13</v>
      </c>
      <c r="AP108" s="102">
        <v>146.12</v>
      </c>
      <c r="AQ108" s="12"/>
      <c r="AR108" s="31"/>
      <c r="AS108" s="20"/>
      <c r="AT108" s="20"/>
      <c r="AU108" s="20"/>
      <c r="AV108" s="20"/>
    </row>
    <row r="109" spans="1:48" x14ac:dyDescent="0.2">
      <c r="A109" s="158"/>
      <c r="B109" s="33">
        <v>2</v>
      </c>
      <c r="C109" s="11" t="s">
        <v>53</v>
      </c>
      <c r="D109" s="34">
        <v>18998</v>
      </c>
      <c r="E109" s="34">
        <v>2</v>
      </c>
      <c r="F109" s="34">
        <v>15593</v>
      </c>
      <c r="G109" s="35">
        <v>1.6</v>
      </c>
      <c r="H109" s="35">
        <v>6.5</v>
      </c>
      <c r="I109" s="34">
        <v>15699</v>
      </c>
      <c r="J109" s="35">
        <v>3.4</v>
      </c>
      <c r="K109" s="34">
        <v>15546</v>
      </c>
      <c r="L109" s="36">
        <v>7.3999999999999996E-2</v>
      </c>
      <c r="M109" s="37">
        <f>ROUND(K109*(1-L109),0)</f>
        <v>14396</v>
      </c>
      <c r="N109" s="38">
        <v>0.66500000000000004</v>
      </c>
      <c r="O109" s="25">
        <f>M109*N109</f>
        <v>9573.34</v>
      </c>
      <c r="P109" s="36">
        <v>0.26800000000000002</v>
      </c>
      <c r="Q109" s="25">
        <f>M109*P109</f>
        <v>3858.1280000000002</v>
      </c>
      <c r="R109" s="39">
        <v>6.7000000000000004E-2</v>
      </c>
      <c r="S109" s="25">
        <f>M109*R109</f>
        <v>964.53200000000004</v>
      </c>
      <c r="T109" s="28">
        <v>0.20799999999999999</v>
      </c>
      <c r="U109" s="25">
        <f>M109*T109</f>
        <v>2994.3679999999999</v>
      </c>
      <c r="V109" s="39">
        <v>0.504</v>
      </c>
      <c r="W109" s="25">
        <f>M109*V109</f>
        <v>7255.5839999999998</v>
      </c>
      <c r="X109" s="39">
        <v>0.39</v>
      </c>
      <c r="Y109" s="25">
        <f>X109*M109</f>
        <v>5614.4400000000005</v>
      </c>
      <c r="Z109" s="40">
        <v>3.0899999999999999E-3</v>
      </c>
      <c r="AA109" s="18">
        <f>M109*Z109</f>
        <v>44.483640000000001</v>
      </c>
      <c r="AB109" s="27">
        <f>IF(M109&gt;0,(AD109+AL109)/M109,0)</f>
        <v>3.0853247638232841E-3</v>
      </c>
      <c r="AC109" s="40">
        <v>2.9999999999999997E-4</v>
      </c>
      <c r="AD109" s="37">
        <f>AC109*M109</f>
        <v>4.3187999999999995</v>
      </c>
      <c r="AE109" s="28">
        <v>0.21</v>
      </c>
      <c r="AF109" s="41">
        <f>AI109*(1-AJ109)*AE109</f>
        <v>39.514229999999998</v>
      </c>
      <c r="AG109" s="28">
        <f>IF(AND(AE109&gt;0,AC109&gt;0,Z109&gt;0),((Z109-AC109)*AE109)/((AE109-AC109)*Z109),0)</f>
        <v>0.90420434184757703</v>
      </c>
      <c r="AH109" s="29">
        <f t="shared" si="1"/>
        <v>0.9040381992121751</v>
      </c>
      <c r="AI109" s="34">
        <v>207</v>
      </c>
      <c r="AJ109" s="36">
        <v>9.0999999999999998E-2</v>
      </c>
      <c r="AK109" s="38">
        <v>0.21310000000000001</v>
      </c>
      <c r="AL109" s="41">
        <f>AI109*(1-AJ109)*AK109</f>
        <v>40.097535300000004</v>
      </c>
      <c r="AM109" s="42">
        <v>1.7</v>
      </c>
      <c r="AN109" s="42"/>
      <c r="AO109" s="121">
        <f>AO108+AI109-AN109</f>
        <v>207.00000000000057</v>
      </c>
      <c r="AP109" s="104"/>
      <c r="AQ109" s="43"/>
      <c r="AR109" s="44"/>
      <c r="AS109" s="45"/>
      <c r="AT109" s="45"/>
      <c r="AU109" s="45"/>
      <c r="AV109" s="45"/>
    </row>
    <row r="110" spans="1:48" x14ac:dyDescent="0.2">
      <c r="A110" s="158"/>
      <c r="B110" s="33">
        <v>3</v>
      </c>
      <c r="C110" s="11" t="s">
        <v>52</v>
      </c>
      <c r="D110" s="43">
        <v>16500</v>
      </c>
      <c r="E110" s="43">
        <v>2</v>
      </c>
      <c r="F110" s="43">
        <v>16246</v>
      </c>
      <c r="G110" s="37">
        <v>1.8</v>
      </c>
      <c r="H110" s="37">
        <v>6.6</v>
      </c>
      <c r="I110" s="43">
        <v>16121</v>
      </c>
      <c r="J110" s="37">
        <v>3.1</v>
      </c>
      <c r="K110" s="43">
        <v>15607</v>
      </c>
      <c r="L110" s="39">
        <v>7.4999999999999997E-2</v>
      </c>
      <c r="M110" s="37">
        <f>ROUND(K110*(1-L110),0)</f>
        <v>14436</v>
      </c>
      <c r="N110" s="28">
        <v>0.63600000000000001</v>
      </c>
      <c r="O110" s="25">
        <f>M110*N110</f>
        <v>9181.2960000000003</v>
      </c>
      <c r="P110" s="39">
        <v>0.33300000000000002</v>
      </c>
      <c r="Q110" s="25">
        <f>M110*P110</f>
        <v>4807.1880000000001</v>
      </c>
      <c r="R110" s="39">
        <v>3.1E-2</v>
      </c>
      <c r="S110" s="25">
        <f>M110*R110</f>
        <v>447.51600000000002</v>
      </c>
      <c r="T110" s="28">
        <v>0.219</v>
      </c>
      <c r="U110" s="25">
        <f>M110*T110</f>
        <v>3161.4839999999999</v>
      </c>
      <c r="V110" s="39">
        <v>0.5</v>
      </c>
      <c r="W110" s="25">
        <f>M110*V110</f>
        <v>7218</v>
      </c>
      <c r="X110" s="39">
        <v>0.39</v>
      </c>
      <c r="Y110" s="25">
        <f>X110*M110</f>
        <v>5630.04</v>
      </c>
      <c r="Z110" s="47">
        <v>2.82E-3</v>
      </c>
      <c r="AA110" s="18">
        <f>M110*Z110</f>
        <v>40.709519999999998</v>
      </c>
      <c r="AB110" s="27">
        <f>IF(M110&gt;0,(AD110+AL110)/M110,0)</f>
        <v>2.8392984206151287E-3</v>
      </c>
      <c r="AC110" s="47">
        <v>2.9999999999999997E-4</v>
      </c>
      <c r="AD110" s="37">
        <f>AC110*M110</f>
        <v>4.3308</v>
      </c>
      <c r="AE110" s="28">
        <v>0.20369999999999999</v>
      </c>
      <c r="AF110" s="41">
        <f>AI110*(1-AJ110)*AE110</f>
        <v>35.473132800000002</v>
      </c>
      <c r="AG110" s="28">
        <f>IF(AND(AE110&gt;0,AC110&gt;0,Z110&gt;0),((Z110-AC110)*AE110)/((AE110-AC110)*Z110),0)</f>
        <v>0.89493504048201844</v>
      </c>
      <c r="AH110" s="29">
        <f t="shared" si="1"/>
        <v>0.89561650856549091</v>
      </c>
      <c r="AI110" s="43">
        <v>192</v>
      </c>
      <c r="AJ110" s="39">
        <v>9.2999999999999999E-2</v>
      </c>
      <c r="AK110" s="28">
        <v>0.21049999999999999</v>
      </c>
      <c r="AL110" s="41">
        <f>AI110*(1-AJ110)*AK110</f>
        <v>36.657311999999997</v>
      </c>
      <c r="AM110" s="18">
        <v>1.63</v>
      </c>
      <c r="AN110" s="18"/>
      <c r="AO110" s="121">
        <f>AO109+AI110-AN110</f>
        <v>399.00000000000057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5" thickBot="1" x14ac:dyDescent="0.25">
      <c r="A111" s="159"/>
      <c r="B111" s="49" t="s">
        <v>38</v>
      </c>
      <c r="C111" s="50"/>
      <c r="D111" s="51">
        <f>SUM(D108:D110)</f>
        <v>41235</v>
      </c>
      <c r="E111" s="51"/>
      <c r="F111" s="51">
        <f>SUM(F108:F110)</f>
        <v>42158</v>
      </c>
      <c r="G111" s="52"/>
      <c r="H111" s="52"/>
      <c r="I111" s="51">
        <f>SUM(I108:I110)</f>
        <v>42125</v>
      </c>
      <c r="J111" s="52"/>
      <c r="K111" s="51">
        <f>SUM(K108:K110)</f>
        <v>46416</v>
      </c>
      <c r="L111" s="21">
        <f>IF(K111&gt;0,(K108*L108+K109*L109+K110*L110)/K111,0)</f>
        <v>7.4993902964494985E-2</v>
      </c>
      <c r="M111" s="52">
        <f>M108+M109+M110</f>
        <v>42935</v>
      </c>
      <c r="N111" s="53">
        <f>IF(M111&gt;0,O111/M111,0)</f>
        <v>0.59612416443461047</v>
      </c>
      <c r="O111" s="54">
        <f>O108+O109+O110</f>
        <v>25594.591</v>
      </c>
      <c r="P111" s="21">
        <f>IF(M111&gt;0,Q111/M111,0)</f>
        <v>0.35981970420402937</v>
      </c>
      <c r="Q111" s="54">
        <f>Q108+Q109+Q110</f>
        <v>15448.859</v>
      </c>
      <c r="R111" s="21">
        <f>IF(M111&gt;0,S111/M111,0)</f>
        <v>4.4056131361360197E-2</v>
      </c>
      <c r="S111" s="54">
        <f>S108+S109+S110</f>
        <v>1891.5500000000002</v>
      </c>
      <c r="T111" s="21">
        <f>IF(M111&gt;0,U111/M111,0)</f>
        <v>0.21169852102014672</v>
      </c>
      <c r="U111" s="54">
        <f>U108+U109+U110</f>
        <v>9089.2759999999998</v>
      </c>
      <c r="V111" s="21">
        <f>IF(M111&gt;0,W111/M111,0)</f>
        <v>0.50659676254803776</v>
      </c>
      <c r="W111" s="54">
        <f>W108+W109+W110</f>
        <v>21750.732</v>
      </c>
      <c r="X111" s="21">
        <f>IF(M111&gt;0,Y111/M111,0)</f>
        <v>0.39</v>
      </c>
      <c r="Y111" s="54">
        <f>Y108+Y109+Y110</f>
        <v>16744.650000000001</v>
      </c>
      <c r="Z111" s="55">
        <f>IF(M111&gt;0,AA111/M111,0)</f>
        <v>2.9992181204145803E-3</v>
      </c>
      <c r="AA111" s="56">
        <f>SUM(AA108:AA110)</f>
        <v>128.77143000000001</v>
      </c>
      <c r="AB111" s="55">
        <f>IF(M111&gt;0,(AB108*M108+AB109*M109+AB110*M110)/M111,0)</f>
        <v>2.9425025922906719E-3</v>
      </c>
      <c r="AC111" s="55">
        <f>IF(K111&gt;0,(K108*AC108+K109*AC109+K110*AC110)/K111,0)</f>
        <v>2.9999999999999997E-4</v>
      </c>
      <c r="AD111" s="52">
        <f>SUM(AD108:AD110)</f>
        <v>12.880499999999998</v>
      </c>
      <c r="AE111" s="53">
        <f>IF(K111&gt;0,(K108*AE108+K109*AE109+K110*AE110)/K111,0)</f>
        <v>0.20653347121682178</v>
      </c>
      <c r="AF111" s="58">
        <f>SUM(AF108:AF110)</f>
        <v>111.9396181</v>
      </c>
      <c r="AG111" s="53">
        <f>IF(AND(AA111&gt;0),((AA108*AG108+AA109*AG109+AA110*AG110)/AA111),0)</f>
        <v>0.90128268231559239</v>
      </c>
      <c r="AH111" s="57">
        <f t="shared" si="1"/>
        <v>0.89933442727467261</v>
      </c>
      <c r="AI111" s="51">
        <f>SUM(AI108:AI110)</f>
        <v>596</v>
      </c>
      <c r="AJ111" s="21">
        <f>IF(AI111&gt;0,(AJ108*AI108+AJ109*AI109+AJ110*AI110)/AI111,0)</f>
        <v>9.0983221476510071E-2</v>
      </c>
      <c r="AK111" s="53">
        <f>IF(K111&gt;0,(AK108*K108+AK109*K109+AK110*K110)/K111,0)</f>
        <v>0.20939782833505685</v>
      </c>
      <c r="AL111" s="58">
        <f>SUM(AL108:AL110)</f>
        <v>113.45584880000001</v>
      </c>
      <c r="AM111" s="56"/>
      <c r="AN111" s="56">
        <f>SUM(AN108:AN110)</f>
        <v>887.44</v>
      </c>
      <c r="AO111" s="105"/>
      <c r="AP111" s="106">
        <f>AO110</f>
        <v>399.00000000000057</v>
      </c>
      <c r="AQ111" s="51">
        <f>SUM(AQ108:AQ110)</f>
        <v>0</v>
      </c>
      <c r="AR111" s="59"/>
      <c r="AS111" s="58"/>
      <c r="AT111" s="58"/>
      <c r="AU111" s="58"/>
      <c r="AV111" s="58"/>
    </row>
    <row r="112" spans="1:48" x14ac:dyDescent="0.2">
      <c r="A112" s="157">
        <v>28</v>
      </c>
      <c r="B112" s="23">
        <v>1</v>
      </c>
      <c r="C112" s="11" t="s">
        <v>56</v>
      </c>
      <c r="D112" s="12">
        <v>5524</v>
      </c>
      <c r="E112" s="12">
        <v>0</v>
      </c>
      <c r="F112" s="12">
        <v>11525</v>
      </c>
      <c r="G112" s="13">
        <v>2.1</v>
      </c>
      <c r="H112" s="13">
        <v>7.4</v>
      </c>
      <c r="I112" s="12">
        <v>11640</v>
      </c>
      <c r="J112" s="13">
        <v>4.7</v>
      </c>
      <c r="K112" s="12">
        <v>15681</v>
      </c>
      <c r="L112" s="14">
        <v>7.0999999999999994E-2</v>
      </c>
      <c r="M112" s="24">
        <f>ROUND(K112*(1-L112),0)</f>
        <v>14568</v>
      </c>
      <c r="N112" s="15">
        <v>0.57799999999999996</v>
      </c>
      <c r="O112" s="25">
        <f>M112*N112</f>
        <v>8420.3040000000001</v>
      </c>
      <c r="P112" s="14">
        <v>0.33900000000000002</v>
      </c>
      <c r="Q112" s="25">
        <f>M112*P112</f>
        <v>4938.5520000000006</v>
      </c>
      <c r="R112" s="16">
        <v>8.3000000000000004E-2</v>
      </c>
      <c r="S112" s="25">
        <f>M112*R112</f>
        <v>1209.144</v>
      </c>
      <c r="T112" s="26">
        <v>0.222</v>
      </c>
      <c r="U112" s="25">
        <f>M112*T112</f>
        <v>3234.096</v>
      </c>
      <c r="V112" s="16">
        <v>0.5</v>
      </c>
      <c r="W112" s="25">
        <f>M112*V112</f>
        <v>7284</v>
      </c>
      <c r="X112" s="16">
        <v>0.39</v>
      </c>
      <c r="Y112" s="25">
        <f>X112*M112</f>
        <v>5681.52</v>
      </c>
      <c r="Z112" s="17">
        <v>2.6800000000000001E-3</v>
      </c>
      <c r="AA112" s="18">
        <f>M112*Z112</f>
        <v>39.04224</v>
      </c>
      <c r="AB112" s="27">
        <f>IF(M112&gt;0,(AD112+AL112)/M112,0)</f>
        <v>2.9738605161998897E-3</v>
      </c>
      <c r="AC112" s="17">
        <v>2.9E-4</v>
      </c>
      <c r="AD112" s="24">
        <f>AC112*M112</f>
        <v>4.2247199999999996</v>
      </c>
      <c r="AE112" s="117">
        <v>0.2049</v>
      </c>
      <c r="AF112" s="30">
        <f>AI112*(1-AJ112)*AE112</f>
        <v>37.20984</v>
      </c>
      <c r="AG112" s="28">
        <f>IF(AND(AE112&gt;0,AC112&gt;0,Z112&gt;0),((Z112-AC112)*AE112)/((AE112-AC112)*Z112),0)</f>
        <v>0.89305500745138</v>
      </c>
      <c r="AH112" s="60">
        <f t="shared" si="1"/>
        <v>0.90370090463906139</v>
      </c>
      <c r="AI112" s="12">
        <v>200</v>
      </c>
      <c r="AJ112" s="14">
        <v>9.1999999999999998E-2</v>
      </c>
      <c r="AK112" s="15">
        <v>0.21529999999999999</v>
      </c>
      <c r="AL112" s="30">
        <f>AI112*(1-AJ112)*AK112</f>
        <v>39.098479999999995</v>
      </c>
      <c r="AM112" s="19">
        <v>1.65</v>
      </c>
      <c r="AN112" s="19">
        <v>534.41999999999996</v>
      </c>
      <c r="AO112" s="101">
        <f>AO110+AI112-AN112</f>
        <v>64.580000000000609</v>
      </c>
      <c r="AP112" s="102"/>
      <c r="AQ112" s="12"/>
      <c r="AR112" s="31"/>
      <c r="AS112" s="20"/>
      <c r="AT112" s="20"/>
      <c r="AU112" s="20"/>
      <c r="AV112" s="20"/>
    </row>
    <row r="113" spans="1:48" x14ac:dyDescent="0.2">
      <c r="A113" s="158"/>
      <c r="B113" s="33">
        <v>2</v>
      </c>
      <c r="C113" s="11" t="s">
        <v>53</v>
      </c>
      <c r="D113" s="34">
        <v>16841</v>
      </c>
      <c r="E113" s="34">
        <v>2</v>
      </c>
      <c r="F113" s="34">
        <v>15711</v>
      </c>
      <c r="G113" s="35">
        <v>3.5</v>
      </c>
      <c r="H113" s="35">
        <v>6.3</v>
      </c>
      <c r="I113" s="34">
        <v>15968</v>
      </c>
      <c r="J113" s="35">
        <v>4</v>
      </c>
      <c r="K113" s="34">
        <v>15813</v>
      </c>
      <c r="L113" s="36">
        <v>7.6999999999999999E-2</v>
      </c>
      <c r="M113" s="37">
        <f>ROUND(K113*(1-L113),0)</f>
        <v>14595</v>
      </c>
      <c r="N113" s="38">
        <v>0.68300000000000005</v>
      </c>
      <c r="O113" s="25">
        <f>M113*N113</f>
        <v>9968.3850000000002</v>
      </c>
      <c r="P113" s="36">
        <v>0.23599999999999999</v>
      </c>
      <c r="Q113" s="25">
        <f>M113*P113</f>
        <v>3444.4199999999996</v>
      </c>
      <c r="R113" s="39">
        <v>8.1000000000000003E-2</v>
      </c>
      <c r="S113" s="25">
        <f>M113*R113</f>
        <v>1182.1949999999999</v>
      </c>
      <c r="T113" s="28">
        <v>0.215</v>
      </c>
      <c r="U113" s="25">
        <f>M113*T113</f>
        <v>3137.9249999999997</v>
      </c>
      <c r="V113" s="39">
        <v>0.503</v>
      </c>
      <c r="W113" s="25">
        <f>M113*V113</f>
        <v>7341.2849999999999</v>
      </c>
      <c r="X113" s="39">
        <v>0.39</v>
      </c>
      <c r="Y113" s="25">
        <f>X113*M113</f>
        <v>5692.05</v>
      </c>
      <c r="Z113" s="40">
        <v>2.66E-3</v>
      </c>
      <c r="AA113" s="18">
        <f>M113*Z113</f>
        <v>38.822699999999998</v>
      </c>
      <c r="AB113" s="27">
        <f>IF(M113&gt;0,(AD113+AL113)/M113,0)</f>
        <v>2.9020078931140804E-3</v>
      </c>
      <c r="AC113" s="40">
        <v>2.9E-4</v>
      </c>
      <c r="AD113" s="37">
        <f>AC113*M113</f>
        <v>4.2325499999999998</v>
      </c>
      <c r="AE113" s="28">
        <v>0.19889999999999999</v>
      </c>
      <c r="AF113" s="41">
        <f>AI113*(1-AJ113)*AE113</f>
        <v>36.436888799999998</v>
      </c>
      <c r="AG113" s="28">
        <f>IF(AND(AE113&gt;0,AC113&gt;0,Z113&gt;0),((Z113-AC113)*AE113)/((AE113-AC113)*Z113),0)</f>
        <v>0.89227840256701385</v>
      </c>
      <c r="AH113" s="29">
        <f t="shared" si="1"/>
        <v>0.90132524130176284</v>
      </c>
      <c r="AI113" s="34">
        <v>204</v>
      </c>
      <c r="AJ113" s="36">
        <v>0.10199999999999999</v>
      </c>
      <c r="AK113" s="38">
        <v>0.20810000000000001</v>
      </c>
      <c r="AL113" s="41">
        <f>AI113*(1-AJ113)*AK113</f>
        <v>38.122255200000005</v>
      </c>
      <c r="AM113" s="42">
        <v>1.7</v>
      </c>
      <c r="AN113" s="42"/>
      <c r="AO113" s="121">
        <f>AO112+AI113-AN113</f>
        <v>268.58000000000061</v>
      </c>
      <c r="AP113" s="104"/>
      <c r="AQ113" s="43"/>
      <c r="AR113" s="44"/>
      <c r="AS113" s="45"/>
      <c r="AT113" s="45"/>
      <c r="AU113" s="45"/>
      <c r="AV113" s="45"/>
    </row>
    <row r="114" spans="1:48" x14ac:dyDescent="0.2">
      <c r="A114" s="158"/>
      <c r="B114" s="33">
        <v>3</v>
      </c>
      <c r="C114" s="11" t="s">
        <v>54</v>
      </c>
      <c r="D114" s="43">
        <v>15800</v>
      </c>
      <c r="E114" s="43">
        <v>2</v>
      </c>
      <c r="F114" s="43">
        <v>17531</v>
      </c>
      <c r="G114" s="37">
        <v>2.5</v>
      </c>
      <c r="H114" s="37">
        <v>7.1</v>
      </c>
      <c r="I114" s="43">
        <v>17351</v>
      </c>
      <c r="J114" s="37">
        <v>3.6</v>
      </c>
      <c r="K114" s="43">
        <v>16001</v>
      </c>
      <c r="L114" s="39">
        <v>7.6999999999999999E-2</v>
      </c>
      <c r="M114" s="37">
        <f>ROUND(K114*(1-L114),0)</f>
        <v>14769</v>
      </c>
      <c r="N114" s="28">
        <v>0.626</v>
      </c>
      <c r="O114" s="25">
        <f>M114*N114</f>
        <v>9245.3940000000002</v>
      </c>
      <c r="P114" s="39">
        <v>0.30099999999999999</v>
      </c>
      <c r="Q114" s="25">
        <f>M114*P114</f>
        <v>4445.4690000000001</v>
      </c>
      <c r="R114" s="39">
        <v>7.2999999999999995E-2</v>
      </c>
      <c r="S114" s="25">
        <f>M114*R114</f>
        <v>1078.1369999999999</v>
      </c>
      <c r="T114" s="28">
        <v>0.21099999999999999</v>
      </c>
      <c r="U114" s="25">
        <f>M114*T114</f>
        <v>3116.259</v>
      </c>
      <c r="V114" s="39">
        <v>0.497</v>
      </c>
      <c r="W114" s="25">
        <f>M114*V114</f>
        <v>7340.1930000000002</v>
      </c>
      <c r="X114" s="39">
        <v>0.38</v>
      </c>
      <c r="Y114" s="25">
        <f>X114*M114</f>
        <v>5612.22</v>
      </c>
      <c r="Z114" s="47">
        <v>2.7100000000000002E-3</v>
      </c>
      <c r="AA114" s="18">
        <f>M114*Z114</f>
        <v>40.023990000000005</v>
      </c>
      <c r="AB114" s="27">
        <f>IF(M114&gt;0,(AD114+AL114)/M114,0)</f>
        <v>2.9243470783397655E-3</v>
      </c>
      <c r="AC114" s="47">
        <v>2.9E-4</v>
      </c>
      <c r="AD114" s="37">
        <f>AC114*M114</f>
        <v>4.28301</v>
      </c>
      <c r="AE114" s="28">
        <v>0.18970000000000001</v>
      </c>
      <c r="AF114" s="41">
        <f>AI114*(1-AJ114)*AE114</f>
        <v>38.540969600000004</v>
      </c>
      <c r="AG114" s="28">
        <f>IF(AND(AE114&gt;0,AC114&gt;0,Z114&gt;0),((Z114-AC114)*AE114)/((AE114-AC114)*Z114),0)</f>
        <v>0.89435615859775108</v>
      </c>
      <c r="AH114" s="29">
        <f t="shared" si="1"/>
        <v>0.90219881867835361</v>
      </c>
      <c r="AI114" s="43">
        <v>224</v>
      </c>
      <c r="AJ114" s="39">
        <v>9.2999999999999999E-2</v>
      </c>
      <c r="AK114" s="28">
        <v>0.1915</v>
      </c>
      <c r="AL114" s="41">
        <f>AI114*(1-AJ114)*AK114</f>
        <v>38.906672</v>
      </c>
      <c r="AM114" s="18">
        <v>1.7</v>
      </c>
      <c r="AN114" s="18"/>
      <c r="AO114" s="121">
        <f>AO113+AI114-AN114</f>
        <v>492.58000000000061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5" thickBot="1" x14ac:dyDescent="0.25">
      <c r="A115" s="159"/>
      <c r="B115" s="49" t="s">
        <v>38</v>
      </c>
      <c r="C115" s="50"/>
      <c r="D115" s="51">
        <f>SUM(D112:D114)</f>
        <v>38165</v>
      </c>
      <c r="E115" s="51"/>
      <c r="F115" s="51">
        <f>SUM(F112:F114)</f>
        <v>44767</v>
      </c>
      <c r="G115" s="52"/>
      <c r="H115" s="52"/>
      <c r="I115" s="51">
        <f>SUM(I112:I114)</f>
        <v>44959</v>
      </c>
      <c r="J115" s="52"/>
      <c r="K115" s="51">
        <f>SUM(K112:K114)</f>
        <v>47495</v>
      </c>
      <c r="L115" s="21">
        <f>IF(K115&gt;0,(K112*L112+K113*L113+K114*L114)/K115,0)</f>
        <v>7.5019033582482353E-2</v>
      </c>
      <c r="M115" s="52">
        <f>M112+M113+M114</f>
        <v>43932</v>
      </c>
      <c r="N115" s="53">
        <f>IF(M115&gt;0,O115/M115,0)</f>
        <v>0.62901946189565694</v>
      </c>
      <c r="O115" s="54">
        <f>O112+O113+O114</f>
        <v>27634.082999999999</v>
      </c>
      <c r="P115" s="21">
        <f>IF(M115&gt;0,Q115/M115,0)</f>
        <v>0.29200676044796503</v>
      </c>
      <c r="Q115" s="54">
        <f>Q112+Q113+Q114</f>
        <v>12828.440999999999</v>
      </c>
      <c r="R115" s="21">
        <f>IF(M115&gt;0,S115/M115,0)</f>
        <v>7.897377765637803E-2</v>
      </c>
      <c r="S115" s="54">
        <f>S112+S113+S114</f>
        <v>3469.4759999999997</v>
      </c>
      <c r="T115" s="21">
        <f>IF(M115&gt;0,U115/M115,0)</f>
        <v>0.21597650915050531</v>
      </c>
      <c r="U115" s="54">
        <f>U112+U113+U114</f>
        <v>9488.2799999999988</v>
      </c>
      <c r="V115" s="21">
        <f>IF(M115&gt;0,W115/M115,0)</f>
        <v>0.49998811800054627</v>
      </c>
      <c r="W115" s="54">
        <f>W112+W113+W114</f>
        <v>21965.477999999999</v>
      </c>
      <c r="X115" s="21">
        <f>IF(M115&gt;0,Y115/M115,0)</f>
        <v>0.38663821360284079</v>
      </c>
      <c r="Y115" s="54">
        <f>Y112+Y113+Y114</f>
        <v>16985.79</v>
      </c>
      <c r="Z115" s="55">
        <f>IF(M115&gt;0,AA115/M115,0)</f>
        <v>2.6834409997268504E-3</v>
      </c>
      <c r="AA115" s="56">
        <f>SUM(AA112:AA114)</f>
        <v>117.88892999999999</v>
      </c>
      <c r="AB115" s="55">
        <f>IF(M115&gt;0,(AB112*M112+AB113*M113+AB114*M114)/M115,0)</f>
        <v>2.9333444231994903E-3</v>
      </c>
      <c r="AC115" s="55">
        <f>IF(K115&gt;0,(K112*AC112+K113*AC113+K114*AC114)/K115,0)</f>
        <v>2.9E-4</v>
      </c>
      <c r="AD115" s="52">
        <f>SUM(AD112:AD114)</f>
        <v>12.740279999999998</v>
      </c>
      <c r="AE115" s="53">
        <f>IF(K115&gt;0,(K112*AE112+K113*AE113+K114*AE114)/K115,0)</f>
        <v>0.19778149910516896</v>
      </c>
      <c r="AF115" s="58">
        <f>SUM(AF112:AF114)</f>
        <v>112.18769840000002</v>
      </c>
      <c r="AG115" s="53">
        <f>IF(AND(AA115&gt;0),((AA112*AG112+AA113*AG113+AA114*AG114)/AA115),0)</f>
        <v>0.89324100762990877</v>
      </c>
      <c r="AH115" s="57">
        <f t="shared" si="1"/>
        <v>0.90241404188374796</v>
      </c>
      <c r="AI115" s="51">
        <f>SUM(AI112:AI114)</f>
        <v>628</v>
      </c>
      <c r="AJ115" s="21">
        <f>IF(AI115&gt;0,(AJ112*AI112+AJ113*AI113+AJ114*AI114)/AI115,0)</f>
        <v>9.5605095541401272E-2</v>
      </c>
      <c r="AK115" s="53">
        <f>IF(K115&gt;0,(AK112*K112+AK113*K113+AK114*K114)/K115,0)</f>
        <v>0.20488464259395728</v>
      </c>
      <c r="AL115" s="58">
        <f>SUM(AL112:AL114)</f>
        <v>116.12740720000001</v>
      </c>
      <c r="AM115" s="56"/>
      <c r="AN115" s="56">
        <f>SUM(AN112:AN114)</f>
        <v>534.41999999999996</v>
      </c>
      <c r="AO115" s="105"/>
      <c r="AP115" s="106">
        <f>AO114</f>
        <v>492.58000000000061</v>
      </c>
      <c r="AQ115" s="51">
        <f>SUM(AQ112:AQ114)</f>
        <v>0</v>
      </c>
      <c r="AR115" s="59"/>
      <c r="AS115" s="58"/>
      <c r="AT115" s="58"/>
      <c r="AU115" s="58"/>
      <c r="AV115" s="58"/>
    </row>
    <row r="116" spans="1:48" x14ac:dyDescent="0.2">
      <c r="A116" s="158">
        <v>29</v>
      </c>
      <c r="B116" s="33">
        <v>1</v>
      </c>
      <c r="C116" s="11" t="s">
        <v>50</v>
      </c>
      <c r="D116" s="12">
        <v>19839</v>
      </c>
      <c r="E116" s="12">
        <v>0</v>
      </c>
      <c r="F116" s="12">
        <v>17955</v>
      </c>
      <c r="G116" s="13">
        <v>1.1000000000000001</v>
      </c>
      <c r="H116" s="13">
        <v>5.6</v>
      </c>
      <c r="I116" s="12">
        <v>17812</v>
      </c>
      <c r="J116" s="13">
        <v>2.9</v>
      </c>
      <c r="K116" s="12">
        <v>16361</v>
      </c>
      <c r="L116" s="14">
        <v>8.6999999999999994E-2</v>
      </c>
      <c r="M116" s="24">
        <f>ROUND(K116*(1-L116),0)</f>
        <v>14938</v>
      </c>
      <c r="N116" s="15">
        <v>0.50700000000000001</v>
      </c>
      <c r="O116" s="25">
        <f>M116*N116</f>
        <v>7573.5659999999998</v>
      </c>
      <c r="P116" s="14">
        <v>0.441</v>
      </c>
      <c r="Q116" s="25">
        <f>M116*P116</f>
        <v>6587.6580000000004</v>
      </c>
      <c r="R116" s="16">
        <v>5.1999999999999998E-2</v>
      </c>
      <c r="S116" s="25">
        <f>M116*R116</f>
        <v>776.77599999999995</v>
      </c>
      <c r="T116" s="26">
        <v>0.221</v>
      </c>
      <c r="U116" s="25">
        <f>M116*T116</f>
        <v>3301.2980000000002</v>
      </c>
      <c r="V116" s="16">
        <v>0.502</v>
      </c>
      <c r="W116" s="25">
        <f>M116*V116</f>
        <v>7498.8760000000002</v>
      </c>
      <c r="X116" s="16">
        <v>0.39</v>
      </c>
      <c r="Y116" s="25">
        <f>X116*M116</f>
        <v>5825.8200000000006</v>
      </c>
      <c r="Z116" s="17">
        <v>2.7699999999999999E-3</v>
      </c>
      <c r="AA116" s="18">
        <f>M116*Z116</f>
        <v>41.378259999999997</v>
      </c>
      <c r="AB116" s="27">
        <f>IF(M116&gt;0,(AD116+AL116)/M116,0)</f>
        <v>2.709797188378632E-3</v>
      </c>
      <c r="AC116" s="17">
        <v>2.9E-4</v>
      </c>
      <c r="AD116" s="24">
        <f>AC116*M116</f>
        <v>4.33202</v>
      </c>
      <c r="AE116" s="117">
        <v>0.20860000000000001</v>
      </c>
      <c r="AF116" s="30">
        <f>AI116*(1-AJ116)*AE116</f>
        <v>35.837688600000007</v>
      </c>
      <c r="AG116" s="28">
        <f>IF(AND(AE116&gt;0,AC116&gt;0,Z116&gt;0),((Z116-AC116)*AE116)/((AE116-AC116)*Z116),0)</f>
        <v>0.89655326595134632</v>
      </c>
      <c r="AH116" s="60">
        <f t="shared" si="1"/>
        <v>0.89421343929386121</v>
      </c>
      <c r="AI116" s="12">
        <v>189</v>
      </c>
      <c r="AJ116" s="14">
        <v>9.0999999999999998E-2</v>
      </c>
      <c r="AK116" s="15">
        <v>0.2104</v>
      </c>
      <c r="AL116" s="30">
        <f>AI116*(1-AJ116)*AK116</f>
        <v>36.146930400000002</v>
      </c>
      <c r="AM116" s="19">
        <v>1.6</v>
      </c>
      <c r="AN116" s="19"/>
      <c r="AO116" s="101">
        <f>AO114+AI116-AN116</f>
        <v>681.58000000000061</v>
      </c>
      <c r="AP116" s="120"/>
      <c r="AQ116" s="12"/>
      <c r="AR116" s="31"/>
      <c r="AS116" s="20"/>
      <c r="AT116" s="20"/>
      <c r="AU116" s="20"/>
      <c r="AV116" s="20"/>
    </row>
    <row r="117" spans="1:48" x14ac:dyDescent="0.2">
      <c r="A117" s="158"/>
      <c r="B117" s="33">
        <v>2</v>
      </c>
      <c r="C117" s="11" t="s">
        <v>53</v>
      </c>
      <c r="D117" s="34">
        <v>18831</v>
      </c>
      <c r="E117" s="34">
        <v>2</v>
      </c>
      <c r="F117" s="34">
        <v>19084</v>
      </c>
      <c r="G117" s="35">
        <v>1.3</v>
      </c>
      <c r="H117" s="35">
        <v>5</v>
      </c>
      <c r="I117" s="34">
        <v>18774</v>
      </c>
      <c r="J117" s="35">
        <v>2</v>
      </c>
      <c r="K117" s="34">
        <v>16342</v>
      </c>
      <c r="L117" s="36">
        <v>8.6999999999999994E-2</v>
      </c>
      <c r="M117" s="37">
        <f>ROUND(K117*(1-L117),0)</f>
        <v>14920</v>
      </c>
      <c r="N117" s="38">
        <v>0.61499999999999999</v>
      </c>
      <c r="O117" s="25">
        <f>M117*N117</f>
        <v>9175.7999999999993</v>
      </c>
      <c r="P117" s="36">
        <v>0.317</v>
      </c>
      <c r="Q117" s="25">
        <f>M117*P117</f>
        <v>4729.6400000000003</v>
      </c>
      <c r="R117" s="39">
        <v>6.8000000000000005E-2</v>
      </c>
      <c r="S117" s="25">
        <f>M117*R117</f>
        <v>1014.5600000000001</v>
      </c>
      <c r="T117" s="28">
        <v>0.22500000000000001</v>
      </c>
      <c r="U117" s="25">
        <f>M117*T117</f>
        <v>3357</v>
      </c>
      <c r="V117" s="39">
        <v>0.498</v>
      </c>
      <c r="W117" s="25">
        <f>M117*V117</f>
        <v>7430.16</v>
      </c>
      <c r="X117" s="39">
        <v>0.39</v>
      </c>
      <c r="Y117" s="25">
        <f>X117*M117</f>
        <v>5818.8</v>
      </c>
      <c r="Z117" s="40">
        <v>2.8E-3</v>
      </c>
      <c r="AA117" s="18">
        <f>M117*Z117</f>
        <v>41.775999999999996</v>
      </c>
      <c r="AB117" s="27">
        <f>IF(M117&gt;0,(AD117+AL117)/M117,0)</f>
        <v>2.8758041554959785E-3</v>
      </c>
      <c r="AC117" s="40">
        <v>2.9E-4</v>
      </c>
      <c r="AD117" s="37">
        <f>AC117*M117</f>
        <v>4.3268000000000004</v>
      </c>
      <c r="AE117" s="28">
        <v>0.20660000000000001</v>
      </c>
      <c r="AF117" s="41">
        <f>AI117*(1-AJ117)*AE117</f>
        <v>36.312842400000001</v>
      </c>
      <c r="AG117" s="28">
        <f>IF(AND(AE117&gt;0,AC117&gt;0,Z117&gt;0),((Z117-AC117)*AE117)/((AE117-AC117)*Z117),0)</f>
        <v>0.89768863776425234</v>
      </c>
      <c r="AH117" s="29">
        <f t="shared" si="1"/>
        <v>0.90034816679380725</v>
      </c>
      <c r="AI117" s="34">
        <v>194</v>
      </c>
      <c r="AJ117" s="36">
        <v>9.4E-2</v>
      </c>
      <c r="AK117" s="38">
        <v>0.2195</v>
      </c>
      <c r="AL117" s="41">
        <f>AI117*(1-AJ117)*AK117</f>
        <v>38.580198000000003</v>
      </c>
      <c r="AM117" s="42">
        <v>1.6</v>
      </c>
      <c r="AN117" s="42"/>
      <c r="AO117" s="121">
        <f>AO116+AI117-AN117</f>
        <v>875.58000000000061</v>
      </c>
      <c r="AP117" s="104"/>
      <c r="AQ117" s="43"/>
      <c r="AR117" s="44"/>
      <c r="AS117" s="45"/>
      <c r="AT117" s="45"/>
      <c r="AU117" s="45"/>
      <c r="AV117" s="45"/>
    </row>
    <row r="118" spans="1:48" x14ac:dyDescent="0.2">
      <c r="A118" s="158"/>
      <c r="B118" s="33">
        <v>3</v>
      </c>
      <c r="C118" s="11" t="s">
        <v>54</v>
      </c>
      <c r="D118" s="43">
        <v>15600</v>
      </c>
      <c r="E118" s="43">
        <v>2</v>
      </c>
      <c r="F118" s="43">
        <v>17663</v>
      </c>
      <c r="G118" s="37">
        <v>1.1000000000000001</v>
      </c>
      <c r="H118" s="37">
        <v>4.9000000000000004</v>
      </c>
      <c r="I118" s="43">
        <v>17263</v>
      </c>
      <c r="J118" s="37">
        <v>1.8</v>
      </c>
      <c r="K118" s="43">
        <v>16207</v>
      </c>
      <c r="L118" s="39">
        <v>8.7999999999999995E-2</v>
      </c>
      <c r="M118" s="37">
        <f>ROUND(K118*(1-L118),0)</f>
        <v>14781</v>
      </c>
      <c r="N118" s="28">
        <v>0.55800000000000005</v>
      </c>
      <c r="O118" s="25">
        <f>M118*N118</f>
        <v>8247.7980000000007</v>
      </c>
      <c r="P118" s="39">
        <v>0.38900000000000001</v>
      </c>
      <c r="Q118" s="25">
        <f>M118*P118</f>
        <v>5749.8090000000002</v>
      </c>
      <c r="R118" s="39">
        <v>5.2999999999999999E-2</v>
      </c>
      <c r="S118" s="25">
        <f>M118*R118</f>
        <v>783.39300000000003</v>
      </c>
      <c r="T118" s="28">
        <v>0.23</v>
      </c>
      <c r="U118" s="25">
        <f>M118*T118</f>
        <v>3399.63</v>
      </c>
      <c r="V118" s="39">
        <v>0.499</v>
      </c>
      <c r="W118" s="25">
        <f>M118*V118</f>
        <v>7375.7190000000001</v>
      </c>
      <c r="X118" s="39">
        <v>0.39</v>
      </c>
      <c r="Y118" s="25">
        <f>X118*M118</f>
        <v>5764.59</v>
      </c>
      <c r="Z118" s="47">
        <v>2.7000000000000001E-3</v>
      </c>
      <c r="AA118" s="18">
        <f>M118*Z118</f>
        <v>39.908700000000003</v>
      </c>
      <c r="AB118" s="27">
        <f>IF(M118&gt;0,(AD118+AL118)/M118,0)</f>
        <v>2.7329696569920845E-3</v>
      </c>
      <c r="AC118" s="47">
        <v>2.7999999999999998E-4</v>
      </c>
      <c r="AD118" s="37">
        <f>AC118*M118</f>
        <v>4.1386799999999999</v>
      </c>
      <c r="AE118" s="28">
        <v>0.2001</v>
      </c>
      <c r="AF118" s="41">
        <f>AI118*(1-AJ118)*AE118</f>
        <v>35.546764500000002</v>
      </c>
      <c r="AG118" s="28">
        <f>IF(AND(AE118&gt;0,AC118&gt;0,Z118&gt;0),((Z118-AC118)*AE118)/((AE118-AC118)*Z118),0)</f>
        <v>0.89755224146176005</v>
      </c>
      <c r="AH118" s="29">
        <f t="shared" si="1"/>
        <v>0.89878035972833037</v>
      </c>
      <c r="AI118" s="43">
        <v>195</v>
      </c>
      <c r="AJ118" s="39">
        <v>8.8999999999999996E-2</v>
      </c>
      <c r="AK118" s="28">
        <v>0.2041</v>
      </c>
      <c r="AL118" s="41">
        <f>AI118*(1-AJ118)*AK118</f>
        <v>36.257344500000002</v>
      </c>
      <c r="AM118" s="18">
        <v>1.7</v>
      </c>
      <c r="AN118" s="18"/>
      <c r="AO118" s="121">
        <f>AO117+AI118-AN118</f>
        <v>1070.5800000000006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5" thickBot="1" x14ac:dyDescent="0.25">
      <c r="A119" s="159"/>
      <c r="B119" s="49" t="s">
        <v>38</v>
      </c>
      <c r="C119" s="50"/>
      <c r="D119" s="51">
        <f>SUM(D116:D118)</f>
        <v>54270</v>
      </c>
      <c r="E119" s="51"/>
      <c r="F119" s="51">
        <f>SUM(F116:F118)</f>
        <v>54702</v>
      </c>
      <c r="G119" s="52"/>
      <c r="H119" s="52"/>
      <c r="I119" s="51">
        <f>SUM(I116:I118)</f>
        <v>53849</v>
      </c>
      <c r="J119" s="52"/>
      <c r="K119" s="51">
        <f>SUM(K116:K118)</f>
        <v>48910</v>
      </c>
      <c r="L119" s="21">
        <f>IF(K119&gt;0,(K116*L116+K117*L117+K118*L118)/K119,0)</f>
        <v>8.7331363729298714E-2</v>
      </c>
      <c r="M119" s="52">
        <f>M116+M117+M118</f>
        <v>44639</v>
      </c>
      <c r="N119" s="53">
        <f>IF(M119&gt;0,O119/M119,0)</f>
        <v>0.55998485629158357</v>
      </c>
      <c r="O119" s="54">
        <f>O116+O117+O118</f>
        <v>24997.163999999997</v>
      </c>
      <c r="P119" s="21">
        <f>IF(M119&gt;0,Q119/M119,0)</f>
        <v>0.38233623065032818</v>
      </c>
      <c r="Q119" s="54">
        <f>Q116+Q117+Q118</f>
        <v>17067.107</v>
      </c>
      <c r="R119" s="21">
        <f>IF(M119&gt;0,S119/M119,0)</f>
        <v>5.7678913058088227E-2</v>
      </c>
      <c r="S119" s="54">
        <f>S116+S117+S118</f>
        <v>2574.7290000000003</v>
      </c>
      <c r="T119" s="21">
        <f>IF(M119&gt;0,U119/M119,0)</f>
        <v>0.22531705459351686</v>
      </c>
      <c r="U119" s="54">
        <f>U116+U117+U118</f>
        <v>10057.928</v>
      </c>
      <c r="V119" s="21">
        <f>IF(M119&gt;0,W119/M119,0)</f>
        <v>0.49966968346065105</v>
      </c>
      <c r="W119" s="54">
        <f>W116+W117+W118</f>
        <v>22304.755000000001</v>
      </c>
      <c r="X119" s="21">
        <f>IF(M119&gt;0,Y119/M119,0)</f>
        <v>0.38999999999999996</v>
      </c>
      <c r="Y119" s="54">
        <f>Y116+Y117+Y118</f>
        <v>17409.21</v>
      </c>
      <c r="Z119" s="55">
        <f>IF(M119&gt;0,AA119/M119,0)</f>
        <v>2.7568484957100296E-3</v>
      </c>
      <c r="AA119" s="56">
        <f>SUM(AA116:AA118)</f>
        <v>123.06296</v>
      </c>
      <c r="AB119" s="55">
        <f>IF(M119&gt;0,(AB116*M116+AB117*M117+AB118*M118)/M119,0)</f>
        <v>2.7729557763390756E-3</v>
      </c>
      <c r="AC119" s="55">
        <f>IF(K119&gt;0,(K116*AC116+K117*AC117+K118*AC118)/K119,0)</f>
        <v>2.8668636270701289E-4</v>
      </c>
      <c r="AD119" s="52">
        <f>SUM(AD116:AD118)</f>
        <v>12.797499999999999</v>
      </c>
      <c r="AE119" s="53">
        <f>IF(K119&gt;0,(K116*AE116+K117*AE117+K118*AE118)/K119,0)</f>
        <v>0.20511516049887546</v>
      </c>
      <c r="AF119" s="58">
        <f>SUM(AF116:AF118)</f>
        <v>107.6972955</v>
      </c>
      <c r="AG119" s="53">
        <f>IF(AND(AA119&gt;0),((AA116*AG116+AA117*AG117+AA118*AG118)/AA119),0)</f>
        <v>0.89726265167397479</v>
      </c>
      <c r="AH119" s="57">
        <f t="shared" si="1"/>
        <v>0.8978312876878084</v>
      </c>
      <c r="AI119" s="51">
        <f>SUM(AI116:AI118)</f>
        <v>578</v>
      </c>
      <c r="AJ119" s="21">
        <f>IF(AI119&gt;0,(AJ116*AI116+AJ117*AI117+AJ118*AI118)/AI119,0)</f>
        <v>9.1332179930795857E-2</v>
      </c>
      <c r="AK119" s="53">
        <f>IF(K119&gt;0,(AK116*K116+AK117*K117+AK118*K118)/K119,0)</f>
        <v>0.21135293600490698</v>
      </c>
      <c r="AL119" s="58">
        <f>SUM(AL116:AL118)</f>
        <v>110.9844729</v>
      </c>
      <c r="AM119" s="56"/>
      <c r="AN119" s="56">
        <f>SUM(AN116:AN118)</f>
        <v>0</v>
      </c>
      <c r="AO119" s="105"/>
      <c r="AP119" s="106">
        <f>AO118</f>
        <v>1070.5800000000006</v>
      </c>
      <c r="AQ119" s="51">
        <f>SUM(AQ116:AQ118)</f>
        <v>0</v>
      </c>
      <c r="AR119" s="59"/>
      <c r="AS119" s="58"/>
      <c r="AT119" s="58"/>
      <c r="AU119" s="58"/>
      <c r="AV119" s="58"/>
    </row>
    <row r="120" spans="1:48" x14ac:dyDescent="0.2">
      <c r="A120" s="157">
        <v>30</v>
      </c>
      <c r="B120" s="23">
        <v>1</v>
      </c>
      <c r="C120" s="11" t="s">
        <v>50</v>
      </c>
      <c r="D120" s="12">
        <v>13292</v>
      </c>
      <c r="E120" s="12">
        <v>0</v>
      </c>
      <c r="F120" s="12">
        <v>15670</v>
      </c>
      <c r="G120" s="13">
        <v>0.8</v>
      </c>
      <c r="H120" s="13">
        <v>5.9</v>
      </c>
      <c r="I120" s="12">
        <v>15854</v>
      </c>
      <c r="J120" s="13">
        <v>1.8</v>
      </c>
      <c r="K120" s="12">
        <v>16219</v>
      </c>
      <c r="L120" s="14">
        <v>0.09</v>
      </c>
      <c r="M120" s="37">
        <f>ROUND(K120*(1-L120),0)</f>
        <v>14759</v>
      </c>
      <c r="N120" s="15">
        <v>0.45300000000000001</v>
      </c>
      <c r="O120" s="25">
        <f>M120*N120</f>
        <v>6685.8270000000002</v>
      </c>
      <c r="P120" s="14">
        <v>0.48499999999999999</v>
      </c>
      <c r="Q120" s="25">
        <f>M120*P120</f>
        <v>7158.1149999999998</v>
      </c>
      <c r="R120" s="16">
        <v>6.2E-2</v>
      </c>
      <c r="S120" s="25">
        <f>M120*R120</f>
        <v>915.05799999999999</v>
      </c>
      <c r="T120" s="26">
        <v>0.23799999999999999</v>
      </c>
      <c r="U120" s="25">
        <f>M120*T120</f>
        <v>3512.6419999999998</v>
      </c>
      <c r="V120" s="16">
        <v>0.496</v>
      </c>
      <c r="W120" s="25">
        <f>M120*V120</f>
        <v>7320.4639999999999</v>
      </c>
      <c r="X120" s="16">
        <v>0.39</v>
      </c>
      <c r="Y120" s="25">
        <f>X120*M120</f>
        <v>5756.01</v>
      </c>
      <c r="Z120" s="17">
        <v>2.7200000000000002E-3</v>
      </c>
      <c r="AA120" s="18">
        <f>M120*Z120</f>
        <v>40.144480000000001</v>
      </c>
      <c r="AB120" s="27">
        <f>IF(M120&gt;0,(AD120+AL120)/M120,0)</f>
        <v>2.7744243512433093E-3</v>
      </c>
      <c r="AC120" s="17">
        <v>2.9999999999999997E-4</v>
      </c>
      <c r="AD120" s="24">
        <f>AC120*M120</f>
        <v>4.4276999999999997</v>
      </c>
      <c r="AE120" s="117">
        <v>0.2077</v>
      </c>
      <c r="AF120" s="30">
        <f>AI120*(1-AJ120)*AE120</f>
        <v>34.588281000000002</v>
      </c>
      <c r="AG120" s="28">
        <f>IF(AND(AE120&gt;0,AC120&gt;0,Z120&gt;0),((Z120-AC120)*AE120)/((AE120-AC120)*Z120),0)</f>
        <v>0.89099282432355786</v>
      </c>
      <c r="AH120" s="60">
        <f t="shared" si="1"/>
        <v>0.89309120017342847</v>
      </c>
      <c r="AI120" s="12">
        <v>183</v>
      </c>
      <c r="AJ120" s="14">
        <v>0.09</v>
      </c>
      <c r="AK120" s="15">
        <v>0.21929999999999999</v>
      </c>
      <c r="AL120" s="30">
        <f>AI120*(1-AJ120)*AK120</f>
        <v>36.520029000000001</v>
      </c>
      <c r="AM120" s="19">
        <v>1.6</v>
      </c>
      <c r="AN120" s="19"/>
      <c r="AO120" s="101">
        <f>AO118+AI120-AN120</f>
        <v>1253.5800000000006</v>
      </c>
      <c r="AP120" s="102"/>
      <c r="AQ120" s="12"/>
      <c r="AR120" s="31"/>
      <c r="AS120" s="20"/>
      <c r="AT120" s="20"/>
      <c r="AU120" s="20"/>
      <c r="AV120" s="20"/>
    </row>
    <row r="121" spans="1:48" x14ac:dyDescent="0.2">
      <c r="A121" s="158"/>
      <c r="B121" s="33">
        <v>2</v>
      </c>
      <c r="C121" s="46" t="s">
        <v>55</v>
      </c>
      <c r="D121" s="34">
        <v>18220</v>
      </c>
      <c r="E121" s="34">
        <v>4</v>
      </c>
      <c r="F121" s="34">
        <v>19547</v>
      </c>
      <c r="G121" s="35">
        <v>1.2</v>
      </c>
      <c r="H121" s="35">
        <v>6.3</v>
      </c>
      <c r="I121" s="34">
        <v>18955</v>
      </c>
      <c r="J121" s="35">
        <v>1</v>
      </c>
      <c r="K121" s="34">
        <v>16269</v>
      </c>
      <c r="L121" s="36">
        <v>9.0999999999999998E-2</v>
      </c>
      <c r="M121" s="37">
        <f>ROUND(K121*(1-L121),0)</f>
        <v>14789</v>
      </c>
      <c r="N121" s="38">
        <v>0.48899999999999999</v>
      </c>
      <c r="O121" s="25">
        <f>M121*N121</f>
        <v>7231.8209999999999</v>
      </c>
      <c r="P121" s="36">
        <v>0.46800000000000003</v>
      </c>
      <c r="Q121" s="25">
        <f>M121*P121</f>
        <v>6921.2520000000004</v>
      </c>
      <c r="R121" s="39">
        <v>4.2999999999999997E-2</v>
      </c>
      <c r="S121" s="25">
        <f>M121*R121</f>
        <v>635.92699999999991</v>
      </c>
      <c r="T121" s="28">
        <v>0.223</v>
      </c>
      <c r="U121" s="25">
        <f>M121*T121</f>
        <v>3297.9470000000001</v>
      </c>
      <c r="V121" s="39">
        <v>0.505</v>
      </c>
      <c r="W121" s="25">
        <f>M121*V121</f>
        <v>7468.4449999999997</v>
      </c>
      <c r="X121" s="39">
        <v>0.39</v>
      </c>
      <c r="Y121" s="25">
        <f>X121*M121</f>
        <v>5767.71</v>
      </c>
      <c r="Z121" s="40">
        <v>2.7899999999999999E-3</v>
      </c>
      <c r="AA121" s="18">
        <f>M121*Z121</f>
        <v>41.261310000000002</v>
      </c>
      <c r="AB121" s="27">
        <f>IF(M121&gt;0,(AD121+AL121)/M121,0)</f>
        <v>2.900316079518561E-3</v>
      </c>
      <c r="AC121" s="40">
        <v>2.9999999999999997E-4</v>
      </c>
      <c r="AD121" s="37">
        <f>AC121*M121</f>
        <v>4.4366999999999992</v>
      </c>
      <c r="AE121" s="28">
        <v>0.19919999999999999</v>
      </c>
      <c r="AF121" s="41">
        <f>AI121*(1-AJ121)*AE121</f>
        <v>35.514371999999995</v>
      </c>
      <c r="AG121" s="28">
        <f>IF(AND(AE121&gt;0,AC121&gt;0,Z121&gt;0),((Z121-AC121)*AE121)/((AE121-AC121)*Z121),0)</f>
        <v>0.89381923158014243</v>
      </c>
      <c r="AH121" s="29">
        <f t="shared" si="1"/>
        <v>0.89781169302395747</v>
      </c>
      <c r="AI121" s="34">
        <v>197</v>
      </c>
      <c r="AJ121" s="36">
        <v>9.5000000000000001E-2</v>
      </c>
      <c r="AK121" s="38">
        <v>0.2157</v>
      </c>
      <c r="AL121" s="41">
        <f>AI121*(1-AJ121)*AK121</f>
        <v>38.4560745</v>
      </c>
      <c r="AM121" s="42">
        <v>1.6</v>
      </c>
      <c r="AN121" s="42"/>
      <c r="AO121" s="121">
        <f>AO120+AI121-AN121</f>
        <v>1450.5800000000006</v>
      </c>
      <c r="AP121" s="104"/>
      <c r="AQ121" s="43"/>
      <c r="AR121" s="44"/>
      <c r="AS121" s="45"/>
      <c r="AT121" s="45"/>
      <c r="AU121" s="45"/>
      <c r="AV121" s="45"/>
    </row>
    <row r="122" spans="1:48" x14ac:dyDescent="0.2">
      <c r="A122" s="158"/>
      <c r="B122" s="33">
        <v>3</v>
      </c>
      <c r="C122" s="11" t="s">
        <v>54</v>
      </c>
      <c r="D122" s="43">
        <v>15503</v>
      </c>
      <c r="E122" s="43">
        <v>4</v>
      </c>
      <c r="F122" s="43">
        <v>16998</v>
      </c>
      <c r="G122" s="37">
        <v>1</v>
      </c>
      <c r="H122" s="37">
        <v>6.3</v>
      </c>
      <c r="I122" s="43">
        <v>16993</v>
      </c>
      <c r="J122" s="37">
        <v>0.9</v>
      </c>
      <c r="K122" s="43">
        <v>16377</v>
      </c>
      <c r="L122" s="39">
        <v>8.7999999999999995E-2</v>
      </c>
      <c r="M122" s="37">
        <f>ROUND(K122*(1-L122),0)</f>
        <v>14936</v>
      </c>
      <c r="N122" s="28">
        <v>0.51400000000000001</v>
      </c>
      <c r="O122" s="25">
        <f>M122*N122</f>
        <v>7677.1040000000003</v>
      </c>
      <c r="P122" s="39">
        <v>0.443</v>
      </c>
      <c r="Q122" s="25">
        <f>M122*P122</f>
        <v>6616.6480000000001</v>
      </c>
      <c r="R122" s="39">
        <v>4.2999999999999997E-2</v>
      </c>
      <c r="S122" s="25">
        <f>M122*R122</f>
        <v>642.24799999999993</v>
      </c>
      <c r="T122" s="28">
        <v>0.247</v>
      </c>
      <c r="U122" s="25">
        <f>M122*T122</f>
        <v>3689.192</v>
      </c>
      <c r="V122" s="39">
        <v>0.48399999999999999</v>
      </c>
      <c r="W122" s="25">
        <f>M122*V122</f>
        <v>7229.0239999999994</v>
      </c>
      <c r="X122" s="39">
        <v>0.39</v>
      </c>
      <c r="Y122" s="25">
        <f>X122*M122</f>
        <v>5825.04</v>
      </c>
      <c r="Z122" s="47">
        <v>2.64E-3</v>
      </c>
      <c r="AA122" s="18">
        <f>M122*Z122</f>
        <v>39.431040000000003</v>
      </c>
      <c r="AB122" s="27">
        <f>IF(M122&gt;0,(AD122+AL122)/M122,0)</f>
        <v>2.6977525441885379E-3</v>
      </c>
      <c r="AC122" s="47">
        <v>2.7999999999999998E-4</v>
      </c>
      <c r="AD122" s="37">
        <f>AC122*M122</f>
        <v>4.18208</v>
      </c>
      <c r="AE122" s="28">
        <v>0.20050000000000001</v>
      </c>
      <c r="AF122" s="41">
        <f>AI122*(1-AJ122)*AE122</f>
        <v>34.742640000000002</v>
      </c>
      <c r="AG122" s="28">
        <f>IF(AND(AE122&gt;0,AC122&gt;0,Z122&gt;0),((Z122-AC122)*AE122)/((AE122-AC122)*Z122),0)</f>
        <v>0.89518953393691192</v>
      </c>
      <c r="AH122" s="29">
        <f t="shared" si="1"/>
        <v>0.89741564313616085</v>
      </c>
      <c r="AI122" s="43">
        <v>190</v>
      </c>
      <c r="AJ122" s="39">
        <v>8.7999999999999995E-2</v>
      </c>
      <c r="AK122" s="28">
        <v>0.2084</v>
      </c>
      <c r="AL122" s="41">
        <f>AI122*(1-AJ122)*AK122</f>
        <v>36.111552000000003</v>
      </c>
      <c r="AM122" s="18">
        <v>1.65</v>
      </c>
      <c r="AN122" s="18"/>
      <c r="AO122" s="121">
        <f>AO121+AI122-AN122</f>
        <v>1640.5800000000006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5" thickBot="1" x14ac:dyDescent="0.25">
      <c r="A123" s="159"/>
      <c r="B123" s="49" t="s">
        <v>38</v>
      </c>
      <c r="C123" s="50"/>
      <c r="D123" s="51">
        <f>SUM(D120:D122)</f>
        <v>47015</v>
      </c>
      <c r="E123" s="51"/>
      <c r="F123" s="51">
        <f>SUM(F120:F122)</f>
        <v>52215</v>
      </c>
      <c r="G123" s="52"/>
      <c r="H123" s="52"/>
      <c r="I123" s="51">
        <f>SUM(I120:I122)</f>
        <v>51802</v>
      </c>
      <c r="J123" s="52"/>
      <c r="K123" s="51">
        <f>SUM(K120:K122)</f>
        <v>48865</v>
      </c>
      <c r="L123" s="21">
        <f>IF(K123&gt;0,(K120*L120+K121*L121+K122*L122)/K123,0)</f>
        <v>8.9662641972782148E-2</v>
      </c>
      <c r="M123" s="52">
        <f>M120+M121+M122</f>
        <v>44484</v>
      </c>
      <c r="N123" s="53">
        <f>IF(M123&gt;0,O123/M123,0)</f>
        <v>0.48544986961604175</v>
      </c>
      <c r="O123" s="54">
        <f>O120+O121+O122</f>
        <v>21594.752</v>
      </c>
      <c r="P123" s="21">
        <f>IF(M123&gt;0,Q123/M123,0)</f>
        <v>0.46524626832119415</v>
      </c>
      <c r="Q123" s="54">
        <f>Q120+Q121+Q122</f>
        <v>20696.014999999999</v>
      </c>
      <c r="R123" s="21">
        <f>IF(M123&gt;0,S123/M123,0)</f>
        <v>4.9303862062764131E-2</v>
      </c>
      <c r="S123" s="54">
        <f>S120+S121+S122</f>
        <v>2193.2329999999997</v>
      </c>
      <c r="T123" s="21">
        <f>IF(M123&gt;0,U123/M123,0)</f>
        <v>0.23603500134879954</v>
      </c>
      <c r="U123" s="54">
        <f>U120+U121+U122</f>
        <v>10499.780999999999</v>
      </c>
      <c r="V123" s="21">
        <f>IF(M123&gt;0,W123/M123,0)</f>
        <v>0.49496297545184781</v>
      </c>
      <c r="W123" s="54">
        <f>W120+W121+W122</f>
        <v>22017.932999999997</v>
      </c>
      <c r="X123" s="21">
        <f>IF(M123&gt;0,Y123/M123,0)</f>
        <v>0.39000000000000007</v>
      </c>
      <c r="Y123" s="54">
        <f>Y120+Y121+Y122</f>
        <v>17348.760000000002</v>
      </c>
      <c r="Z123" s="55">
        <f>IF(M123&gt;0,AA123/M123,0)</f>
        <v>2.7164110691484575E-3</v>
      </c>
      <c r="AA123" s="56">
        <f>SUM(AA120:AA122)</f>
        <v>120.83682999999999</v>
      </c>
      <c r="AB123" s="55">
        <f>IF(M123&gt;0,(AB120*M120+AB121*M121+AB122*M122)/M123,0)</f>
        <v>2.7905344730689689E-3</v>
      </c>
      <c r="AC123" s="55">
        <f>IF(K123&gt;0,(K120*AC120+K121*AC121+K122*AC122)/K123,0)</f>
        <v>2.932970428732221E-4</v>
      </c>
      <c r="AD123" s="52">
        <f>SUM(AD120:AD122)</f>
        <v>13.046479999999999</v>
      </c>
      <c r="AE123" s="53">
        <f>IF(K123&gt;0,(K120*AE120+K121*AE121+K122*AE122)/K123,0)</f>
        <v>0.2024569651079505</v>
      </c>
      <c r="AF123" s="58">
        <f>SUM(AF120:AF122)</f>
        <v>104.845293</v>
      </c>
      <c r="AG123" s="53">
        <f>IF(AND(AA123&gt;0),((AA120*AG120+AA121*AG121+AA122*AG122)/AA123),0)</f>
        <v>0.89332739310223863</v>
      </c>
      <c r="AH123" s="57">
        <f t="shared" si="1"/>
        <v>0.89612135524318159</v>
      </c>
      <c r="AI123" s="51">
        <f>SUM(AI120:AI122)</f>
        <v>570</v>
      </c>
      <c r="AJ123" s="21">
        <f>IF(AI123&gt;0,(AJ120*AI120+AJ121*AI121+AJ122*AI122)/AI123,0)</f>
        <v>9.1061403508771926E-2</v>
      </c>
      <c r="AK123" s="53">
        <f>IF(K123&gt;0,(AK120*K120+AK121*K121+AK122*K122)/K123,0)</f>
        <v>0.21444831269825029</v>
      </c>
      <c r="AL123" s="58">
        <f>SUM(AL120:AL122)</f>
        <v>111.0876555</v>
      </c>
      <c r="AM123" s="56"/>
      <c r="AN123" s="56">
        <f>SUM(AN120:AN122)</f>
        <v>0</v>
      </c>
      <c r="AO123" s="105"/>
      <c r="AP123" s="106">
        <f>AO122</f>
        <v>1640.5800000000006</v>
      </c>
      <c r="AQ123" s="51">
        <f>SUM(AQ120:AQ122)</f>
        <v>0</v>
      </c>
      <c r="AR123" s="59"/>
      <c r="AS123" s="58"/>
      <c r="AT123" s="58"/>
      <c r="AU123" s="58"/>
      <c r="AV123" s="58"/>
    </row>
    <row r="124" spans="1:48" x14ac:dyDescent="0.2">
      <c r="A124" s="157">
        <v>31</v>
      </c>
      <c r="B124" s="23">
        <v>1</v>
      </c>
      <c r="C124" s="11" t="s">
        <v>50</v>
      </c>
      <c r="D124" s="12">
        <v>9125</v>
      </c>
      <c r="E124" s="12">
        <v>3</v>
      </c>
      <c r="F124" s="12">
        <v>9431</v>
      </c>
      <c r="G124" s="13">
        <v>0.9</v>
      </c>
      <c r="H124" s="13">
        <v>4.8</v>
      </c>
      <c r="I124" s="12">
        <v>9359</v>
      </c>
      <c r="J124" s="13">
        <v>3.4</v>
      </c>
      <c r="K124" s="12">
        <v>16378</v>
      </c>
      <c r="L124" s="14">
        <v>8.1000000000000003E-2</v>
      </c>
      <c r="M124" s="24">
        <f>ROUND(K124*(1-L124),0)</f>
        <v>15051</v>
      </c>
      <c r="N124" s="15">
        <v>0.52400000000000002</v>
      </c>
      <c r="O124" s="25">
        <f>M124*N124</f>
        <v>7886.7240000000002</v>
      </c>
      <c r="P124" s="14">
        <v>0.42599999999999999</v>
      </c>
      <c r="Q124" s="25">
        <f>M124*P124</f>
        <v>6411.7259999999997</v>
      </c>
      <c r="R124" s="16">
        <v>0.05</v>
      </c>
      <c r="S124" s="25">
        <f>M124*R124</f>
        <v>752.55000000000007</v>
      </c>
      <c r="T124" s="26">
        <v>0.249</v>
      </c>
      <c r="U124" s="25">
        <f>M124*T124</f>
        <v>3747.6990000000001</v>
      </c>
      <c r="V124" s="16">
        <v>0.46800000000000003</v>
      </c>
      <c r="W124" s="25">
        <f>M124*V124</f>
        <v>7043.8680000000004</v>
      </c>
      <c r="X124" s="16">
        <v>0.39</v>
      </c>
      <c r="Y124" s="25">
        <f>X124*M124</f>
        <v>5869.89</v>
      </c>
      <c r="Z124" s="17">
        <v>2.5100000000000001E-3</v>
      </c>
      <c r="AA124" s="18">
        <f>M124*Z124</f>
        <v>37.778010000000002</v>
      </c>
      <c r="AB124" s="27">
        <f>IF(M124&gt;0,(AD124+AL124)/M124,0)</f>
        <v>2.5798277589528934E-3</v>
      </c>
      <c r="AC124" s="17">
        <v>2.7E-4</v>
      </c>
      <c r="AD124" s="24">
        <f>AC124*M124</f>
        <v>4.0637699999999999</v>
      </c>
      <c r="AE124" s="117">
        <v>0.19689999999999999</v>
      </c>
      <c r="AF124" s="30">
        <f>AI124*(1-AJ124)*AE124</f>
        <v>33.005165599999998</v>
      </c>
      <c r="AG124" s="28">
        <f>IF(AND(AE124&gt;0,AC124&gt;0,Z124&gt;0),((Z124-AC124)*AE124)/((AE124-AC124)*Z124),0)</f>
        <v>0.89365570824569307</v>
      </c>
      <c r="AH124" s="60">
        <f t="shared" si="1"/>
        <v>0.89650895445312939</v>
      </c>
      <c r="AI124" s="12">
        <v>184</v>
      </c>
      <c r="AJ124" s="14">
        <v>8.8999999999999996E-2</v>
      </c>
      <c r="AK124" s="15">
        <v>0.2074</v>
      </c>
      <c r="AL124" s="30">
        <f>AI124*(1-AJ124)*AK124</f>
        <v>34.7652176</v>
      </c>
      <c r="AM124" s="19">
        <v>1.6</v>
      </c>
      <c r="AN124" s="19">
        <v>553</v>
      </c>
      <c r="AO124" s="101">
        <f>AO122+AI124-AN124-AP124</f>
        <v>1153.0400000000006</v>
      </c>
      <c r="AP124" s="102">
        <v>118.54</v>
      </c>
      <c r="AQ124" s="12"/>
      <c r="AR124" s="31"/>
      <c r="AS124" s="20"/>
      <c r="AT124" s="20"/>
      <c r="AU124" s="20"/>
      <c r="AV124" s="20"/>
    </row>
    <row r="125" spans="1:48" x14ac:dyDescent="0.2">
      <c r="A125" s="158"/>
      <c r="B125" s="33">
        <v>2</v>
      </c>
      <c r="C125" s="11" t="s">
        <v>52</v>
      </c>
      <c r="D125" s="34">
        <v>17460</v>
      </c>
      <c r="E125" s="34">
        <v>4</v>
      </c>
      <c r="F125" s="34">
        <v>17486</v>
      </c>
      <c r="G125" s="35">
        <v>1.2</v>
      </c>
      <c r="H125" s="35">
        <v>5.5</v>
      </c>
      <c r="I125" s="34">
        <v>17610</v>
      </c>
      <c r="J125" s="35">
        <v>2.2000000000000002</v>
      </c>
      <c r="K125" s="34">
        <v>16322</v>
      </c>
      <c r="L125" s="36">
        <v>0.08</v>
      </c>
      <c r="M125" s="37">
        <f>ROUND(K125*(1-L125),0)</f>
        <v>15016</v>
      </c>
      <c r="N125" s="38">
        <v>0.45600000000000002</v>
      </c>
      <c r="O125" s="25">
        <f>M125*N125</f>
        <v>6847.2960000000003</v>
      </c>
      <c r="P125" s="36">
        <v>0.499</v>
      </c>
      <c r="Q125" s="25">
        <f>M125*P125</f>
        <v>7492.9840000000004</v>
      </c>
      <c r="R125" s="39">
        <v>4.4999999999999998E-2</v>
      </c>
      <c r="S125" s="25">
        <f>M125*R125</f>
        <v>675.72</v>
      </c>
      <c r="T125" s="28">
        <v>0.23100000000000001</v>
      </c>
      <c r="U125" s="25">
        <f>M125*T125</f>
        <v>3468.6960000000004</v>
      </c>
      <c r="V125" s="39">
        <v>0.49399999999999999</v>
      </c>
      <c r="W125" s="25">
        <f>M125*V125</f>
        <v>7417.9039999999995</v>
      </c>
      <c r="X125" s="39">
        <v>0.39</v>
      </c>
      <c r="Y125" s="25">
        <f>X125*M125</f>
        <v>5856.24</v>
      </c>
      <c r="Z125" s="40">
        <v>2.5500000000000002E-3</v>
      </c>
      <c r="AA125" s="18">
        <f>M125*Z125</f>
        <v>38.290800000000004</v>
      </c>
      <c r="AB125" s="27">
        <f>IF(M125&gt;0,(AD125+AL125)/M125,0)</f>
        <v>2.525306073521577E-3</v>
      </c>
      <c r="AC125" s="40">
        <v>2.7E-4</v>
      </c>
      <c r="AD125" s="37">
        <f>AC125*M125</f>
        <v>4.0543199999999997</v>
      </c>
      <c r="AE125" s="28">
        <v>0.1908</v>
      </c>
      <c r="AF125" s="41">
        <f>AI125*(1-AJ125)*AE125</f>
        <v>32.916816000000004</v>
      </c>
      <c r="AG125" s="28">
        <f>IF(AND(AE125&gt;0,AC125&gt;0,Z125&gt;0),((Z125-AC125)*AE125)/((AE125-AC125)*Z125),0)</f>
        <v>0.89538470088082478</v>
      </c>
      <c r="AH125" s="29">
        <f t="shared" si="1"/>
        <v>0.8943123453140025</v>
      </c>
      <c r="AI125" s="34">
        <v>190</v>
      </c>
      <c r="AJ125" s="36">
        <v>9.1999999999999998E-2</v>
      </c>
      <c r="AK125" s="38">
        <v>0.1963</v>
      </c>
      <c r="AL125" s="41">
        <f>AI125*(1-AJ125)*AK125</f>
        <v>33.865676000000001</v>
      </c>
      <c r="AM125" s="42">
        <v>1.6</v>
      </c>
      <c r="AN125" s="42"/>
      <c r="AO125" s="121">
        <f>AO124+AI125-AN125</f>
        <v>1343.0400000000006</v>
      </c>
      <c r="AP125" s="104"/>
      <c r="AQ125" s="43"/>
      <c r="AR125" s="44"/>
      <c r="AS125" s="45"/>
      <c r="AT125" s="45"/>
      <c r="AU125" s="45"/>
      <c r="AV125" s="45"/>
    </row>
    <row r="126" spans="1:48" x14ac:dyDescent="0.2">
      <c r="A126" s="158"/>
      <c r="B126" s="33">
        <v>3</v>
      </c>
      <c r="C126" s="46" t="s">
        <v>56</v>
      </c>
      <c r="D126" s="43">
        <v>20770</v>
      </c>
      <c r="E126" s="43">
        <v>1</v>
      </c>
      <c r="F126" s="43">
        <v>18477</v>
      </c>
      <c r="G126" s="37">
        <v>1.4</v>
      </c>
      <c r="H126" s="37">
        <v>5.6</v>
      </c>
      <c r="I126" s="43">
        <v>17916</v>
      </c>
      <c r="J126" s="37">
        <v>1.8</v>
      </c>
      <c r="K126" s="43">
        <v>16023</v>
      </c>
      <c r="L126" s="39">
        <v>8.1000000000000003E-2</v>
      </c>
      <c r="M126" s="37">
        <f>ROUND(K126*(1-L126),0)</f>
        <v>14725</v>
      </c>
      <c r="N126" s="28">
        <v>0.40200000000000002</v>
      </c>
      <c r="O126" s="25">
        <f>M126*N126</f>
        <v>5919.4500000000007</v>
      </c>
      <c r="P126" s="39">
        <v>0.55500000000000005</v>
      </c>
      <c r="Q126" s="25">
        <f>M126*P126</f>
        <v>8172.3750000000009</v>
      </c>
      <c r="R126" s="39">
        <v>4.2999999999999997E-2</v>
      </c>
      <c r="S126" s="25">
        <f>M126*R126</f>
        <v>633.17499999999995</v>
      </c>
      <c r="T126" s="28">
        <v>0.215</v>
      </c>
      <c r="U126" s="25">
        <f>M126*T126</f>
        <v>3165.875</v>
      </c>
      <c r="V126" s="39">
        <v>0.50700000000000001</v>
      </c>
      <c r="W126" s="25">
        <f>M126*V126</f>
        <v>7465.5749999999998</v>
      </c>
      <c r="X126" s="39">
        <v>0.39</v>
      </c>
      <c r="Y126" s="25">
        <f>X126*M126</f>
        <v>5742.75</v>
      </c>
      <c r="Z126" s="47">
        <v>2.5600000000000002E-3</v>
      </c>
      <c r="AA126" s="18">
        <f>M126*Z126</f>
        <v>37.696000000000005</v>
      </c>
      <c r="AB126" s="27">
        <f>IF(M126&gt;0,(AD126+AL126)/M126,0)</f>
        <v>2.5387026146010188E-3</v>
      </c>
      <c r="AC126" s="47">
        <v>2.7E-4</v>
      </c>
      <c r="AD126" s="37">
        <f>AC126*M126</f>
        <v>3.9757500000000001</v>
      </c>
      <c r="AE126" s="28">
        <v>0.19670000000000001</v>
      </c>
      <c r="AF126" s="41">
        <f>AI126*(1-AJ126)*AE126</f>
        <v>30.966481000000005</v>
      </c>
      <c r="AG126" s="28">
        <f>IF(AND(AE126&gt;0,AC126&gt;0,Z126&gt;0),((Z126-AC126)*AE126)/((AE126-AC126)*Z126),0)</f>
        <v>0.89576081492134596</v>
      </c>
      <c r="AH126" s="29">
        <f t="shared" si="1"/>
        <v>0.89478497453742845</v>
      </c>
      <c r="AI126" s="43">
        <v>173</v>
      </c>
      <c r="AJ126" s="39">
        <v>0.09</v>
      </c>
      <c r="AK126" s="28">
        <v>0.2122</v>
      </c>
      <c r="AL126" s="41">
        <f>AI126*(1-AJ126)*AK126</f>
        <v>33.406646000000002</v>
      </c>
      <c r="AM126" s="18">
        <v>1.6</v>
      </c>
      <c r="AN126" s="18"/>
      <c r="AO126" s="121">
        <f>AO125+AI126-AN126</f>
        <v>1516.0400000000006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5" thickBot="1" x14ac:dyDescent="0.25">
      <c r="A127" s="159"/>
      <c r="B127" s="49" t="s">
        <v>38</v>
      </c>
      <c r="C127" s="50"/>
      <c r="D127" s="51">
        <f>SUM(D124:D126)</f>
        <v>47355</v>
      </c>
      <c r="E127" s="61"/>
      <c r="F127" s="51">
        <f>SUM(F124:F126)</f>
        <v>45394</v>
      </c>
      <c r="G127" s="62"/>
      <c r="H127" s="62"/>
      <c r="I127" s="51">
        <f>SUM(I124:I126)</f>
        <v>44885</v>
      </c>
      <c r="J127" s="52"/>
      <c r="K127" s="51">
        <f>SUM(K124:K126)</f>
        <v>48723</v>
      </c>
      <c r="L127" s="21">
        <f>IF(K127&gt;0,(K124*L124+K125*L125+K126*L126)/K127,0)</f>
        <v>8.0665004207458493E-2</v>
      </c>
      <c r="M127" s="52">
        <f>M124+M125+M126</f>
        <v>44792</v>
      </c>
      <c r="N127" s="53">
        <f>IF(M127&gt;0,O127/M127,0)</f>
        <v>0.46109729415967138</v>
      </c>
      <c r="O127" s="54">
        <f>O124+O125+O126</f>
        <v>20653.47</v>
      </c>
      <c r="P127" s="21">
        <f>IF(M127&gt;0,Q127/M127,0)</f>
        <v>0.4928800901946776</v>
      </c>
      <c r="Q127" s="54">
        <f>Q124+Q125+Q126</f>
        <v>22077.084999999999</v>
      </c>
      <c r="R127" s="21">
        <f>IF(M127&gt;0,S127/M127,0)</f>
        <v>4.6022615645651001E-2</v>
      </c>
      <c r="S127" s="54">
        <f>S124+S125+S126</f>
        <v>2061.4449999999997</v>
      </c>
      <c r="T127" s="21">
        <f>IF(M127&gt;0,U127/M127,0)</f>
        <v>0.23178848901589572</v>
      </c>
      <c r="U127" s="54">
        <f>U124+U125+U126</f>
        <v>10382.27</v>
      </c>
      <c r="V127" s="21">
        <f>IF(M127&gt;0,W127/M127,0)</f>
        <v>0.4895371271655653</v>
      </c>
      <c r="W127" s="54">
        <f>W124+W125+W126</f>
        <v>21927.347000000002</v>
      </c>
      <c r="X127" s="21">
        <f>IF(M127&gt;0,Y127/M127,0)</f>
        <v>0.39</v>
      </c>
      <c r="Y127" s="54">
        <f>Y124+Y125+Y126</f>
        <v>17468.88</v>
      </c>
      <c r="Z127" s="55">
        <f>IF(M127&gt;0,AA127/M127,0)</f>
        <v>2.5398466243972142E-3</v>
      </c>
      <c r="AA127" s="56">
        <f>SUM(AA124:AA126)</f>
        <v>113.76481000000001</v>
      </c>
      <c r="AB127" s="55">
        <f>IF(M127&gt;0,(AB124*M124+AB125*M125+AB126*M126)/M127,0)</f>
        <v>2.5480304429362386E-3</v>
      </c>
      <c r="AC127" s="55">
        <f>IF(K127&gt;0,(K124*AC124+K125*AC125+K126*AC126)/K127,0)</f>
        <v>2.7E-4</v>
      </c>
      <c r="AD127" s="52">
        <f>SUM(AD124:AD126)</f>
        <v>12.093839999999998</v>
      </c>
      <c r="AE127" s="53">
        <f>IF(K127&gt;0,(K124*AE124+K125*AE125+K126*AE126)/K127,0)</f>
        <v>0.19479075385341624</v>
      </c>
      <c r="AF127" s="58">
        <f>SUM(AF124:AF126)</f>
        <v>96.888462600000011</v>
      </c>
      <c r="AG127" s="53">
        <f>IF(AND(AA127&gt;0),((AA124*AG124+AA125*AG125+AA126*AG126)/AA127),0)</f>
        <v>0.89493517781487453</v>
      </c>
      <c r="AH127" s="57">
        <f t="shared" si="1"/>
        <v>0.89521337053712435</v>
      </c>
      <c r="AI127" s="51">
        <f>SUM(AI124:AI126)</f>
        <v>547</v>
      </c>
      <c r="AJ127" s="21">
        <f>IF(AI127&gt;0,(AJ124*AI124+AJ125*AI125+AJ126*AI126)/AI127,0)</f>
        <v>9.0358318098720289E-2</v>
      </c>
      <c r="AK127" s="53">
        <f>IF(K127&gt;0,(AK124*K124+AK125*K125+AK126*K126)/K127,0)</f>
        <v>0.2052600701927221</v>
      </c>
      <c r="AL127" s="58">
        <f>SUM(AL124:AL126)</f>
        <v>102.0375396</v>
      </c>
      <c r="AM127" s="63"/>
      <c r="AN127" s="56">
        <f>SUM(AN124:AN126)</f>
        <v>553</v>
      </c>
      <c r="AO127" s="105"/>
      <c r="AP127" s="106">
        <f>AO126</f>
        <v>1516.0400000000006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1411130</v>
      </c>
      <c r="E128" s="69"/>
      <c r="F128" s="69">
        <f>SUM(F127,F123,F119,F115,F111,F107,F103,F99,F95,F91,F87,F83,F79,F75,F71,F67,F63,F59,F55,F51,F47,F43,F39,F35,F31,F27,F23,F19,F15,F11,F7)</f>
        <v>1444121</v>
      </c>
      <c r="G128" s="75"/>
      <c r="H128" s="69"/>
      <c r="I128" s="69">
        <f>SUM(I127,I123,I119,I115,I111,I107,I103,I99,I95,I91,I87,I83,I79,I75,I71,I67,I63,I59,I55,I51,I47,I43,I39,I35,I31,I27,I23,I19,I15,I11,I7)</f>
        <v>1458063</v>
      </c>
      <c r="J128" s="75"/>
      <c r="K128" s="69">
        <f>SUM(K127,K123,K119,K115,K111,K107,K103,K99,K95,K91,K87,K83,K79,K75,K71,K67,K63,K59,K55,K51,K47,K43,K39,K35,K31,K27,K23,K19,K15,K11,K7)</f>
        <v>1472276</v>
      </c>
      <c r="L128" s="70">
        <f>1-M128/K128</f>
        <v>7.9480342001092219E-2</v>
      </c>
      <c r="M128" s="69">
        <f>SUM(M127,M123,M119,M115,M111,M107,M103,M99,M95,M91,M87,M83,M79,M75,M71,M67,M63,M59,M55,M51,M47,M43,M39,M35,M31,M27,M23,M19,M15,M11,M7)</f>
        <v>1355259</v>
      </c>
      <c r="N128" s="71">
        <f>IF(AND(M128&gt;0),(O128/M128),0)</f>
        <v>0.67830369398026491</v>
      </c>
      <c r="O128" s="69">
        <f>SUM(O127,O123,O119,O115,O111,O107,O103,O99,O95,O91,O87,O83,O79,O75,O71,O67,O63,O59,O55,O51,O47,O43,O39,O35,O31,O27,O23,O19,O15,O11,O7)</f>
        <v>919277.18599999987</v>
      </c>
      <c r="P128" s="71">
        <f>Q128/M128</f>
        <v>0.2759909832733079</v>
      </c>
      <c r="Q128" s="69">
        <f>SUM(Q127,Q123,Q119,Q115,Q111,Q107,Q103,Q99,Q95,Q91,Q87,Q83,Q79,Q75,Q71,Q67,Q63,Q59,Q55,Q51,Q47,Q43,Q39,Q35,Q31,Q27,Q23,Q19,Q15,Q11,Q7)</f>
        <v>374039.26399999997</v>
      </c>
      <c r="R128" s="71">
        <f>S128/M128</f>
        <v>4.5766480060268927E-2</v>
      </c>
      <c r="S128" s="69">
        <f>SUM(S127,S123,S119,S115,S111,S107,S103,S99,S95,S91,S87,S83,S79,S75,S71,S67,S63,S59,S55,S51,S47,S43,S39,S35,S31,S27,S23,S19,S15,S11,S7)</f>
        <v>62025.434000000001</v>
      </c>
      <c r="T128" s="71">
        <f>U128/M128</f>
        <v>0.21094743587757023</v>
      </c>
      <c r="U128" s="69">
        <f>SUM(U127,U123,U119,U115,U111,U107,U103,U99,U95,U91,U87,U83,U79,U75,U71,U67,U63,U59,U55,U51,U47,U43,U39,U35,U31,U27,U23,U19,U15,U11,U7)</f>
        <v>285888.41099999996</v>
      </c>
      <c r="V128" s="71">
        <f>W128/M128</f>
        <v>0.50650006013610671</v>
      </c>
      <c r="W128" s="69">
        <f>SUM(W127,W123,W119,W115,W111,W107,W103,W99,W95,W91,W87,W83,W79,W75,W71,W67,W63,W59,W55,W51,W47,W43,W39,W35,W31,W27,W23,W19,W15,W11,W7)</f>
        <v>686438.7649999999</v>
      </c>
      <c r="X128" s="71">
        <f>IF(AND(M128&gt;0),(Y128/M128),0)</f>
        <v>0.38678346352984933</v>
      </c>
      <c r="Y128" s="69">
        <f>SUM(Y127,Y123,Y119,Y115,Y111,Y107,Y103,Y99,Y95,Y91,Y87,Y83,Y79,Y75,Y71,Y67,Y63,Y59,Y55,Y51,Y47,Y43,Y39,Y35,Y31,Y27,Y23,Y19,Y15,Y11,Y7)</f>
        <v>524191.77000000008</v>
      </c>
      <c r="Z128" s="72">
        <f>IF(AND(M128&gt;0),(AA128/M128),0)</f>
        <v>2.8259244321565103E-3</v>
      </c>
      <c r="AA128" s="69">
        <f>SUM(AA127,AA123,AA119,AA115,AA111,AA107,AA103,AA99,AA95,AA91,AA87,AA83,AA79,AA75,AA71,AA67,AA63,AA59,AA55,AA51,AA47,AA43,AA39,AA35,AA31,AA27,AA23,AA19,AA15,AA11,AA7)</f>
        <v>3829.85952</v>
      </c>
      <c r="AB128" s="73">
        <f>(AD128+AL128)/M128</f>
        <v>3.108121757907529E-3</v>
      </c>
      <c r="AC128" s="74">
        <f>AD128/(M128-AI128)</f>
        <v>2.7186871200819761E-4</v>
      </c>
      <c r="AD128" s="75">
        <f>SUM(AD127,AD123,AD119,AD115,AD111,AD107,AD103,AD99,AD95,AD91,AD87,AD83,AD79,AD75,AD71,AD67,AD63,AD59,AD55,AD51,AD47,AD43,AD39,AD35,AD31,AD27,AD23,AD19,AD15,AD11,AD7)</f>
        <v>363.21088999999984</v>
      </c>
      <c r="AE128" s="71">
        <f>AF128/AI128</f>
        <v>0.19087683280082987</v>
      </c>
      <c r="AF128" s="69">
        <f>SUM(AF127,AF123,AF119,AF115,AF111,AF107,AF103,AF99,AF95,AF91,AF87,AF83,AF79,AF75,AF71,AF67,AF63,AF59,AF55,AF51,AF47,AF43,AF39,AF35,AF31,AF27,AF23,AF19,AF15,AF11,AF7)</f>
        <v>3680.1053363999999</v>
      </c>
      <c r="AG128" s="76">
        <f>((Z128-AC128)*AE128)/((AE128-AC128)*Z128)</f>
        <v>0.9050838937263932</v>
      </c>
      <c r="AH128" s="77">
        <f>((AB128-AC128)*AK128)/((AK128-AC128)*AB128)</f>
        <v>0.91377394084236985</v>
      </c>
      <c r="AI128" s="69">
        <f>SUM(AI127,AI123,AI119,AI115,AI111,AI107,AI103,AI99,AI95,AI91,AI87,AI83,AI79,AI75,AI71,AI67,AI63,AI59,AI55,AI51,AI47,AI43,AI39,AI35,AI31,AI27,AI23,AI19,AI15,AI11,AI7)</f>
        <v>19280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9.5412811203319473E-2</v>
      </c>
      <c r="AK128" s="71">
        <f>AL128/AI128</f>
        <v>0.1996420692686722</v>
      </c>
      <c r="AL128" s="69">
        <f>SUM(AL127,AL123,AL119,AL115,AL111,AL107,AL103,AL99,AL95,AL91,AL87,AL83,AL79,AL75,AL71,AL67,AL63,AL59,AL55,AL51,AL47,AL43,AL39,AL35,AL31,AL27,AL23,AL19,AL15,AL11,AL7)</f>
        <v>3849.0990955000002</v>
      </c>
      <c r="AM128" s="69"/>
      <c r="AN128" s="107">
        <f>SUM(AN127,AN123,AN119,AN115,AN111,AN107,AN103,AN99,AN95,AN91,AN87,AN83,AN79,AN75,AN71,AN67,AN63,AN59,AN55,AN51,AN47,AN43,AN39,AN35,AN31,AN27,AN23,AN19,AN15,AN11,AN7)</f>
        <v>19008.54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2">
      <c r="AH131" s="80"/>
    </row>
    <row r="132" spans="34:34" x14ac:dyDescent="0.2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</protectedRanges>
  <mergeCells count="36">
    <mergeCell ref="AS1:AT1"/>
    <mergeCell ref="AU1:AV1"/>
    <mergeCell ref="A4:A7"/>
    <mergeCell ref="A16:A19"/>
    <mergeCell ref="A20:A23"/>
    <mergeCell ref="A1:A2"/>
    <mergeCell ref="B1:B2"/>
    <mergeCell ref="A64:A67"/>
    <mergeCell ref="A68:A71"/>
    <mergeCell ref="A72:A75"/>
    <mergeCell ref="C1:C2"/>
    <mergeCell ref="A8:A11"/>
    <mergeCell ref="A12:A15"/>
    <mergeCell ref="A24:A27"/>
    <mergeCell ref="A40:A43"/>
    <mergeCell ref="A44:A47"/>
    <mergeCell ref="A48:A51"/>
    <mergeCell ref="A52:A55"/>
    <mergeCell ref="A56:A59"/>
    <mergeCell ref="A28:A31"/>
    <mergeCell ref="A76:A79"/>
    <mergeCell ref="A32:A35"/>
    <mergeCell ref="A36:A39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60:A63"/>
  </mergeCells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32"/>
  <sheetViews>
    <sheetView topLeftCell="AC1" zoomScale="110" zoomScaleNormal="110" workbookViewId="0">
      <pane ySplit="1" topLeftCell="A2" activePane="bottomLeft" state="frozen"/>
      <selection pane="bottomLeft" activeCell="AJ110" sqref="AJ110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8.42578125" style="32" hidden="1" customWidth="1"/>
    <col min="20" max="20" width="9" style="32" customWidth="1"/>
    <col min="21" max="21" width="6.7109375" style="32" hidden="1" customWidth="1"/>
    <col min="22" max="22" width="9" style="32" customWidth="1"/>
    <col min="23" max="23" width="7.42578125" style="32" hidden="1" customWidth="1"/>
    <col min="24" max="24" width="9.85546875" style="32" customWidth="1"/>
    <col min="25" max="25" width="14.42578125" style="32" hidden="1" customWidth="1"/>
    <col min="26" max="26" width="11.5703125" style="32" bestFit="1" customWidth="1"/>
    <col min="27" max="27" width="7.5703125" style="32" hidden="1" customWidth="1"/>
    <col min="28" max="28" width="11.7109375" style="32" hidden="1" customWidth="1"/>
    <col min="29" max="29" width="11.5703125" style="32" bestFit="1" customWidth="1"/>
    <col min="30" max="30" width="12.28515625" style="32" hidden="1" customWidth="1"/>
    <col min="31" max="31" width="15" style="80" customWidth="1"/>
    <col min="32" max="32" width="15" style="82" hidden="1" customWidth="1"/>
    <col min="33" max="33" width="13.85546875" style="32" customWidth="1"/>
    <col min="34" max="34" width="10" style="32" customWidth="1"/>
    <col min="35" max="35" width="12" style="32" customWidth="1"/>
    <col min="36" max="36" width="11.5703125" style="81" customWidth="1"/>
    <col min="37" max="37" width="12.28515625" style="82" bestFit="1" customWidth="1"/>
    <col min="38" max="38" width="11.7109375" style="32" bestFit="1" customWidth="1"/>
    <col min="39" max="39" width="11.85546875" style="32" customWidth="1"/>
    <col min="40" max="40" width="12" style="110" customWidth="1"/>
    <col min="41" max="41" width="11.5703125" style="111" customWidth="1"/>
    <col min="42" max="42" width="11.5703125" style="112" customWidth="1"/>
    <col min="43" max="43" width="12.140625" style="83" customWidth="1"/>
    <col min="44" max="44" width="14.85546875" style="32" customWidth="1"/>
    <col min="45" max="45" width="6.42578125" style="32" bestFit="1" customWidth="1"/>
    <col min="46" max="46" width="10.42578125" style="32" customWidth="1"/>
    <col min="47" max="47" width="6.42578125" style="32" bestFit="1" customWidth="1"/>
    <col min="48" max="48" width="11.140625" style="32" customWidth="1"/>
    <col min="49" max="16384" width="9.140625" style="32"/>
  </cols>
  <sheetData>
    <row r="1" spans="1:48" s="22" customFormat="1" ht="66" customHeight="1" x14ac:dyDescent="0.2">
      <c r="A1" s="164" t="s">
        <v>47</v>
      </c>
      <c r="B1" s="166" t="s">
        <v>46</v>
      </c>
      <c r="C1" s="161" t="s">
        <v>45</v>
      </c>
      <c r="D1" s="153" t="s">
        <v>0</v>
      </c>
      <c r="E1" s="153" t="s">
        <v>1</v>
      </c>
      <c r="F1" s="153" t="s">
        <v>2</v>
      </c>
      <c r="G1" s="2" t="s">
        <v>48</v>
      </c>
      <c r="H1" s="153" t="s">
        <v>3</v>
      </c>
      <c r="I1" s="153" t="s">
        <v>4</v>
      </c>
      <c r="J1" s="124" t="s">
        <v>49</v>
      </c>
      <c r="K1" s="153" t="s">
        <v>5</v>
      </c>
      <c r="L1" s="153" t="s">
        <v>6</v>
      </c>
      <c r="M1" s="153" t="s">
        <v>7</v>
      </c>
      <c r="N1" s="153" t="s">
        <v>8</v>
      </c>
      <c r="O1" s="153"/>
      <c r="P1" s="1" t="s">
        <v>9</v>
      </c>
      <c r="Q1" s="1"/>
      <c r="R1" s="1" t="s">
        <v>10</v>
      </c>
      <c r="S1" s="1"/>
      <c r="T1" s="153" t="s">
        <v>11</v>
      </c>
      <c r="U1" s="153"/>
      <c r="V1" s="153" t="s">
        <v>12</v>
      </c>
      <c r="W1" s="153"/>
      <c r="X1" s="153" t="s">
        <v>13</v>
      </c>
      <c r="Y1" s="153"/>
      <c r="Z1" s="153" t="s">
        <v>14</v>
      </c>
      <c r="AA1" s="153" t="s">
        <v>15</v>
      </c>
      <c r="AB1" s="153" t="s">
        <v>16</v>
      </c>
      <c r="AC1" s="153" t="s">
        <v>17</v>
      </c>
      <c r="AD1" s="153" t="s">
        <v>18</v>
      </c>
      <c r="AE1" s="114" t="s">
        <v>43</v>
      </c>
      <c r="AF1" s="3" t="s">
        <v>44</v>
      </c>
      <c r="AG1" s="153" t="s">
        <v>19</v>
      </c>
      <c r="AH1" s="153" t="s">
        <v>20</v>
      </c>
      <c r="AI1" s="153" t="s">
        <v>21</v>
      </c>
      <c r="AJ1" s="2" t="s">
        <v>22</v>
      </c>
      <c r="AK1" s="3" t="s">
        <v>23</v>
      </c>
      <c r="AL1" s="153" t="s">
        <v>24</v>
      </c>
      <c r="AM1" s="153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53" t="s">
        <v>27</v>
      </c>
      <c r="AS1" s="163" t="s">
        <v>28</v>
      </c>
      <c r="AT1" s="163"/>
      <c r="AU1" s="163" t="s">
        <v>29</v>
      </c>
      <c r="AV1" s="163"/>
    </row>
    <row r="2" spans="1:48" s="22" customFormat="1" ht="13.5" thickBot="1" x14ac:dyDescent="0.25">
      <c r="A2" s="165"/>
      <c r="B2" s="167"/>
      <c r="C2" s="162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5" thickBot="1" x14ac:dyDescent="0.25">
      <c r="A3" s="84"/>
      <c r="B3" s="85"/>
      <c r="C3" s="91"/>
      <c r="D3" s="154"/>
      <c r="E3" s="154"/>
      <c r="F3" s="154"/>
      <c r="G3" s="88"/>
      <c r="H3" s="154"/>
      <c r="I3" s="154"/>
      <c r="J3" s="88"/>
      <c r="K3" s="154"/>
      <c r="L3" s="154"/>
      <c r="M3" s="154"/>
      <c r="N3" s="154"/>
      <c r="O3" s="6"/>
      <c r="P3" s="154"/>
      <c r="Q3" s="6"/>
      <c r="R3" s="154"/>
      <c r="S3" s="6"/>
      <c r="T3" s="91"/>
      <c r="U3" s="6"/>
      <c r="V3" s="154"/>
      <c r="W3" s="6"/>
      <c r="X3" s="154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54"/>
      <c r="AJ3" s="88"/>
      <c r="AK3" s="89"/>
      <c r="AL3" s="154"/>
      <c r="AM3" s="154"/>
      <c r="AN3" s="99"/>
      <c r="AO3" s="123">
        <f>Септември!AP127</f>
        <v>2641.2799999999997</v>
      </c>
      <c r="AP3" s="100"/>
      <c r="AQ3" s="90"/>
      <c r="AR3" s="154"/>
      <c r="AS3" s="154"/>
      <c r="AT3" s="154"/>
      <c r="AU3" s="154"/>
      <c r="AV3" s="154"/>
    </row>
    <row r="4" spans="1:48" x14ac:dyDescent="0.2">
      <c r="A4" s="157">
        <v>1</v>
      </c>
      <c r="B4" s="23">
        <v>1</v>
      </c>
      <c r="C4" s="11" t="s">
        <v>53</v>
      </c>
      <c r="D4" s="12">
        <v>19578</v>
      </c>
      <c r="E4" s="12">
        <v>1</v>
      </c>
      <c r="F4" s="12">
        <v>13929</v>
      </c>
      <c r="G4" s="13">
        <v>2</v>
      </c>
      <c r="H4" s="13">
        <v>6.4</v>
      </c>
      <c r="I4" s="12">
        <v>14626</v>
      </c>
      <c r="J4" s="13">
        <v>1.8</v>
      </c>
      <c r="K4" s="12">
        <v>16323</v>
      </c>
      <c r="L4" s="14">
        <v>6.4000000000000001E-2</v>
      </c>
      <c r="M4" s="24">
        <f>ROUND(K4*(1-L4),0)</f>
        <v>15278</v>
      </c>
      <c r="N4" s="15">
        <v>0.66200000000000003</v>
      </c>
      <c r="O4" s="25">
        <f>M4*N4</f>
        <v>10114.036</v>
      </c>
      <c r="P4" s="14">
        <v>0.308</v>
      </c>
      <c r="Q4" s="25">
        <f>M4*P4</f>
        <v>4705.6239999999998</v>
      </c>
      <c r="R4" s="16">
        <v>0.03</v>
      </c>
      <c r="S4" s="25">
        <f>M4*R4</f>
        <v>458.34</v>
      </c>
      <c r="T4" s="26">
        <v>0.223</v>
      </c>
      <c r="U4" s="25">
        <f>M4*T4</f>
        <v>3406.9940000000001</v>
      </c>
      <c r="V4" s="16">
        <v>0.504</v>
      </c>
      <c r="W4" s="25">
        <f>M4*V4</f>
        <v>7700.1120000000001</v>
      </c>
      <c r="X4" s="16">
        <v>0.4</v>
      </c>
      <c r="Y4" s="25">
        <f>X4*M4</f>
        <v>6111.2000000000007</v>
      </c>
      <c r="Z4" s="17">
        <v>3.16E-3</v>
      </c>
      <c r="AA4" s="19">
        <f>M4*Z4</f>
        <v>48.278480000000002</v>
      </c>
      <c r="AB4" s="27">
        <f>IF(M4&gt;0,(AD4+AL4)/M4,0)</f>
        <v>3.1974729676659251E-3</v>
      </c>
      <c r="AC4" s="17">
        <v>2.7E-4</v>
      </c>
      <c r="AD4" s="24">
        <f>AC4*M4</f>
        <v>4.1250600000000004</v>
      </c>
      <c r="AE4" s="117">
        <v>0.219</v>
      </c>
      <c r="AF4" s="30">
        <f>AI4*(1-AJ4)*AE4</f>
        <v>43.884315000000001</v>
      </c>
      <c r="AG4" s="28">
        <f>IF(AND(AE4&gt;0,AC4&gt;0,Z4&gt;0),((Z4-AC4)*AE4)/((AE4-AC4)*Z4),0)</f>
        <v>0.91568588983470178</v>
      </c>
      <c r="AH4" s="60">
        <f>IF(AND(AB4&gt;0,AK4&gt;0,AC4&gt;0),((AK4*(AB4-AC4))/(AB4*(AK4-AC4))),0)</f>
        <v>0.91666718820354498</v>
      </c>
      <c r="AI4" s="12">
        <v>219</v>
      </c>
      <c r="AJ4" s="14">
        <v>8.5000000000000006E-2</v>
      </c>
      <c r="AK4" s="15">
        <v>0.22320000000000001</v>
      </c>
      <c r="AL4" s="30">
        <f>AI4*(1-AJ4)*AK4</f>
        <v>44.725932000000007</v>
      </c>
      <c r="AM4" s="19">
        <v>1.65</v>
      </c>
      <c r="AN4" s="19"/>
      <c r="AO4" s="113">
        <f>AO3+AI4-AN4</f>
        <v>2860.2799999999997</v>
      </c>
      <c r="AP4" s="102"/>
      <c r="AQ4" s="12"/>
      <c r="AR4" s="31"/>
      <c r="AS4" s="20"/>
      <c r="AT4" s="20"/>
      <c r="AU4" s="20"/>
      <c r="AV4" s="20"/>
    </row>
    <row r="5" spans="1:48" x14ac:dyDescent="0.2">
      <c r="A5" s="158"/>
      <c r="B5" s="33">
        <v>2</v>
      </c>
      <c r="C5" s="11" t="s">
        <v>54</v>
      </c>
      <c r="D5" s="34">
        <v>19627</v>
      </c>
      <c r="E5" s="34">
        <v>4</v>
      </c>
      <c r="F5" s="34">
        <v>18414</v>
      </c>
      <c r="G5" s="35">
        <v>1.5</v>
      </c>
      <c r="H5" s="35">
        <v>5.7</v>
      </c>
      <c r="I5" s="34">
        <v>18478</v>
      </c>
      <c r="J5" s="35">
        <v>1</v>
      </c>
      <c r="K5" s="34">
        <v>16101</v>
      </c>
      <c r="L5" s="36">
        <v>6.3E-2</v>
      </c>
      <c r="M5" s="37">
        <f>ROUND(K5*(1-L5),0)</f>
        <v>15087</v>
      </c>
      <c r="N5" s="38">
        <v>0.63600000000000001</v>
      </c>
      <c r="O5" s="25">
        <f>M5*N5</f>
        <v>9595.3320000000003</v>
      </c>
      <c r="P5" s="36">
        <v>0.33300000000000002</v>
      </c>
      <c r="Q5" s="25">
        <f>M5*P5</f>
        <v>5023.9710000000005</v>
      </c>
      <c r="R5" s="39">
        <v>3.1E-2</v>
      </c>
      <c r="S5" s="25">
        <f>M5*R5</f>
        <v>467.697</v>
      </c>
      <c r="T5" s="28">
        <v>0.20799999999999999</v>
      </c>
      <c r="U5" s="25">
        <f>M5*T5</f>
        <v>3138.096</v>
      </c>
      <c r="V5" s="39">
        <v>0.51800000000000002</v>
      </c>
      <c r="W5" s="25">
        <f>M5*V5</f>
        <v>7815.0659999999998</v>
      </c>
      <c r="X5" s="39">
        <v>0.4</v>
      </c>
      <c r="Y5" s="25">
        <f>X5*M5</f>
        <v>6034.8</v>
      </c>
      <c r="Z5" s="40">
        <v>3.13E-3</v>
      </c>
      <c r="AA5" s="18">
        <f>M5*Z5</f>
        <v>47.22231</v>
      </c>
      <c r="AB5" s="27">
        <f>IF(M5&gt;0,(AD5+AL5)/M5,0)</f>
        <v>3.1248714853847684E-3</v>
      </c>
      <c r="AC5" s="40">
        <v>2.5999999999999998E-4</v>
      </c>
      <c r="AD5" s="37">
        <f>AC5*M5</f>
        <v>3.9226199999999998</v>
      </c>
      <c r="AE5" s="28">
        <v>0.21659999999999999</v>
      </c>
      <c r="AF5" s="41">
        <f>AI5*(1-AJ5)*AE5</f>
        <v>42.000689399999999</v>
      </c>
      <c r="AG5" s="28">
        <f>IF(AND(AE5&gt;0,AC5&gt;0,Z5&gt;0),((Z5-AC5)*AE5)/((AE5-AC5)*Z5),0)</f>
        <v>0.91803488828524282</v>
      </c>
      <c r="AH5" s="29">
        <f t="shared" ref="AH5:AH68" si="0">IF(AND(AB5&gt;0,AK5&gt;0,AC5&gt;0),((AK5*(AB5-AC5))/(AB5*(AK5-AC5))),0)</f>
        <v>0.9178672174810758</v>
      </c>
      <c r="AI5" s="34">
        <v>211</v>
      </c>
      <c r="AJ5" s="36">
        <v>8.1000000000000003E-2</v>
      </c>
      <c r="AK5" s="38">
        <v>0.22289999999999999</v>
      </c>
      <c r="AL5" s="41">
        <f>AI5*(1-AJ5)*AK5</f>
        <v>43.2223161</v>
      </c>
      <c r="AM5" s="42">
        <v>1.7</v>
      </c>
      <c r="AN5" s="42"/>
      <c r="AO5" s="113">
        <f>AO4+AI5-AN5</f>
        <v>3071.2799999999997</v>
      </c>
      <c r="AP5" s="103"/>
      <c r="AQ5" s="43"/>
      <c r="AR5" s="44"/>
      <c r="AS5" s="45"/>
      <c r="AT5" s="45"/>
      <c r="AU5" s="45"/>
      <c r="AV5" s="45"/>
    </row>
    <row r="6" spans="1:48" x14ac:dyDescent="0.2">
      <c r="A6" s="158"/>
      <c r="B6" s="33">
        <v>3</v>
      </c>
      <c r="C6" s="46" t="s">
        <v>50</v>
      </c>
      <c r="D6" s="43">
        <v>16125</v>
      </c>
      <c r="E6" s="43">
        <v>4</v>
      </c>
      <c r="F6" s="43">
        <v>16969</v>
      </c>
      <c r="G6" s="37">
        <v>1</v>
      </c>
      <c r="H6" s="37">
        <v>6.1</v>
      </c>
      <c r="I6" s="43">
        <v>17520</v>
      </c>
      <c r="J6" s="37">
        <v>1.3</v>
      </c>
      <c r="K6" s="43">
        <v>16794</v>
      </c>
      <c r="L6" s="39">
        <v>6.6000000000000003E-2</v>
      </c>
      <c r="M6" s="37">
        <f>ROUND(K6*(1-L6),0)</f>
        <v>15686</v>
      </c>
      <c r="N6" s="28">
        <v>0.69399999999999995</v>
      </c>
      <c r="O6" s="25">
        <f>M6*N6</f>
        <v>10886.083999999999</v>
      </c>
      <c r="P6" s="39">
        <v>0.255</v>
      </c>
      <c r="Q6" s="25">
        <f>M6*P6</f>
        <v>3999.9300000000003</v>
      </c>
      <c r="R6" s="39">
        <v>5.0999999999999997E-2</v>
      </c>
      <c r="S6" s="25">
        <f>M6*R6</f>
        <v>799.98599999999999</v>
      </c>
      <c r="T6" s="28">
        <v>0.216</v>
      </c>
      <c r="U6" s="25">
        <f>M6*T6</f>
        <v>3388.1759999999999</v>
      </c>
      <c r="V6" s="39">
        <v>0.51600000000000001</v>
      </c>
      <c r="W6" s="25">
        <f>M6*V6</f>
        <v>8093.9760000000006</v>
      </c>
      <c r="X6" s="39">
        <v>0.39</v>
      </c>
      <c r="Y6" s="25">
        <f>X6*M6</f>
        <v>6117.54</v>
      </c>
      <c r="Z6" s="47">
        <v>3.15E-3</v>
      </c>
      <c r="AA6" s="18">
        <f>M6*Z6</f>
        <v>49.410899999999998</v>
      </c>
      <c r="AB6" s="27">
        <f>IF(M6&gt;0,(AD6+AL6)/M6,0)</f>
        <v>3.1702478005865104E-3</v>
      </c>
      <c r="AC6" s="47">
        <v>2.7E-4</v>
      </c>
      <c r="AD6" s="37">
        <f>AC6*M6</f>
        <v>4.23522</v>
      </c>
      <c r="AE6" s="28">
        <v>0.21299999999999999</v>
      </c>
      <c r="AF6" s="41">
        <f>AI6*(1-AJ6)*AE6</f>
        <v>44.923829999999995</v>
      </c>
      <c r="AG6" s="28">
        <f>IF(AND(AE6&gt;0,AC6&gt;0,Z6&gt;0),((Z6-AC6)*AE6)/((AE6-AC6)*Z6),0)</f>
        <v>0.91544613896891436</v>
      </c>
      <c r="AH6" s="29">
        <f t="shared" si="0"/>
        <v>0.91597972306837461</v>
      </c>
      <c r="AI6" s="43">
        <v>230</v>
      </c>
      <c r="AJ6" s="39">
        <v>8.3000000000000004E-2</v>
      </c>
      <c r="AK6" s="28">
        <v>0.2157</v>
      </c>
      <c r="AL6" s="41">
        <f>AI6*(1-AJ6)*AK6</f>
        <v>45.493287000000002</v>
      </c>
      <c r="AM6" s="18">
        <v>1.68</v>
      </c>
      <c r="AN6" s="18"/>
      <c r="AO6" s="113">
        <f>AO5+AI6-AN6</f>
        <v>3301.2799999999997</v>
      </c>
      <c r="AP6" s="104"/>
      <c r="AQ6" s="43"/>
      <c r="AR6" s="48"/>
      <c r="AS6" s="41"/>
      <c r="AT6" s="41"/>
      <c r="AU6" s="41"/>
      <c r="AV6" s="41"/>
    </row>
    <row r="7" spans="1:48" s="22" customFormat="1" ht="13.5" thickBot="1" x14ac:dyDescent="0.25">
      <c r="A7" s="159"/>
      <c r="B7" s="49" t="s">
        <v>38</v>
      </c>
      <c r="C7" s="50"/>
      <c r="D7" s="51">
        <f>SUM(D4:D6)</f>
        <v>55330</v>
      </c>
      <c r="E7" s="51"/>
      <c r="F7" s="51">
        <f>SUM(F4:F6)</f>
        <v>49312</v>
      </c>
      <c r="G7" s="52"/>
      <c r="H7" s="52"/>
      <c r="I7" s="51">
        <f>SUM(I4:I6)</f>
        <v>50624</v>
      </c>
      <c r="J7" s="52"/>
      <c r="K7" s="51">
        <f>SUM(K4:K6)</f>
        <v>49218</v>
      </c>
      <c r="L7" s="21">
        <f>IF(K7&gt;0,(K4*L4+K5*L5+K6*L6)/K7,0)</f>
        <v>6.4355296842618551E-2</v>
      </c>
      <c r="M7" s="52">
        <f>M4+M5+M6</f>
        <v>46051</v>
      </c>
      <c r="N7" s="53">
        <f>IF(M7&gt;0,O7/M7,0)</f>
        <v>0.66438192438817834</v>
      </c>
      <c r="O7" s="54">
        <f>O4+O5+O6</f>
        <v>30595.452000000001</v>
      </c>
      <c r="P7" s="21">
        <f>IF(M7&gt;0,Q7/M7,0)</f>
        <v>0.29813739115328658</v>
      </c>
      <c r="Q7" s="54">
        <f>Q4+Q5+Q6</f>
        <v>13729.525000000001</v>
      </c>
      <c r="R7" s="21">
        <f>IF(M7&gt;0,S7/M7,0)</f>
        <v>3.7480684458535106E-2</v>
      </c>
      <c r="S7" s="54">
        <f>S4+S5+S6</f>
        <v>1726.0230000000001</v>
      </c>
      <c r="T7" s="21">
        <f>IF(M7&gt;0,U7/M7,0)</f>
        <v>0.21570141799309461</v>
      </c>
      <c r="U7" s="54">
        <f>U4+U5+U6</f>
        <v>9933.2659999999996</v>
      </c>
      <c r="V7" s="21">
        <f>IF(M7&gt;0,W7/M7,0)</f>
        <v>0.51267407873878967</v>
      </c>
      <c r="W7" s="54">
        <f>W4+W5+W6</f>
        <v>23609.154000000002</v>
      </c>
      <c r="X7" s="21">
        <f>IF(M7&gt;0,Y7/M7,0)</f>
        <v>0.39659377646522337</v>
      </c>
      <c r="Y7" s="54">
        <f>Y4+Y5+Y6</f>
        <v>18263.54</v>
      </c>
      <c r="Z7" s="55">
        <f>IF(M7&gt;0,AA7/M7,0)</f>
        <v>3.1467653254000998E-3</v>
      </c>
      <c r="AA7" s="56">
        <f>SUM(AA4:AA6)</f>
        <v>144.91168999999999</v>
      </c>
      <c r="AB7" s="55">
        <f>IF(M7&gt;0,(AB4*M4+AB5*M5+AB6*M6)/M7,0)</f>
        <v>3.1644141299863198E-3</v>
      </c>
      <c r="AC7" s="55">
        <f>IF(K7&gt;0,(K4*AC4+K5*AC5+K6*AC6)/K7,0)</f>
        <v>2.6672863586492743E-4</v>
      </c>
      <c r="AD7" s="52">
        <f>SUM(AD4:AD6)</f>
        <v>12.2829</v>
      </c>
      <c r="AE7" s="53">
        <f>IF(K7&gt;0,(K4*AE4+K5*AE5+K6*AE6)/K7,0)</f>
        <v>0.21616757283920518</v>
      </c>
      <c r="AF7" s="58">
        <f>SUM(AF4:AF6)</f>
        <v>130.80883439999999</v>
      </c>
      <c r="AG7" s="53">
        <f>IF(AND(AA7&gt;0),((AA4*AG4+AA5*AG5+AA6*AG6)/AA7),0)</f>
        <v>0.91636960849788651</v>
      </c>
      <c r="AH7" s="57">
        <f t="shared" si="0"/>
        <v>0.91681876493565495</v>
      </c>
      <c r="AI7" s="51">
        <f>SUM(AI4:AI6)</f>
        <v>660</v>
      </c>
      <c r="AJ7" s="21">
        <f>IF(AI7&gt;0,(AJ4*AI4+AJ5*AI5+AJ6*AI6)/AI7,0)</f>
        <v>8.3024242424242431E-2</v>
      </c>
      <c r="AK7" s="53">
        <f>IF(K7&gt;0,(AK4*K4+AK5*K5+AK6*K6)/K7,0)</f>
        <v>0.22054273436547606</v>
      </c>
      <c r="AL7" s="58">
        <f>SUM(AL4:AL6)</f>
        <v>133.44153510000001</v>
      </c>
      <c r="AM7" s="56"/>
      <c r="AN7" s="56">
        <f>SUM(AN4:AN6)</f>
        <v>0</v>
      </c>
      <c r="AO7" s="105"/>
      <c r="AP7" s="106">
        <f>AO6</f>
        <v>3301.2799999999997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2">
      <c r="A8" s="157">
        <v>2</v>
      </c>
      <c r="B8" s="23">
        <v>1</v>
      </c>
      <c r="C8" s="46" t="s">
        <v>52</v>
      </c>
      <c r="D8" s="12">
        <v>15623</v>
      </c>
      <c r="E8" s="12">
        <v>0</v>
      </c>
      <c r="F8" s="12">
        <v>12265</v>
      </c>
      <c r="G8" s="13">
        <v>1.5</v>
      </c>
      <c r="H8" s="13">
        <v>6</v>
      </c>
      <c r="I8" s="12">
        <v>12805</v>
      </c>
      <c r="J8" s="13">
        <v>2</v>
      </c>
      <c r="K8" s="12">
        <v>16800</v>
      </c>
      <c r="L8" s="14">
        <v>7.4999999999999997E-2</v>
      </c>
      <c r="M8" s="24">
        <f>ROUND(K8*(1-L8),0)</f>
        <v>15540</v>
      </c>
      <c r="N8" s="15">
        <v>0.52700000000000002</v>
      </c>
      <c r="O8" s="25">
        <f>M8*N8</f>
        <v>8189.58</v>
      </c>
      <c r="P8" s="14">
        <v>0.439</v>
      </c>
      <c r="Q8" s="25">
        <f>M8*P8</f>
        <v>6822.06</v>
      </c>
      <c r="R8" s="16">
        <v>3.4000000000000002E-2</v>
      </c>
      <c r="S8" s="25">
        <f>M8*R8</f>
        <v>528.36</v>
      </c>
      <c r="T8" s="26">
        <v>0.224</v>
      </c>
      <c r="U8" s="25">
        <f>M8*T8</f>
        <v>3480.96</v>
      </c>
      <c r="V8" s="16">
        <v>0.498</v>
      </c>
      <c r="W8" s="25">
        <f>M8*V8</f>
        <v>7738.92</v>
      </c>
      <c r="X8" s="16">
        <v>0.4</v>
      </c>
      <c r="Y8" s="25">
        <f>X8*M8</f>
        <v>6216</v>
      </c>
      <c r="Z8" s="17">
        <v>3.16E-3</v>
      </c>
      <c r="AA8" s="18">
        <f>M8*Z8</f>
        <v>49.106400000000001</v>
      </c>
      <c r="AB8" s="27">
        <f>IF(M8&gt;0,(AD8+AL8)/M8,0)</f>
        <v>3.2174637065637067E-3</v>
      </c>
      <c r="AC8" s="17">
        <v>2.5999999999999998E-4</v>
      </c>
      <c r="AD8" s="24">
        <f>AC8*M8</f>
        <v>4.0404</v>
      </c>
      <c r="AE8" s="117">
        <v>0.21870000000000001</v>
      </c>
      <c r="AF8" s="30">
        <f>AI8*(1-AJ8)*AE8</f>
        <v>45.625194</v>
      </c>
      <c r="AG8" s="28">
        <f>IF(AND(AE8&gt;0,AC8&gt;0,Z8&gt;0),((Z8-AC8)*AE8)/((AE8-AC8)*Z8),0)</f>
        <v>0.91881384454555781</v>
      </c>
      <c r="AH8" s="60">
        <f t="shared" si="0"/>
        <v>0.92027712683478446</v>
      </c>
      <c r="AI8" s="12">
        <v>228</v>
      </c>
      <c r="AJ8" s="14">
        <v>8.5000000000000006E-2</v>
      </c>
      <c r="AK8" s="15">
        <v>0.2203</v>
      </c>
      <c r="AL8" s="30">
        <f>AI8*(1-AJ8)*AK8</f>
        <v>45.958986000000003</v>
      </c>
      <c r="AM8" s="19">
        <v>1.6</v>
      </c>
      <c r="AN8" s="19"/>
      <c r="AO8" s="101">
        <f>AO6+AI8-AN8</f>
        <v>3529.2799999999997</v>
      </c>
      <c r="AP8" s="102"/>
      <c r="AQ8" s="12"/>
      <c r="AR8" s="31"/>
      <c r="AS8" s="20"/>
      <c r="AT8" s="20"/>
      <c r="AU8" s="20"/>
      <c r="AV8" s="20"/>
    </row>
    <row r="9" spans="1:48" x14ac:dyDescent="0.2">
      <c r="A9" s="158"/>
      <c r="B9" s="33">
        <v>2</v>
      </c>
      <c r="C9" s="11" t="s">
        <v>54</v>
      </c>
      <c r="D9" s="34">
        <v>20342</v>
      </c>
      <c r="E9" s="34">
        <v>3</v>
      </c>
      <c r="F9" s="34">
        <v>18667</v>
      </c>
      <c r="G9" s="35">
        <v>1.3</v>
      </c>
      <c r="H9" s="35">
        <v>5.4</v>
      </c>
      <c r="I9" s="34">
        <v>18994</v>
      </c>
      <c r="J9" s="35">
        <v>1.4</v>
      </c>
      <c r="K9" s="34">
        <v>16783</v>
      </c>
      <c r="L9" s="36">
        <v>6.7000000000000004E-2</v>
      </c>
      <c r="M9" s="37">
        <f>ROUND(K9*(1-L9),0)</f>
        <v>15659</v>
      </c>
      <c r="N9" s="38">
        <v>0.71399999999999997</v>
      </c>
      <c r="O9" s="25">
        <f>M9*N9</f>
        <v>11180.526</v>
      </c>
      <c r="P9" s="36">
        <v>0.254</v>
      </c>
      <c r="Q9" s="25">
        <f>M9*P9</f>
        <v>3977.386</v>
      </c>
      <c r="R9" s="39">
        <v>3.2000000000000001E-2</v>
      </c>
      <c r="S9" s="25">
        <f>M9*R9</f>
        <v>501.08800000000002</v>
      </c>
      <c r="T9" s="28">
        <v>0.219</v>
      </c>
      <c r="U9" s="25">
        <f>M9*T9</f>
        <v>3429.3209999999999</v>
      </c>
      <c r="V9" s="39">
        <v>0.51400000000000001</v>
      </c>
      <c r="W9" s="25">
        <f>M9*V9</f>
        <v>8048.7260000000006</v>
      </c>
      <c r="X9" s="39">
        <v>0.4</v>
      </c>
      <c r="Y9" s="25">
        <f>X9*M9</f>
        <v>6263.6</v>
      </c>
      <c r="Z9" s="40">
        <v>3.16E-3</v>
      </c>
      <c r="AA9" s="18">
        <f>M9*Z9</f>
        <v>49.482440000000004</v>
      </c>
      <c r="AB9" s="27">
        <f>IF(M9&gt;0,(AD9+AL9)/M9,0)</f>
        <v>3.1536956382910786E-3</v>
      </c>
      <c r="AC9" s="40">
        <v>2.4000000000000001E-4</v>
      </c>
      <c r="AD9" s="37">
        <f>AC9*M9</f>
        <v>3.7581600000000002</v>
      </c>
      <c r="AE9" s="28">
        <v>0.2157</v>
      </c>
      <c r="AF9" s="41">
        <f>AI9*(1-AJ9)*AE9</f>
        <v>45.394065000000005</v>
      </c>
      <c r="AG9" s="28">
        <f>IF(AND(AE9&gt;0,AC9&gt;0,Z9&gt;0),((Z9-AC9)*AE9)/((AE9-AC9)*Z9),0)</f>
        <v>0.92507992907726411</v>
      </c>
      <c r="AH9" s="29">
        <f t="shared" si="0"/>
        <v>0.92492270681268918</v>
      </c>
      <c r="AI9" s="34">
        <v>230</v>
      </c>
      <c r="AJ9" s="36">
        <v>8.5000000000000006E-2</v>
      </c>
      <c r="AK9" s="38">
        <v>0.21679999999999999</v>
      </c>
      <c r="AL9" s="41">
        <f>AI9*(1-AJ9)*AK9</f>
        <v>45.62556</v>
      </c>
      <c r="AM9" s="42">
        <v>1.75</v>
      </c>
      <c r="AN9" s="42"/>
      <c r="AO9" s="113">
        <f>AO8+AI9-AN9</f>
        <v>3759.2799999999997</v>
      </c>
      <c r="AP9" s="104"/>
      <c r="AQ9" s="43"/>
      <c r="AR9" s="44"/>
      <c r="AS9" s="45"/>
      <c r="AT9" s="45"/>
      <c r="AU9" s="45"/>
      <c r="AV9" s="45"/>
    </row>
    <row r="10" spans="1:48" x14ac:dyDescent="0.2">
      <c r="A10" s="158"/>
      <c r="B10" s="33">
        <v>3</v>
      </c>
      <c r="C10" s="46" t="s">
        <v>50</v>
      </c>
      <c r="D10" s="43">
        <v>16335</v>
      </c>
      <c r="E10" s="43">
        <v>3</v>
      </c>
      <c r="F10" s="43">
        <v>18716</v>
      </c>
      <c r="G10" s="37">
        <v>1</v>
      </c>
      <c r="H10" s="37">
        <v>5.0999999999999996</v>
      </c>
      <c r="I10" s="43">
        <v>19157</v>
      </c>
      <c r="J10" s="37">
        <v>0.8</v>
      </c>
      <c r="K10" s="43">
        <v>16784</v>
      </c>
      <c r="L10" s="39">
        <v>6.9000000000000006E-2</v>
      </c>
      <c r="M10" s="37">
        <f>ROUND(K10*(1-L10),0)</f>
        <v>15626</v>
      </c>
      <c r="N10" s="28">
        <v>0.54100000000000004</v>
      </c>
      <c r="O10" s="25">
        <f>M10*N10</f>
        <v>8453.6660000000011</v>
      </c>
      <c r="P10" s="39">
        <v>0.41899999999999998</v>
      </c>
      <c r="Q10" s="25">
        <f>M10*P10</f>
        <v>6547.2939999999999</v>
      </c>
      <c r="R10" s="39">
        <v>0.04</v>
      </c>
      <c r="S10" s="25">
        <f>M10*R10</f>
        <v>625.04</v>
      </c>
      <c r="T10" s="28">
        <v>0.217</v>
      </c>
      <c r="U10" s="25">
        <f>M10*T10</f>
        <v>3390.8420000000001</v>
      </c>
      <c r="V10" s="39">
        <v>0.52300000000000002</v>
      </c>
      <c r="W10" s="25">
        <f>M10*V10</f>
        <v>8172.3980000000001</v>
      </c>
      <c r="X10" s="39">
        <v>0.4</v>
      </c>
      <c r="Y10" s="25">
        <f>X10*M10</f>
        <v>6250.4000000000005</v>
      </c>
      <c r="Z10" s="47">
        <v>3.0500000000000002E-3</v>
      </c>
      <c r="AA10" s="18">
        <f>M10*Z10</f>
        <v>47.659300000000002</v>
      </c>
      <c r="AB10" s="27">
        <f>IF(M10&gt;0,(AD10+AL10)/M10,0)</f>
        <v>2.9721242544477151E-3</v>
      </c>
      <c r="AC10" s="47">
        <v>2.5999999999999998E-4</v>
      </c>
      <c r="AD10" s="37">
        <f>AC10*M10</f>
        <v>4.0627599999999999</v>
      </c>
      <c r="AE10" s="28">
        <v>0.20710000000000001</v>
      </c>
      <c r="AF10" s="41">
        <f>AI10*(1-AJ10)*AE10</f>
        <v>41.635798200000004</v>
      </c>
      <c r="AG10" s="28">
        <f>IF(AND(AE10&gt;0,AC10&gt;0,Z10&gt;0),((Z10-AC10)*AE10)/((AE10-AC10)*Z10),0)</f>
        <v>0.91590395363803823</v>
      </c>
      <c r="AH10" s="29">
        <f t="shared" si="0"/>
        <v>0.913647370609318</v>
      </c>
      <c r="AI10" s="43">
        <v>219</v>
      </c>
      <c r="AJ10" s="39">
        <v>8.2000000000000003E-2</v>
      </c>
      <c r="AK10" s="28">
        <v>0.21079999999999999</v>
      </c>
      <c r="AL10" s="41">
        <f>AI10*(1-AJ10)*AK10</f>
        <v>42.379653599999997</v>
      </c>
      <c r="AM10" s="18">
        <v>1.68</v>
      </c>
      <c r="AN10" s="18"/>
      <c r="AO10" s="113">
        <f>AO9+AI10-AN10</f>
        <v>3978.2799999999997</v>
      </c>
      <c r="AP10" s="104"/>
      <c r="AQ10" s="43"/>
      <c r="AR10" s="48"/>
      <c r="AS10" s="41"/>
      <c r="AT10" s="41"/>
      <c r="AU10" s="41"/>
      <c r="AV10" s="41"/>
    </row>
    <row r="11" spans="1:48" s="22" customFormat="1" ht="13.5" thickBot="1" x14ac:dyDescent="0.25">
      <c r="A11" s="159"/>
      <c r="B11" s="49" t="s">
        <v>38</v>
      </c>
      <c r="C11" s="50"/>
      <c r="D11" s="51">
        <f>SUM(D8:D10)</f>
        <v>52300</v>
      </c>
      <c r="E11" s="51"/>
      <c r="F11" s="51">
        <f>SUM(F8:F10)</f>
        <v>49648</v>
      </c>
      <c r="G11" s="52"/>
      <c r="H11" s="52"/>
      <c r="I11" s="51">
        <f>SUM(I8:I10)</f>
        <v>50956</v>
      </c>
      <c r="J11" s="52"/>
      <c r="K11" s="51">
        <f>SUM(K8:K10)</f>
        <v>50367</v>
      </c>
      <c r="L11" s="21">
        <f>IF(K11&gt;0,(K8*L8+K9*L9+K10*L10)/K11,0)</f>
        <v>7.0334881966366877E-2</v>
      </c>
      <c r="M11" s="52">
        <f>M8+M9+M10</f>
        <v>46825</v>
      </c>
      <c r="N11" s="53">
        <f>IF(M11&gt;0,O11/M11,0)</f>
        <v>0.59420762413240791</v>
      </c>
      <c r="O11" s="54">
        <f>O8+O9+O10</f>
        <v>27823.772000000001</v>
      </c>
      <c r="P11" s="21">
        <f>IF(M11&gt;0,Q11/M11,0)</f>
        <v>0.37045894287239717</v>
      </c>
      <c r="Q11" s="54">
        <f>Q8+Q9+Q10</f>
        <v>17346.739999999998</v>
      </c>
      <c r="R11" s="21">
        <f>IF(M11&gt;0,S11/M11,0)</f>
        <v>3.5333432995194876E-2</v>
      </c>
      <c r="S11" s="54">
        <f>S8+S9+S10</f>
        <v>1654.4880000000001</v>
      </c>
      <c r="T11" s="21">
        <f>IF(M11&gt;0,U11/M11,0)</f>
        <v>0.21999194874532835</v>
      </c>
      <c r="U11" s="54">
        <f>U8+U9+U10</f>
        <v>10301.123</v>
      </c>
      <c r="V11" s="21">
        <f>IF(M11&gt;0,W11/M11,0)</f>
        <v>0.51169341163908177</v>
      </c>
      <c r="W11" s="54">
        <f>W8+W9+W10</f>
        <v>23960.044000000002</v>
      </c>
      <c r="X11" s="21">
        <f>IF(M11&gt;0,Y11/M11,0)</f>
        <v>0.4</v>
      </c>
      <c r="Y11" s="54">
        <f>Y8+Y9+Y10</f>
        <v>18730</v>
      </c>
      <c r="Z11" s="55">
        <f>IF(M11&gt;0,AA11/M11,0)</f>
        <v>3.123291831286706E-3</v>
      </c>
      <c r="AA11" s="56">
        <f>SUM(AA8:AA10)</f>
        <v>146.24814000000001</v>
      </c>
      <c r="AB11" s="55">
        <f>IF(M11&gt;0,(AB8*M8+AB9*M9+AB10*M10)/M11,0)</f>
        <v>3.1142663021890018E-3</v>
      </c>
      <c r="AC11" s="55">
        <f>IF(K11&gt;0,(K8*AC8+K9*AC9+K10*AC10)/K11,0)</f>
        <v>2.533357158456926E-4</v>
      </c>
      <c r="AD11" s="52">
        <f>SUM(AD8:AD10)</f>
        <v>11.861319999999999</v>
      </c>
      <c r="AE11" s="53">
        <f>IF(K11&gt;0,(K8*AE8+K9*AE9+K10*AE10)/K11,0)</f>
        <v>0.21383484225782753</v>
      </c>
      <c r="AF11" s="58">
        <f>SUM(AF8:AF10)</f>
        <v>132.65505720000002</v>
      </c>
      <c r="AG11" s="53">
        <f>IF(AND(AA11&gt;0),((AA8*AG8+AA9*AG9+AA10*AG10)/AA11),0)</f>
        <v>0.91998567338486037</v>
      </c>
      <c r="AH11" s="57">
        <f t="shared" si="0"/>
        <v>0.91973203007307436</v>
      </c>
      <c r="AI11" s="51">
        <f>SUM(AI8:AI10)</f>
        <v>677</v>
      </c>
      <c r="AJ11" s="21">
        <f>IF(AI11&gt;0,(AJ8*AI8+AJ9*AI9+AJ10*AI10)/AI11,0)</f>
        <v>8.4029542097488932E-2</v>
      </c>
      <c r="AK11" s="53">
        <f>IF(K11&gt;0,(AK8*K8+AK9*K9+AK10*K10)/K11,0)</f>
        <v>0.21596802668413842</v>
      </c>
      <c r="AL11" s="58">
        <f>SUM(AL8:AL10)</f>
        <v>133.9641996</v>
      </c>
      <c r="AM11" s="56"/>
      <c r="AN11" s="56">
        <f>SUM(AN8:AN10)</f>
        <v>0</v>
      </c>
      <c r="AO11" s="105"/>
      <c r="AP11" s="106">
        <f>AO10</f>
        <v>3978.2799999999997</v>
      </c>
      <c r="AQ11" s="51">
        <f>SUM(AQ8:AQ10)</f>
        <v>0</v>
      </c>
      <c r="AR11" s="59"/>
      <c r="AS11" s="58"/>
      <c r="AT11" s="58"/>
      <c r="AU11" s="58"/>
      <c r="AV11" s="58"/>
    </row>
    <row r="12" spans="1:48" x14ac:dyDescent="0.2">
      <c r="A12" s="157">
        <v>3</v>
      </c>
      <c r="B12" s="23">
        <v>1</v>
      </c>
      <c r="C12" s="46" t="s">
        <v>52</v>
      </c>
      <c r="D12" s="12">
        <v>7060</v>
      </c>
      <c r="E12" s="12">
        <v>1</v>
      </c>
      <c r="F12" s="12">
        <v>6428</v>
      </c>
      <c r="G12" s="13">
        <v>1.4</v>
      </c>
      <c r="H12" s="13">
        <v>4.5</v>
      </c>
      <c r="I12" s="12">
        <v>6649</v>
      </c>
      <c r="J12" s="13">
        <v>4.3</v>
      </c>
      <c r="K12" s="12">
        <v>16613</v>
      </c>
      <c r="L12" s="14">
        <v>6.9000000000000006E-2</v>
      </c>
      <c r="M12" s="24">
        <f>ROUND(K12*(1-L12),0)</f>
        <v>15467</v>
      </c>
      <c r="N12" s="15">
        <v>0.437</v>
      </c>
      <c r="O12" s="25">
        <f>M12*N12</f>
        <v>6759.0789999999997</v>
      </c>
      <c r="P12" s="14">
        <v>0.55400000000000005</v>
      </c>
      <c r="Q12" s="25">
        <f>M12*P12</f>
        <v>8568.7180000000008</v>
      </c>
      <c r="R12" s="16">
        <v>8.9999999999999993E-3</v>
      </c>
      <c r="S12" s="25">
        <f>M12*R12</f>
        <v>139.203</v>
      </c>
      <c r="T12" s="26">
        <v>0.223</v>
      </c>
      <c r="U12" s="25">
        <f>M12*T12</f>
        <v>3449.1410000000001</v>
      </c>
      <c r="V12" s="16">
        <v>0.51400000000000001</v>
      </c>
      <c r="W12" s="25">
        <f>M12*V12</f>
        <v>7950.0380000000005</v>
      </c>
      <c r="X12" s="16">
        <v>0.4</v>
      </c>
      <c r="Y12" s="25">
        <f>X12*M12</f>
        <v>6186.8</v>
      </c>
      <c r="Z12" s="17">
        <v>2.97E-3</v>
      </c>
      <c r="AA12" s="18">
        <f>M12*Z12</f>
        <v>45.936990000000002</v>
      </c>
      <c r="AB12" s="27">
        <f>IF(M12&gt;0,(AD12+AL12)/M12,0)</f>
        <v>2.8734014094523828E-3</v>
      </c>
      <c r="AC12" s="17">
        <v>2.5000000000000001E-4</v>
      </c>
      <c r="AD12" s="24">
        <f>AC12*M12</f>
        <v>3.8667500000000001</v>
      </c>
      <c r="AE12" s="117">
        <v>0.2162</v>
      </c>
      <c r="AF12" s="30">
        <f>AI12*(1-AJ12)*AE12</f>
        <v>40.840612400000005</v>
      </c>
      <c r="AG12" s="28">
        <f>IF(AND(AE12&gt;0,AC12&gt;0,Z12&gt;0),((Z12-AC12)*AE12)/((AE12-AC12)*Z12),0)</f>
        <v>0.9168851437895198</v>
      </c>
      <c r="AH12" s="60">
        <f t="shared" si="0"/>
        <v>0.91405894966736423</v>
      </c>
      <c r="AI12" s="12">
        <v>206</v>
      </c>
      <c r="AJ12" s="14">
        <v>8.3000000000000004E-2</v>
      </c>
      <c r="AK12" s="15">
        <v>0.21479999999999999</v>
      </c>
      <c r="AL12" s="30">
        <f>AI12*(1-AJ12)*AK12</f>
        <v>40.576149600000001</v>
      </c>
      <c r="AM12" s="19">
        <v>1.74</v>
      </c>
      <c r="AN12" s="19">
        <v>1003.78</v>
      </c>
      <c r="AO12" s="101">
        <f>AO10+AI12-AN12</f>
        <v>3180.5</v>
      </c>
      <c r="AP12" s="102"/>
      <c r="AQ12" s="12"/>
      <c r="AR12" s="31"/>
      <c r="AS12" s="20"/>
      <c r="AT12" s="20"/>
      <c r="AU12" s="20"/>
      <c r="AV12" s="20"/>
    </row>
    <row r="13" spans="1:48" x14ac:dyDescent="0.2">
      <c r="A13" s="158"/>
      <c r="B13" s="33">
        <v>2</v>
      </c>
      <c r="C13" s="11" t="s">
        <v>51</v>
      </c>
      <c r="D13" s="34">
        <v>19640</v>
      </c>
      <c r="E13" s="34">
        <v>3</v>
      </c>
      <c r="F13" s="34">
        <v>19108</v>
      </c>
      <c r="G13" s="35">
        <v>1.1000000000000001</v>
      </c>
      <c r="H13" s="35">
        <v>5.7</v>
      </c>
      <c r="I13" s="34">
        <v>19446</v>
      </c>
      <c r="J13" s="35">
        <v>2.4</v>
      </c>
      <c r="K13" s="34">
        <v>16540</v>
      </c>
      <c r="L13" s="36">
        <v>6.5000000000000002E-2</v>
      </c>
      <c r="M13" s="37">
        <f>ROUND(K13*(1-L13),0)</f>
        <v>15465</v>
      </c>
      <c r="N13" s="38">
        <v>0.624</v>
      </c>
      <c r="O13" s="25">
        <f>M13*N13</f>
        <v>9650.16</v>
      </c>
      <c r="P13" s="36">
        <v>0.248</v>
      </c>
      <c r="Q13" s="25">
        <f>M13*P13</f>
        <v>3835.32</v>
      </c>
      <c r="R13" s="39">
        <v>0.128</v>
      </c>
      <c r="S13" s="25">
        <f>M13*R13</f>
        <v>1979.52</v>
      </c>
      <c r="T13" s="28">
        <v>0.22800000000000001</v>
      </c>
      <c r="U13" s="25">
        <f>M13*T13</f>
        <v>3526.02</v>
      </c>
      <c r="V13" s="39">
        <v>0.51100000000000001</v>
      </c>
      <c r="W13" s="25">
        <f>M13*V13</f>
        <v>7902.6149999999998</v>
      </c>
      <c r="X13" s="39">
        <v>0.4</v>
      </c>
      <c r="Y13" s="25">
        <f>X13*M13</f>
        <v>6186</v>
      </c>
      <c r="Z13" s="40">
        <v>2.96E-3</v>
      </c>
      <c r="AA13" s="18">
        <f>M13*Z13</f>
        <v>45.776400000000002</v>
      </c>
      <c r="AB13" s="27">
        <f>IF(M13&gt;0,(AD13+AL13)/M13,0)</f>
        <v>2.9950748593598449E-3</v>
      </c>
      <c r="AC13" s="40">
        <v>2.5000000000000001E-4</v>
      </c>
      <c r="AD13" s="37">
        <f>AC13*M13</f>
        <v>3.86625</v>
      </c>
      <c r="AE13" s="28">
        <v>0.218</v>
      </c>
      <c r="AF13" s="41">
        <f>AI13*(1-AJ13)*AE13</f>
        <v>42.394241999999998</v>
      </c>
      <c r="AG13" s="28">
        <f>IF(AND(AE13&gt;0,AC13&gt;0,Z13&gt;0),((Z13-AC13)*AE13)/((AE13-AC13)*Z13),0)</f>
        <v>0.9165916777857076</v>
      </c>
      <c r="AH13" s="29">
        <f t="shared" si="0"/>
        <v>0.91758045731023885</v>
      </c>
      <c r="AI13" s="34">
        <v>213</v>
      </c>
      <c r="AJ13" s="36">
        <v>8.6999999999999994E-2</v>
      </c>
      <c r="AK13" s="38">
        <v>0.21829999999999999</v>
      </c>
      <c r="AL13" s="41">
        <f>AI13*(1-AJ13)*AK13</f>
        <v>42.452582700000001</v>
      </c>
      <c r="AM13" s="42">
        <v>1.7</v>
      </c>
      <c r="AN13" s="42"/>
      <c r="AO13" s="113">
        <f>AO12+AI13-AN13</f>
        <v>3393.5</v>
      </c>
      <c r="AP13" s="104"/>
      <c r="AQ13" s="43"/>
      <c r="AR13" s="44"/>
      <c r="AS13" s="45"/>
      <c r="AT13" s="45"/>
      <c r="AU13" s="45"/>
      <c r="AV13" s="45"/>
    </row>
    <row r="14" spans="1:48" x14ac:dyDescent="0.2">
      <c r="A14" s="158"/>
      <c r="B14" s="33">
        <v>3</v>
      </c>
      <c r="C14" s="46" t="s">
        <v>50</v>
      </c>
      <c r="D14" s="43">
        <v>23200</v>
      </c>
      <c r="E14" s="43">
        <v>1</v>
      </c>
      <c r="F14" s="43">
        <v>19185</v>
      </c>
      <c r="G14" s="37">
        <v>1.2</v>
      </c>
      <c r="H14" s="37">
        <v>5.2</v>
      </c>
      <c r="I14" s="43">
        <v>19757</v>
      </c>
      <c r="J14" s="37">
        <v>1.4</v>
      </c>
      <c r="K14" s="43">
        <v>16432</v>
      </c>
      <c r="L14" s="39">
        <v>7.0000000000000007E-2</v>
      </c>
      <c r="M14" s="37">
        <f>ROUND(K14*(1-L14),0)</f>
        <v>15282</v>
      </c>
      <c r="N14" s="28">
        <v>0.59899999999999998</v>
      </c>
      <c r="O14" s="25">
        <f>M14*N14</f>
        <v>9153.9179999999997</v>
      </c>
      <c r="P14" s="39">
        <v>0.378</v>
      </c>
      <c r="Q14" s="25">
        <f>M14*P14</f>
        <v>5776.5960000000005</v>
      </c>
      <c r="R14" s="39">
        <v>2.3E-2</v>
      </c>
      <c r="S14" s="25">
        <f>M14*R14</f>
        <v>351.48599999999999</v>
      </c>
      <c r="T14" s="28">
        <v>0.247</v>
      </c>
      <c r="U14" s="25">
        <f>M14*T14</f>
        <v>3774.654</v>
      </c>
      <c r="V14" s="39">
        <v>0.48899999999999999</v>
      </c>
      <c r="W14" s="25">
        <f>M14*V14</f>
        <v>7472.8980000000001</v>
      </c>
      <c r="X14" s="39">
        <v>0.4</v>
      </c>
      <c r="Y14" s="25">
        <f>X14*M14</f>
        <v>6112.8</v>
      </c>
      <c r="Z14" s="47">
        <v>3.0100000000000001E-3</v>
      </c>
      <c r="AA14" s="18">
        <f>M14*Z14</f>
        <v>45.998820000000002</v>
      </c>
      <c r="AB14" s="27">
        <f>IF(M14&gt;0,(AD14+AL14)/M14,0)</f>
        <v>3.1567885617065834E-3</v>
      </c>
      <c r="AC14" s="47">
        <v>2.5999999999999998E-4</v>
      </c>
      <c r="AD14" s="37">
        <f>AC14*M14</f>
        <v>3.9733199999999997</v>
      </c>
      <c r="AE14" s="28">
        <v>0.2074</v>
      </c>
      <c r="AF14" s="41">
        <f>AI14*(1-AJ14)*AE14</f>
        <v>43.125096800000001</v>
      </c>
      <c r="AG14" s="28">
        <f>IF(AND(AE14&gt;0,AC14&gt;0,Z14&gt;0),((Z14-AC14)*AE14)/((AE14-AC14)*Z14),0)</f>
        <v>0.91476803048125455</v>
      </c>
      <c r="AH14" s="29">
        <f t="shared" si="0"/>
        <v>0.91875983376243342</v>
      </c>
      <c r="AI14" s="43">
        <v>227</v>
      </c>
      <c r="AJ14" s="39">
        <v>8.4000000000000005E-2</v>
      </c>
      <c r="AK14" s="28">
        <v>0.21290000000000001</v>
      </c>
      <c r="AL14" s="41">
        <f>AI14*(1-AJ14)*AK14</f>
        <v>44.268722800000006</v>
      </c>
      <c r="AM14" s="18">
        <v>1.68</v>
      </c>
      <c r="AN14" s="18"/>
      <c r="AO14" s="113">
        <f>AO13+AI14-AN14</f>
        <v>3620.5</v>
      </c>
      <c r="AP14" s="104"/>
      <c r="AQ14" s="43"/>
      <c r="AR14" s="48"/>
      <c r="AS14" s="41"/>
      <c r="AT14" s="41"/>
      <c r="AU14" s="41"/>
      <c r="AV14" s="41"/>
    </row>
    <row r="15" spans="1:48" s="22" customFormat="1" ht="13.5" thickBot="1" x14ac:dyDescent="0.25">
      <c r="A15" s="159"/>
      <c r="B15" s="49" t="s">
        <v>38</v>
      </c>
      <c r="C15" s="50"/>
      <c r="D15" s="51">
        <f>SUM(D12:D14)</f>
        <v>49900</v>
      </c>
      <c r="E15" s="51"/>
      <c r="F15" s="51">
        <f>SUM(F12:F14)</f>
        <v>44721</v>
      </c>
      <c r="G15" s="52"/>
      <c r="H15" s="52"/>
      <c r="I15" s="51">
        <f>SUM(I12:I14)</f>
        <v>45852</v>
      </c>
      <c r="J15" s="52"/>
      <c r="K15" s="51">
        <f>SUM(K12:K14)</f>
        <v>49585</v>
      </c>
      <c r="L15" s="21">
        <f>IF(K15&gt;0,(K12*L12+K13*L13+K14*L14)/K15,0)</f>
        <v>6.7997116063325591E-2</v>
      </c>
      <c r="M15" s="52">
        <f>M12+M13+M14</f>
        <v>46214</v>
      </c>
      <c r="N15" s="53">
        <f>IF(M15&gt;0,O15/M15,0)</f>
        <v>0.55314746613580301</v>
      </c>
      <c r="O15" s="54">
        <f>O12+O13+O14</f>
        <v>25563.156999999999</v>
      </c>
      <c r="P15" s="21">
        <f>IF(M15&gt;0,Q15/M15,0)</f>
        <v>0.39340100402475442</v>
      </c>
      <c r="Q15" s="54">
        <f>Q12+Q13+Q14</f>
        <v>18180.634000000002</v>
      </c>
      <c r="R15" s="21">
        <f>IF(M15&gt;0,S15/M15,0)</f>
        <v>5.3451529839442589E-2</v>
      </c>
      <c r="S15" s="54">
        <f>S12+S13+S14</f>
        <v>2470.2089999999998</v>
      </c>
      <c r="T15" s="21">
        <f>IF(M15&gt;0,U15/M15,0)</f>
        <v>0.23260949063054487</v>
      </c>
      <c r="U15" s="54">
        <f>U12+U13+U14</f>
        <v>10749.815000000001</v>
      </c>
      <c r="V15" s="21">
        <f>IF(M15&gt;0,W15/M15,0)</f>
        <v>0.50472910806249183</v>
      </c>
      <c r="W15" s="54">
        <f>W12+W13+W14</f>
        <v>23325.550999999999</v>
      </c>
      <c r="X15" s="21">
        <f>IF(M15&gt;0,Y15/M15,0)</f>
        <v>0.39999999999999997</v>
      </c>
      <c r="Y15" s="54">
        <f>Y12+Y13+Y14</f>
        <v>18485.599999999999</v>
      </c>
      <c r="Z15" s="55">
        <f>IF(M15&gt;0,AA15/M15,0)</f>
        <v>2.9798807720604146E-3</v>
      </c>
      <c r="AA15" s="56">
        <f>SUM(AA12:AA14)</f>
        <v>137.71221</v>
      </c>
      <c r="AB15" s="55">
        <f>IF(M15&gt;0,(AB12*M12+AB13*M13+AB14*M14)/M15,0)</f>
        <v>3.0078282576708358E-3</v>
      </c>
      <c r="AC15" s="55">
        <f>IF(K15&gt;0,(K12*AC12+K13*AC13+K14*AC14)/K15,0)</f>
        <v>2.5331390541494399E-4</v>
      </c>
      <c r="AD15" s="52">
        <f>SUM(AD12:AD14)</f>
        <v>11.70632</v>
      </c>
      <c r="AE15" s="53">
        <f>IF(K15&gt;0,(K12*AE12+K13*AE13+K14*AE14)/K15,0)</f>
        <v>0.21388418675002524</v>
      </c>
      <c r="AF15" s="58">
        <f>SUM(AF12:AF14)</f>
        <v>126.35995120000001</v>
      </c>
      <c r="AG15" s="53">
        <f>IF(AND(AA15&gt;0),((AA12*AG12+AA13*AG13+AA14*AG14)/AA15),0)</f>
        <v>0.91608043278267881</v>
      </c>
      <c r="AH15" s="57">
        <f t="shared" si="0"/>
        <v>0.91686034603449029</v>
      </c>
      <c r="AI15" s="51">
        <f>SUM(AI12:AI14)</f>
        <v>646</v>
      </c>
      <c r="AJ15" s="21">
        <f>IF(AI15&gt;0,(AJ12*AI12+AJ13*AI13+AJ14*AI14)/AI15,0)</f>
        <v>8.4670278637770907E-2</v>
      </c>
      <c r="AK15" s="53">
        <f>IF(K15&gt;0,(AK12*K12+AK13*K13+AK14*K14)/K15,0)</f>
        <v>0.21533784813955834</v>
      </c>
      <c r="AL15" s="58">
        <f>SUM(AL12:AL14)</f>
        <v>127.29745510000001</v>
      </c>
      <c r="AM15" s="56"/>
      <c r="AN15" s="56">
        <f>SUM(AN12:AN14)</f>
        <v>1003.78</v>
      </c>
      <c r="AO15" s="105"/>
      <c r="AP15" s="106">
        <f>AO14</f>
        <v>3620.5</v>
      </c>
      <c r="AQ15" s="51">
        <f>SUM(AQ12:AQ14)</f>
        <v>0</v>
      </c>
      <c r="AR15" s="59"/>
      <c r="AS15" s="58"/>
      <c r="AT15" s="58"/>
      <c r="AU15" s="58"/>
      <c r="AV15" s="58"/>
    </row>
    <row r="16" spans="1:48" x14ac:dyDescent="0.2">
      <c r="A16" s="157">
        <v>4</v>
      </c>
      <c r="B16" s="23">
        <v>1</v>
      </c>
      <c r="C16" s="46" t="s">
        <v>52</v>
      </c>
      <c r="D16" s="12">
        <v>4000</v>
      </c>
      <c r="E16" s="12">
        <v>1</v>
      </c>
      <c r="F16" s="12">
        <v>8998</v>
      </c>
      <c r="G16" s="13">
        <v>1</v>
      </c>
      <c r="H16" s="13">
        <v>5.3</v>
      </c>
      <c r="I16" s="12">
        <v>9224</v>
      </c>
      <c r="J16" s="13">
        <v>3.5</v>
      </c>
      <c r="K16" s="12">
        <v>15842</v>
      </c>
      <c r="L16" s="14">
        <v>6.9000000000000006E-2</v>
      </c>
      <c r="M16" s="24">
        <f>ROUND(K16*(1-L16),0)</f>
        <v>14749</v>
      </c>
      <c r="N16" s="15">
        <v>0.51900000000000002</v>
      </c>
      <c r="O16" s="25">
        <f>M16*N16</f>
        <v>7654.7310000000007</v>
      </c>
      <c r="P16" s="14">
        <v>0.435</v>
      </c>
      <c r="Q16" s="25">
        <f>M16*P16</f>
        <v>6415.8149999999996</v>
      </c>
      <c r="R16" s="16">
        <v>4.5999999999999999E-2</v>
      </c>
      <c r="S16" s="25">
        <f>M16*R16</f>
        <v>678.45399999999995</v>
      </c>
      <c r="T16" s="26">
        <v>0.23799999999999999</v>
      </c>
      <c r="U16" s="25">
        <f>M16*T16</f>
        <v>3510.2619999999997</v>
      </c>
      <c r="V16" s="16">
        <v>0.502</v>
      </c>
      <c r="W16" s="25">
        <f>M16*V16</f>
        <v>7403.9979999999996</v>
      </c>
      <c r="X16" s="16">
        <v>0.4</v>
      </c>
      <c r="Y16" s="25">
        <f>X16*M16</f>
        <v>5899.6</v>
      </c>
      <c r="Z16" s="17">
        <v>2.9499999999999999E-3</v>
      </c>
      <c r="AA16" s="18">
        <f>M16*Z16</f>
        <v>43.509549999999997</v>
      </c>
      <c r="AB16" s="27">
        <f>IF(M16&gt;0,(AD16+AL16)/M16,0)</f>
        <v>2.9404017560512577E-3</v>
      </c>
      <c r="AC16" s="17">
        <v>2.5999999999999998E-4</v>
      </c>
      <c r="AD16" s="24">
        <f>AC16*M16</f>
        <v>3.8347399999999996</v>
      </c>
      <c r="AE16" s="117">
        <v>0.214</v>
      </c>
      <c r="AF16" s="30">
        <f>AI16*(1-AJ16)*AE16</f>
        <v>40.228790000000004</v>
      </c>
      <c r="AG16" s="28">
        <f>IF(AND(AE16&gt;0,AC16&gt;0,Z16&gt;0),((Z16-AC16)*AE16)/((AE16-AC16)*Z16),0)</f>
        <v>0.91297362707423724</v>
      </c>
      <c r="AH16" s="60">
        <f t="shared" si="0"/>
        <v>0.91270511289353129</v>
      </c>
      <c r="AI16" s="12">
        <v>205</v>
      </c>
      <c r="AJ16" s="14">
        <v>8.3000000000000004E-2</v>
      </c>
      <c r="AK16" s="15">
        <v>0.21029999999999999</v>
      </c>
      <c r="AL16" s="30">
        <f>AI16*(1-AJ16)*AK16</f>
        <v>39.5332455</v>
      </c>
      <c r="AM16" s="19">
        <v>1.68</v>
      </c>
      <c r="AN16" s="19">
        <v>1004.24</v>
      </c>
      <c r="AO16" s="101">
        <f>AO14+AI16-AN16</f>
        <v>2821.26</v>
      </c>
      <c r="AP16" s="102"/>
      <c r="AQ16" s="12"/>
      <c r="AR16" s="31"/>
      <c r="AS16" s="20"/>
      <c r="AT16" s="20"/>
      <c r="AU16" s="20"/>
      <c r="AV16" s="20"/>
    </row>
    <row r="17" spans="1:48" x14ac:dyDescent="0.2">
      <c r="A17" s="158"/>
      <c r="B17" s="33">
        <v>2</v>
      </c>
      <c r="C17" s="11" t="s">
        <v>51</v>
      </c>
      <c r="D17" s="34">
        <v>20000</v>
      </c>
      <c r="E17" s="34">
        <v>4</v>
      </c>
      <c r="F17" s="34">
        <v>18455</v>
      </c>
      <c r="G17" s="35">
        <v>0.6</v>
      </c>
      <c r="H17" s="35">
        <v>4.7</v>
      </c>
      <c r="I17" s="34">
        <v>18097</v>
      </c>
      <c r="J17" s="35">
        <v>2.9</v>
      </c>
      <c r="K17" s="34">
        <v>16222</v>
      </c>
      <c r="L17" s="36">
        <v>6.6000000000000003E-2</v>
      </c>
      <c r="M17" s="37">
        <f>ROUND(K17*(1-L17),0)</f>
        <v>15151</v>
      </c>
      <c r="N17" s="38">
        <v>0.64800000000000002</v>
      </c>
      <c r="O17" s="25">
        <f>M17*N17</f>
        <v>9817.848</v>
      </c>
      <c r="P17" s="36">
        <v>0.27200000000000002</v>
      </c>
      <c r="Q17" s="25">
        <f>M17*P17</f>
        <v>4121.0720000000001</v>
      </c>
      <c r="R17" s="39">
        <v>0.08</v>
      </c>
      <c r="S17" s="25">
        <f>M17*R17</f>
        <v>1212.08</v>
      </c>
      <c r="T17" s="28">
        <v>0.22500000000000001</v>
      </c>
      <c r="U17" s="25">
        <f>M17*T17</f>
        <v>3408.9749999999999</v>
      </c>
      <c r="V17" s="39">
        <v>0.51100000000000001</v>
      </c>
      <c r="W17" s="25">
        <f>M17*V17</f>
        <v>7742.1610000000001</v>
      </c>
      <c r="X17" s="39">
        <v>0.4</v>
      </c>
      <c r="Y17" s="25">
        <f>X17*M17</f>
        <v>6060.4000000000005</v>
      </c>
      <c r="Z17" s="40">
        <v>2.9199999999999999E-3</v>
      </c>
      <c r="AA17" s="18">
        <f>M17*Z17</f>
        <v>44.240919999999996</v>
      </c>
      <c r="AB17" s="27">
        <f>IF(M17&gt;0,(AD17+AL17)/M17,0)</f>
        <v>3.0615897828526169E-3</v>
      </c>
      <c r="AC17" s="40">
        <v>2.5000000000000001E-4</v>
      </c>
      <c r="AD17" s="37">
        <f>AC17*M17</f>
        <v>3.78775</v>
      </c>
      <c r="AE17" s="28">
        <v>0.21529999999999999</v>
      </c>
      <c r="AF17" s="41">
        <f>AI17*(1-AJ17)*AE17</f>
        <v>42.598396799999996</v>
      </c>
      <c r="AG17" s="28">
        <f>IF(AND(AE17&gt;0,AC17&gt;0,Z17&gt;0),((Z17-AC17)*AE17)/((AE17-AC17)*Z17),0)</f>
        <v>0.91544655113656259</v>
      </c>
      <c r="AH17" s="29">
        <f t="shared" si="0"/>
        <v>0.91941066988789633</v>
      </c>
      <c r="AI17" s="34">
        <v>216</v>
      </c>
      <c r="AJ17" s="36">
        <v>8.4000000000000005E-2</v>
      </c>
      <c r="AK17" s="38">
        <v>0.21529999999999999</v>
      </c>
      <c r="AL17" s="41">
        <f>AI17*(1-AJ17)*AK17</f>
        <v>42.598396799999996</v>
      </c>
      <c r="AM17" s="42">
        <v>1.65</v>
      </c>
      <c r="AN17" s="42"/>
      <c r="AO17" s="113">
        <f>AO16+AI17-AN17</f>
        <v>3037.26</v>
      </c>
      <c r="AP17" s="104"/>
      <c r="AQ17" s="43"/>
      <c r="AR17" s="44"/>
      <c r="AS17" s="45"/>
      <c r="AT17" s="45"/>
      <c r="AU17" s="45"/>
      <c r="AV17" s="45"/>
    </row>
    <row r="18" spans="1:48" x14ac:dyDescent="0.2">
      <c r="A18" s="158"/>
      <c r="B18" s="33">
        <v>3</v>
      </c>
      <c r="C18" s="46" t="s">
        <v>53</v>
      </c>
      <c r="D18" s="43">
        <v>20100</v>
      </c>
      <c r="E18" s="43">
        <v>3</v>
      </c>
      <c r="F18" s="43">
        <v>16397</v>
      </c>
      <c r="G18" s="37">
        <v>0.8</v>
      </c>
      <c r="H18" s="37">
        <v>5.6</v>
      </c>
      <c r="I18" s="43">
        <v>17198</v>
      </c>
      <c r="J18" s="37">
        <v>2.5</v>
      </c>
      <c r="K18" s="43">
        <v>16216</v>
      </c>
      <c r="L18" s="39">
        <v>7.2999999999999995E-2</v>
      </c>
      <c r="M18" s="37">
        <f>ROUND(K18*(1-L18),0)</f>
        <v>15032</v>
      </c>
      <c r="N18" s="28">
        <v>0.57599999999999996</v>
      </c>
      <c r="O18" s="25">
        <f>M18*N18</f>
        <v>8658.4319999999989</v>
      </c>
      <c r="P18" s="39">
        <v>0.36299999999999999</v>
      </c>
      <c r="Q18" s="25">
        <f>M18*P18</f>
        <v>5456.616</v>
      </c>
      <c r="R18" s="39">
        <v>6.0999999999999999E-2</v>
      </c>
      <c r="S18" s="25">
        <f>M18*R18</f>
        <v>916.952</v>
      </c>
      <c r="T18" s="28">
        <v>0.221</v>
      </c>
      <c r="U18" s="25">
        <f>M18*T18</f>
        <v>3322.0720000000001</v>
      </c>
      <c r="V18" s="39">
        <v>0.52</v>
      </c>
      <c r="W18" s="25">
        <f>M18*V18</f>
        <v>7816.64</v>
      </c>
      <c r="X18" s="39">
        <v>0.4</v>
      </c>
      <c r="Y18" s="25">
        <f>X18*M18</f>
        <v>6012.8</v>
      </c>
      <c r="Z18" s="47">
        <v>2.9199999999999999E-3</v>
      </c>
      <c r="AA18" s="18">
        <f>M18*Z18</f>
        <v>43.893439999999998</v>
      </c>
      <c r="AB18" s="27">
        <f>IF(M18&gt;0,(AD18+AL18)/M18,0)</f>
        <v>3.1060471527408194E-3</v>
      </c>
      <c r="AC18" s="47">
        <v>2.5999999999999998E-4</v>
      </c>
      <c r="AD18" s="37">
        <f>AC18*M18</f>
        <v>3.9083199999999998</v>
      </c>
      <c r="AE18" s="28">
        <v>0.21659999999999999</v>
      </c>
      <c r="AF18" s="41">
        <f>AI18*(1-AJ18)*AE18</f>
        <v>42.762038400000002</v>
      </c>
      <c r="AG18" s="28">
        <f>IF(AND(AE18&gt;0,AC18&gt;0,Z18&gt;0),((Z18-AC18)*AE18)/((AE18-AC18)*Z18),0)</f>
        <v>0.91205370541803177</v>
      </c>
      <c r="AH18" s="29">
        <f t="shared" si="0"/>
        <v>0.91739302265106015</v>
      </c>
      <c r="AI18" s="43">
        <v>216</v>
      </c>
      <c r="AJ18" s="39">
        <v>8.5999999999999993E-2</v>
      </c>
      <c r="AK18" s="28">
        <v>0.2167</v>
      </c>
      <c r="AL18" s="41">
        <f>AI18*(1-AJ18)*AK18</f>
        <v>42.7817808</v>
      </c>
      <c r="AM18" s="18">
        <v>1.65</v>
      </c>
      <c r="AN18" s="18"/>
      <c r="AO18" s="113">
        <f>AO17+AI18-AN18</f>
        <v>3253.26</v>
      </c>
      <c r="AP18" s="104"/>
      <c r="AQ18" s="43"/>
      <c r="AR18" s="48"/>
      <c r="AS18" s="41"/>
      <c r="AT18" s="41"/>
      <c r="AU18" s="41"/>
      <c r="AV18" s="41"/>
    </row>
    <row r="19" spans="1:48" s="22" customFormat="1" ht="13.5" thickBot="1" x14ac:dyDescent="0.25">
      <c r="A19" s="159"/>
      <c r="B19" s="49" t="s">
        <v>38</v>
      </c>
      <c r="C19" s="50"/>
      <c r="D19" s="51">
        <f>SUM(D16:D18)</f>
        <v>44100</v>
      </c>
      <c r="E19" s="51"/>
      <c r="F19" s="51">
        <f>SUM(F16:F18)</f>
        <v>43850</v>
      </c>
      <c r="G19" s="52"/>
      <c r="H19" s="52"/>
      <c r="I19" s="51">
        <f>SUM(I16:I18)</f>
        <v>44519</v>
      </c>
      <c r="J19" s="52"/>
      <c r="K19" s="51">
        <f>SUM(K16:K18)</f>
        <v>48280</v>
      </c>
      <c r="L19" s="21">
        <f>IF(K19&gt;0,(K16*L16+K17*L17+K18*L18)/K19,0)</f>
        <v>6.9335501242750619E-2</v>
      </c>
      <c r="M19" s="52">
        <f>M16+M17+M18</f>
        <v>44932</v>
      </c>
      <c r="N19" s="53">
        <f>IF(M19&gt;0,O19/M19,0)</f>
        <v>0.58156794712009252</v>
      </c>
      <c r="O19" s="54">
        <f>O16+O17+O18</f>
        <v>26131.010999999999</v>
      </c>
      <c r="P19" s="21">
        <f>IF(M19&gt;0,Q19/M19,0)</f>
        <v>0.3559490563518205</v>
      </c>
      <c r="Q19" s="54">
        <f>Q16+Q17+Q18</f>
        <v>15993.502999999999</v>
      </c>
      <c r="R19" s="21">
        <f>IF(M19&gt;0,S19/M19,0)</f>
        <v>6.2482996528086886E-2</v>
      </c>
      <c r="S19" s="54">
        <f>S16+S17+S18</f>
        <v>2807.4859999999999</v>
      </c>
      <c r="T19" s="21">
        <f>IF(M19&gt;0,U19/M19,0)</f>
        <v>0.22792907059556661</v>
      </c>
      <c r="U19" s="54">
        <f>U16+U17+U18</f>
        <v>10241.308999999999</v>
      </c>
      <c r="V19" s="21">
        <f>IF(M19&gt;0,W19/M19,0)</f>
        <v>0.51105668565832807</v>
      </c>
      <c r="W19" s="54">
        <f>W16+W17+W18</f>
        <v>22962.798999999999</v>
      </c>
      <c r="X19" s="21">
        <f>IF(M19&gt;0,Y19/M19,0)</f>
        <v>0.39999999999999997</v>
      </c>
      <c r="Y19" s="54">
        <f>Y16+Y17+Y18</f>
        <v>17972.8</v>
      </c>
      <c r="Z19" s="55">
        <f>IF(M19&gt;0,AA19/M19,0)</f>
        <v>2.9298475474049675E-3</v>
      </c>
      <c r="AA19" s="56">
        <f>SUM(AA16:AA18)</f>
        <v>131.64391000000001</v>
      </c>
      <c r="AB19" s="55">
        <f>IF(M19&gt;0,(AB16*M16+AB17*M17+AB18*M18)/M19,0)</f>
        <v>3.0366828340603579E-3</v>
      </c>
      <c r="AC19" s="55">
        <f>IF(K19&gt;0,(K16*AC16+K17*AC17+K18*AC18)/K19,0)</f>
        <v>2.5664001657000826E-4</v>
      </c>
      <c r="AD19" s="52">
        <f>SUM(AD16:AD18)</f>
        <v>11.530809999999999</v>
      </c>
      <c r="AE19" s="53">
        <f>IF(K19&gt;0,(K16*AE16+K17*AE17+K18*AE18)/K19,0)</f>
        <v>0.21531007042253522</v>
      </c>
      <c r="AF19" s="58">
        <f>SUM(AF16:AF18)</f>
        <v>125.58922519999999</v>
      </c>
      <c r="AG19" s="53">
        <f>IF(AND(AA19&gt;0),((AA16*AG16+AA17*AG17+AA18*AG18)/AA19),0)</f>
        <v>0.91349796511301207</v>
      </c>
      <c r="AH19" s="57">
        <f t="shared" si="0"/>
        <v>0.91658527519727295</v>
      </c>
      <c r="AI19" s="51">
        <f>SUM(AI16:AI18)</f>
        <v>637</v>
      </c>
      <c r="AJ19" s="21">
        <f>IF(AI19&gt;0,(AJ16*AI16+AJ17*AI17+AJ18*AI18)/AI19,0)</f>
        <v>8.4356357927786493E-2</v>
      </c>
      <c r="AK19" s="53">
        <f>IF(K19&gt;0,(AK16*K16+AK17*K17+AK18*K18)/K19,0)</f>
        <v>0.21412958574979288</v>
      </c>
      <c r="AL19" s="58">
        <f>SUM(AL16:AL18)</f>
        <v>124.91342309999999</v>
      </c>
      <c r="AM19" s="56"/>
      <c r="AN19" s="56">
        <f>SUM(AN16:AN18)</f>
        <v>1004.24</v>
      </c>
      <c r="AO19" s="105"/>
      <c r="AP19" s="106">
        <f>AO18</f>
        <v>3253.26</v>
      </c>
      <c r="AQ19" s="51">
        <f>SUM(AQ16:AQ18)</f>
        <v>0</v>
      </c>
      <c r="AR19" s="59"/>
      <c r="AS19" s="58"/>
      <c r="AT19" s="58"/>
      <c r="AU19" s="58"/>
      <c r="AV19" s="58"/>
    </row>
    <row r="20" spans="1:48" x14ac:dyDescent="0.2">
      <c r="A20" s="157">
        <v>5</v>
      </c>
      <c r="B20" s="23">
        <v>1</v>
      </c>
      <c r="C20" s="11" t="s">
        <v>54</v>
      </c>
      <c r="D20" s="12">
        <v>6300</v>
      </c>
      <c r="E20" s="12">
        <v>0</v>
      </c>
      <c r="F20" s="12">
        <v>8510</v>
      </c>
      <c r="G20" s="13">
        <v>1</v>
      </c>
      <c r="H20" s="13">
        <v>5.6</v>
      </c>
      <c r="I20" s="12">
        <v>9083</v>
      </c>
      <c r="J20" s="13">
        <v>5.4</v>
      </c>
      <c r="K20" s="12">
        <v>15686</v>
      </c>
      <c r="L20" s="14">
        <v>6.8000000000000005E-2</v>
      </c>
      <c r="M20" s="24">
        <f>ROUND(K20*(1-L20),0)</f>
        <v>14619</v>
      </c>
      <c r="N20" s="15">
        <v>0.57699999999999996</v>
      </c>
      <c r="O20" s="25">
        <f>M20*N20</f>
        <v>8435.1629999999986</v>
      </c>
      <c r="P20" s="14">
        <v>0.316</v>
      </c>
      <c r="Q20" s="25">
        <f>M20*P20</f>
        <v>4619.6040000000003</v>
      </c>
      <c r="R20" s="16">
        <v>0.107</v>
      </c>
      <c r="S20" s="25">
        <f>M20*R20</f>
        <v>1564.2329999999999</v>
      </c>
      <c r="T20" s="26">
        <v>0.22</v>
      </c>
      <c r="U20" s="25">
        <f>M20*T20</f>
        <v>3216.18</v>
      </c>
      <c r="V20" s="16">
        <v>0.51700000000000002</v>
      </c>
      <c r="W20" s="25">
        <f>M20*V20</f>
        <v>7558.0230000000001</v>
      </c>
      <c r="X20" s="16">
        <v>0.4</v>
      </c>
      <c r="Y20" s="25">
        <f>X20*M20</f>
        <v>5847.6</v>
      </c>
      <c r="Z20" s="17">
        <v>2.9099999999999998E-3</v>
      </c>
      <c r="AA20" s="18">
        <f>M20*Z20</f>
        <v>42.541289999999996</v>
      </c>
      <c r="AB20" s="27">
        <f>IF(M20&gt;0,(AD20+AL20)/M20,0)</f>
        <v>2.8070137492304534E-3</v>
      </c>
      <c r="AC20" s="17">
        <v>2.7E-4</v>
      </c>
      <c r="AD20" s="24">
        <f>AC20*M20</f>
        <v>3.94713</v>
      </c>
      <c r="AE20" s="117">
        <v>0.2142</v>
      </c>
      <c r="AF20" s="30">
        <f>AI20*(1-AJ20)*AE20</f>
        <v>37.245095999999997</v>
      </c>
      <c r="AG20" s="28">
        <f>IF(AND(AE20&gt;0,AC20&gt;0,Z20&gt;0),((Z20-AC20)*AE20)/((AE20-AC20)*Z20),0)</f>
        <v>0.90836148831803054</v>
      </c>
      <c r="AH20" s="60">
        <f t="shared" si="0"/>
        <v>0.90495788628178553</v>
      </c>
      <c r="AI20" s="12">
        <v>189</v>
      </c>
      <c r="AJ20" s="14">
        <v>0.08</v>
      </c>
      <c r="AK20" s="15">
        <v>0.21329999999999999</v>
      </c>
      <c r="AL20" s="30">
        <f>AI20*(1-AJ20)*AK20</f>
        <v>37.088603999999997</v>
      </c>
      <c r="AM20" s="19">
        <v>1.6</v>
      </c>
      <c r="AN20" s="19">
        <v>927.74</v>
      </c>
      <c r="AO20" s="101">
        <f>AO18+AI20-AN20</f>
        <v>2514.5200000000004</v>
      </c>
      <c r="AP20" s="102"/>
      <c r="AQ20" s="12"/>
      <c r="AR20" s="31"/>
      <c r="AS20" s="20"/>
      <c r="AT20" s="20"/>
      <c r="AU20" s="20"/>
      <c r="AV20" s="20"/>
    </row>
    <row r="21" spans="1:48" x14ac:dyDescent="0.2">
      <c r="A21" s="158"/>
      <c r="B21" s="33">
        <v>2</v>
      </c>
      <c r="C21" s="11" t="s">
        <v>51</v>
      </c>
      <c r="D21" s="34">
        <v>22450</v>
      </c>
      <c r="E21" s="34">
        <v>2</v>
      </c>
      <c r="F21" s="34">
        <v>17751</v>
      </c>
      <c r="G21" s="35">
        <v>1.2</v>
      </c>
      <c r="H21" s="35">
        <v>5.9</v>
      </c>
      <c r="I21" s="34">
        <v>17809</v>
      </c>
      <c r="J21" s="35">
        <v>4</v>
      </c>
      <c r="K21" s="34">
        <v>16097</v>
      </c>
      <c r="L21" s="36">
        <v>6.7000000000000004E-2</v>
      </c>
      <c r="M21" s="37">
        <f>ROUND(K21*(1-L21),0)</f>
        <v>15019</v>
      </c>
      <c r="N21" s="38">
        <v>0.54900000000000004</v>
      </c>
      <c r="O21" s="25">
        <f>M21*N21</f>
        <v>8245.4310000000005</v>
      </c>
      <c r="P21" s="36">
        <v>0.40200000000000002</v>
      </c>
      <c r="Q21" s="25">
        <f>M21*P21</f>
        <v>6037.6379999999999</v>
      </c>
      <c r="R21" s="39">
        <v>4.9000000000000002E-2</v>
      </c>
      <c r="S21" s="25">
        <f>M21*R21</f>
        <v>735.93100000000004</v>
      </c>
      <c r="T21" s="28">
        <v>0.21</v>
      </c>
      <c r="U21" s="25">
        <f>M21*T21</f>
        <v>3153.99</v>
      </c>
      <c r="V21" s="39">
        <v>0.53200000000000003</v>
      </c>
      <c r="W21" s="25">
        <f>M21*V21</f>
        <v>7990.1080000000002</v>
      </c>
      <c r="X21" s="39">
        <v>0.4</v>
      </c>
      <c r="Y21" s="25">
        <f>X21*M21</f>
        <v>6007.6</v>
      </c>
      <c r="Z21" s="40">
        <v>2.9199999999999999E-3</v>
      </c>
      <c r="AA21" s="18">
        <f>M21*Z21</f>
        <v>43.85548</v>
      </c>
      <c r="AB21" s="27">
        <f>IF(M21&gt;0,(AD21+AL21)/M21,0)</f>
        <v>2.9843022038750916E-3</v>
      </c>
      <c r="AC21" s="40">
        <v>2.7E-4</v>
      </c>
      <c r="AD21" s="37">
        <f>AC21*M21</f>
        <v>4.0551300000000001</v>
      </c>
      <c r="AE21" s="28">
        <v>0.21609999999999999</v>
      </c>
      <c r="AF21" s="41">
        <f>AI21*(1-AJ21)*AE21</f>
        <v>40.116371799999996</v>
      </c>
      <c r="AG21" s="28">
        <f>IF(AND(AE21&gt;0,AC21&gt;0,Z21&gt;0),((Z21-AC21)*AE21)/((AE21-AC21)*Z21),0)</f>
        <v>0.90866955791563508</v>
      </c>
      <c r="AH21" s="29">
        <f t="shared" si="0"/>
        <v>0.9106462359576073</v>
      </c>
      <c r="AI21" s="34">
        <v>202</v>
      </c>
      <c r="AJ21" s="36">
        <v>8.1000000000000003E-2</v>
      </c>
      <c r="AK21" s="38">
        <v>0.21959999999999999</v>
      </c>
      <c r="AL21" s="41">
        <f>AI21*(1-AJ21)*AK21</f>
        <v>40.766104800000001</v>
      </c>
      <c r="AM21" s="42">
        <v>1.65</v>
      </c>
      <c r="AN21" s="42"/>
      <c r="AO21" s="121">
        <f>AO20+AI21-AN21</f>
        <v>2716.5200000000004</v>
      </c>
      <c r="AP21" s="104"/>
      <c r="AQ21" s="43"/>
      <c r="AR21" s="44"/>
      <c r="AS21" s="45"/>
      <c r="AT21" s="45"/>
      <c r="AU21" s="45"/>
      <c r="AV21" s="45"/>
    </row>
    <row r="22" spans="1:48" x14ac:dyDescent="0.2">
      <c r="A22" s="158"/>
      <c r="B22" s="33">
        <v>3</v>
      </c>
      <c r="C22" s="46" t="s">
        <v>53</v>
      </c>
      <c r="D22" s="43">
        <v>14615</v>
      </c>
      <c r="E22" s="43">
        <v>0</v>
      </c>
      <c r="F22" s="43">
        <v>16397</v>
      </c>
      <c r="G22" s="37">
        <v>1</v>
      </c>
      <c r="H22" s="37">
        <v>5.7</v>
      </c>
      <c r="I22" s="43">
        <v>17356</v>
      </c>
      <c r="J22" s="37">
        <v>3</v>
      </c>
      <c r="K22" s="43">
        <v>16138</v>
      </c>
      <c r="L22" s="39">
        <v>6.7000000000000004E-2</v>
      </c>
      <c r="M22" s="37">
        <f>ROUND(K22*(1-L22),0)</f>
        <v>15057</v>
      </c>
      <c r="N22" s="28">
        <v>0.61899999999999999</v>
      </c>
      <c r="O22" s="25">
        <f>M22*N22</f>
        <v>9320.2829999999994</v>
      </c>
      <c r="P22" s="39">
        <v>0.33600000000000002</v>
      </c>
      <c r="Q22" s="25">
        <f>M22*P22</f>
        <v>5059.152</v>
      </c>
      <c r="R22" s="39">
        <v>4.4999999999999998E-2</v>
      </c>
      <c r="S22" s="25">
        <f>M22*R22</f>
        <v>677.56499999999994</v>
      </c>
      <c r="T22" s="28">
        <v>0.218</v>
      </c>
      <c r="U22" s="25">
        <f>M22*T22</f>
        <v>3282.4259999999999</v>
      </c>
      <c r="V22" s="39">
        <v>0.51100000000000001</v>
      </c>
      <c r="W22" s="25">
        <f>M22*V22</f>
        <v>7694.1270000000004</v>
      </c>
      <c r="X22" s="39">
        <v>0.4</v>
      </c>
      <c r="Y22" s="25">
        <f>X22*M22</f>
        <v>6022.8</v>
      </c>
      <c r="Z22" s="47">
        <v>2.9499999999999999E-3</v>
      </c>
      <c r="AA22" s="18">
        <f>M22*Z22</f>
        <v>44.418149999999997</v>
      </c>
      <c r="AB22" s="27">
        <f>IF(M22&gt;0,(AD22+AL22)/M22,0)</f>
        <v>3.0055010161386731E-3</v>
      </c>
      <c r="AC22" s="47">
        <v>2.5999999999999998E-4</v>
      </c>
      <c r="AD22" s="37">
        <f>AC22*M22</f>
        <v>3.9148199999999997</v>
      </c>
      <c r="AE22" s="28">
        <v>0.21560000000000001</v>
      </c>
      <c r="AF22" s="41">
        <f>AI22*(1-AJ22)*AE22</f>
        <v>40.771684800000003</v>
      </c>
      <c r="AG22" s="28">
        <f>IF(AND(AE22&gt;0,AC22&gt;0,Z22&gt;0),((Z22-AC22)*AE22)/((AE22-AC22)*Z22),0)</f>
        <v>0.91296538544485439</v>
      </c>
      <c r="AH22" s="29">
        <f t="shared" si="0"/>
        <v>0.91457974997937874</v>
      </c>
      <c r="AI22" s="43">
        <v>206</v>
      </c>
      <c r="AJ22" s="39">
        <v>8.2000000000000003E-2</v>
      </c>
      <c r="AK22" s="28">
        <v>0.21859999999999999</v>
      </c>
      <c r="AL22" s="41">
        <f>AI22*(1-AJ22)*AK22</f>
        <v>41.339008800000002</v>
      </c>
      <c r="AM22" s="18">
        <v>1.65</v>
      </c>
      <c r="AN22" s="18"/>
      <c r="AO22" s="121">
        <f>AO21+AI22-AN22</f>
        <v>2922.5200000000004</v>
      </c>
      <c r="AP22" s="104"/>
      <c r="AQ22" s="43"/>
      <c r="AR22" s="48"/>
      <c r="AS22" s="41"/>
      <c r="AT22" s="41"/>
      <c r="AU22" s="41"/>
      <c r="AV22" s="41"/>
    </row>
    <row r="23" spans="1:48" s="22" customFormat="1" ht="13.5" thickBot="1" x14ac:dyDescent="0.25">
      <c r="A23" s="159"/>
      <c r="B23" s="49" t="s">
        <v>38</v>
      </c>
      <c r="C23" s="50"/>
      <c r="D23" s="51">
        <f>SUM(D20:D22)</f>
        <v>43365</v>
      </c>
      <c r="E23" s="51"/>
      <c r="F23" s="51">
        <f>SUM(F20:F22)</f>
        <v>42658</v>
      </c>
      <c r="G23" s="52"/>
      <c r="H23" s="52"/>
      <c r="I23" s="51">
        <f>SUM(I20:I22)</f>
        <v>44248</v>
      </c>
      <c r="J23" s="52"/>
      <c r="K23" s="51">
        <f>SUM(K20:K22)</f>
        <v>47921</v>
      </c>
      <c r="L23" s="21">
        <f>IF(K23&gt;0,(K20*L20+K21*L21+K22*L22)/K23,0)</f>
        <v>6.7327330397946625E-2</v>
      </c>
      <c r="M23" s="52">
        <f>M20+M21+M22</f>
        <v>44695</v>
      </c>
      <c r="N23" s="53">
        <f>IF(M23&gt;0,O23/M23,0)</f>
        <v>0.58174017227877828</v>
      </c>
      <c r="O23" s="54">
        <f>O20+O21+O22</f>
        <v>26000.876999999997</v>
      </c>
      <c r="P23" s="21">
        <f>IF(M23&gt;0,Q23/M23,0)</f>
        <v>0.35163651415147107</v>
      </c>
      <c r="Q23" s="54">
        <f>Q20+Q21+Q22</f>
        <v>15716.394</v>
      </c>
      <c r="R23" s="21">
        <f>IF(M23&gt;0,S23/M23,0)</f>
        <v>6.6623313569750528E-2</v>
      </c>
      <c r="S23" s="54">
        <f>S20+S21+S22</f>
        <v>2977.7289999999998</v>
      </c>
      <c r="T23" s="21">
        <f>IF(M23&gt;0,U23/M23,0)</f>
        <v>0.2159659022261998</v>
      </c>
      <c r="U23" s="54">
        <f>U20+U21+U22</f>
        <v>9652.5959999999995</v>
      </c>
      <c r="V23" s="21">
        <f>IF(M23&gt;0,W23/M23,0)</f>
        <v>0.52001919677816311</v>
      </c>
      <c r="W23" s="54">
        <f>W20+W21+W22</f>
        <v>23242.258000000002</v>
      </c>
      <c r="X23" s="21">
        <f>IF(M23&gt;0,Y23/M23,0)</f>
        <v>0.4</v>
      </c>
      <c r="Y23" s="54">
        <f>Y20+Y21+Y22</f>
        <v>17878</v>
      </c>
      <c r="Z23" s="55">
        <f>IF(M23&gt;0,AA23/M23,0)</f>
        <v>2.9268356639445127E-3</v>
      </c>
      <c r="AA23" s="56">
        <f>SUM(AA20:AA22)</f>
        <v>130.81492</v>
      </c>
      <c r="AB23" s="55">
        <f>IF(M23&gt;0,(AB20*M20+AB21*M21+AB22*M22)/M23,0)</f>
        <v>2.9334555901107508E-3</v>
      </c>
      <c r="AC23" s="55">
        <f>IF(K23&gt;0,(K20*AC20+K21*AC21+K22*AC22)/K23,0)</f>
        <v>2.6663237411573215E-4</v>
      </c>
      <c r="AD23" s="52">
        <f>SUM(AD20:AD22)</f>
        <v>11.917079999999999</v>
      </c>
      <c r="AE23" s="53">
        <f>IF(K23&gt;0,(K20*AE20+K21*AE21+K22*AE22)/K23,0)</f>
        <v>0.21530969094968802</v>
      </c>
      <c r="AF23" s="58">
        <f>SUM(AF20:AF22)</f>
        <v>118.13315259999999</v>
      </c>
      <c r="AG23" s="53">
        <f>IF(AND(AA23&gt;0),((AA20*AG20+AA21*AG21+AA22*AG22)/AA23),0)</f>
        <v>0.9100280194235052</v>
      </c>
      <c r="AH23" s="57">
        <f t="shared" si="0"/>
        <v>0.91022376346689038</v>
      </c>
      <c r="AI23" s="51">
        <f>SUM(AI20:AI22)</f>
        <v>597</v>
      </c>
      <c r="AJ23" s="21">
        <f>IF(AI23&gt;0,(AJ20*AI20+AJ21*AI21+AJ22*AI22)/AI23,0)</f>
        <v>8.1028475711892797E-2</v>
      </c>
      <c r="AK23" s="53">
        <f>IF(K23&gt;0,(AK20*K20+AK21*K21+AK22*K22)/K23,0)</f>
        <v>0.2172010559045095</v>
      </c>
      <c r="AL23" s="58">
        <f>SUM(AL20:AL22)</f>
        <v>119.1937176</v>
      </c>
      <c r="AM23" s="56"/>
      <c r="AN23" s="56">
        <f>SUM(AN20:AN22)</f>
        <v>927.74</v>
      </c>
      <c r="AO23" s="105"/>
      <c r="AP23" s="106">
        <f>AO22</f>
        <v>2922.5200000000004</v>
      </c>
      <c r="AQ23" s="51">
        <f>SUM(AQ20:AQ22)</f>
        <v>0</v>
      </c>
      <c r="AR23" s="59"/>
      <c r="AS23" s="58"/>
      <c r="AT23" s="58"/>
      <c r="AU23" s="58"/>
      <c r="AV23" s="58"/>
    </row>
    <row r="24" spans="1:48" x14ac:dyDescent="0.2">
      <c r="A24" s="157">
        <v>6</v>
      </c>
      <c r="B24" s="23">
        <v>1</v>
      </c>
      <c r="C24" s="11" t="s">
        <v>54</v>
      </c>
      <c r="D24" s="12">
        <v>4600</v>
      </c>
      <c r="E24" s="12">
        <v>0</v>
      </c>
      <c r="F24" s="12">
        <v>9637</v>
      </c>
      <c r="G24" s="13">
        <v>1.3</v>
      </c>
      <c r="H24" s="13">
        <v>4.3</v>
      </c>
      <c r="I24" s="12">
        <v>10138</v>
      </c>
      <c r="J24" s="13">
        <v>5.5</v>
      </c>
      <c r="K24" s="12">
        <v>16138</v>
      </c>
      <c r="L24" s="14">
        <v>7.8E-2</v>
      </c>
      <c r="M24" s="24">
        <f>ROUND(K24*(1-L24),0)</f>
        <v>14879</v>
      </c>
      <c r="N24" s="15">
        <v>0.68200000000000005</v>
      </c>
      <c r="O24" s="25">
        <f>M24*N24</f>
        <v>10147.478000000001</v>
      </c>
      <c r="P24" s="14">
        <v>0.26700000000000002</v>
      </c>
      <c r="Q24" s="25">
        <f>M24*P24</f>
        <v>3972.6930000000002</v>
      </c>
      <c r="R24" s="16">
        <v>5.0999999999999997E-2</v>
      </c>
      <c r="S24" s="25">
        <f>M24*R24</f>
        <v>758.82899999999995</v>
      </c>
      <c r="T24" s="26">
        <v>0.20599999999999999</v>
      </c>
      <c r="U24" s="25">
        <f>M24*T24</f>
        <v>3065.0739999999996</v>
      </c>
      <c r="V24" s="16">
        <v>0.51700000000000002</v>
      </c>
      <c r="W24" s="25">
        <f>M24*V24</f>
        <v>7692.4430000000002</v>
      </c>
      <c r="X24" s="16">
        <v>0.4</v>
      </c>
      <c r="Y24" s="25">
        <f>X24*M24</f>
        <v>5951.6</v>
      </c>
      <c r="Z24" s="17">
        <v>2.98E-3</v>
      </c>
      <c r="AA24" s="18">
        <f>M24*Z24</f>
        <v>44.339419999999997</v>
      </c>
      <c r="AB24" s="27">
        <f>IF(M24&gt;0,(AD24+AL24)/M24,0)</f>
        <v>2.6315093756300824E-3</v>
      </c>
      <c r="AC24" s="17">
        <v>2.4000000000000001E-4</v>
      </c>
      <c r="AD24" s="24">
        <f>AC24*M24</f>
        <v>3.5709599999999999</v>
      </c>
      <c r="AE24" s="117">
        <v>0.21820000000000001</v>
      </c>
      <c r="AF24" s="30">
        <f>AI24*(1-AJ24)*AE24</f>
        <v>35.615913200000001</v>
      </c>
      <c r="AG24" s="28">
        <f>IF(AND(AE24&gt;0,AC24&gt;0,Z24&gt;0),((Z24-AC24)*AE24)/((AE24-AC24)*Z24),0)</f>
        <v>0.92047552595698234</v>
      </c>
      <c r="AH24" s="60">
        <f t="shared" si="0"/>
        <v>0.90979920265918468</v>
      </c>
      <c r="AI24" s="12">
        <v>178</v>
      </c>
      <c r="AJ24" s="14">
        <v>8.3000000000000004E-2</v>
      </c>
      <c r="AK24" s="15">
        <v>0.218</v>
      </c>
      <c r="AL24" s="30">
        <f>AI24*(1-AJ24)*AK24</f>
        <v>35.583267999999997</v>
      </c>
      <c r="AM24" s="19">
        <v>1.75</v>
      </c>
      <c r="AN24" s="19">
        <v>1025.1600000000001</v>
      </c>
      <c r="AO24" s="101">
        <f>AO22+AI24-AN24</f>
        <v>2075.3600000000006</v>
      </c>
      <c r="AP24" s="102"/>
      <c r="AQ24" s="12"/>
      <c r="AR24" s="31"/>
      <c r="AS24" s="20"/>
      <c r="AT24" s="20"/>
      <c r="AU24" s="20"/>
      <c r="AV24" s="20"/>
    </row>
    <row r="25" spans="1:48" x14ac:dyDescent="0.2">
      <c r="A25" s="158"/>
      <c r="B25" s="33">
        <v>2</v>
      </c>
      <c r="C25" s="46" t="s">
        <v>50</v>
      </c>
      <c r="D25" s="34">
        <v>17885</v>
      </c>
      <c r="E25" s="34">
        <v>6</v>
      </c>
      <c r="F25" s="34">
        <v>16346</v>
      </c>
      <c r="G25" s="35">
        <v>1.3</v>
      </c>
      <c r="H25" s="35">
        <v>5.6</v>
      </c>
      <c r="I25" s="34">
        <v>16122</v>
      </c>
      <c r="J25" s="35">
        <v>4.9000000000000004</v>
      </c>
      <c r="K25" s="34">
        <v>16072</v>
      </c>
      <c r="L25" s="36">
        <v>6.7000000000000004E-2</v>
      </c>
      <c r="M25" s="37">
        <f>ROUND(K25*(1-L25),0)</f>
        <v>14995</v>
      </c>
      <c r="N25" s="38">
        <v>0.53800000000000003</v>
      </c>
      <c r="O25" s="25">
        <f>M25*N25</f>
        <v>8067.31</v>
      </c>
      <c r="P25" s="36">
        <v>0.41099999999999998</v>
      </c>
      <c r="Q25" s="25">
        <f>M25*P25</f>
        <v>6162.9449999999997</v>
      </c>
      <c r="R25" s="39">
        <v>5.0999999999999997E-2</v>
      </c>
      <c r="S25" s="25">
        <f>M25*R25</f>
        <v>764.745</v>
      </c>
      <c r="T25" s="28">
        <v>0.20100000000000001</v>
      </c>
      <c r="U25" s="25">
        <f>M25*T25</f>
        <v>3013.9950000000003</v>
      </c>
      <c r="V25" s="39">
        <v>0.53900000000000003</v>
      </c>
      <c r="W25" s="25">
        <f>M25*V25</f>
        <v>8082.3050000000003</v>
      </c>
      <c r="X25" s="39">
        <v>0.4</v>
      </c>
      <c r="Y25" s="25">
        <f>X25*M25</f>
        <v>5998</v>
      </c>
      <c r="Z25" s="40">
        <v>2.8600000000000001E-3</v>
      </c>
      <c r="AA25" s="18">
        <f>M25*Z25</f>
        <v>42.8857</v>
      </c>
      <c r="AB25" s="27">
        <f>IF(M25&gt;0,(AD25+AL25)/M25,0)</f>
        <v>3.2502899899966658E-3</v>
      </c>
      <c r="AC25" s="40">
        <v>2.3000000000000001E-4</v>
      </c>
      <c r="AD25" s="37">
        <f>AC25*M25</f>
        <v>3.4488500000000002</v>
      </c>
      <c r="AE25" s="28">
        <v>0.21629999999999999</v>
      </c>
      <c r="AF25" s="41">
        <f>AI25*(1-AJ25)*AE25</f>
        <v>44.086698599999998</v>
      </c>
      <c r="AG25" s="28">
        <f>IF(AND(AE25&gt;0,AC25&gt;0,Z25&gt;0),((Z25-AC25)*AE25)/((AE25-AC25)*Z25),0)</f>
        <v>0.92055928520963004</v>
      </c>
      <c r="AH25" s="29">
        <f t="shared" si="0"/>
        <v>0.93019993646202004</v>
      </c>
      <c r="AI25" s="34">
        <v>223</v>
      </c>
      <c r="AJ25" s="36">
        <v>8.5999999999999993E-2</v>
      </c>
      <c r="AK25" s="38">
        <v>0.22220000000000001</v>
      </c>
      <c r="AL25" s="41">
        <f>AI25*(1-AJ25)*AK25</f>
        <v>45.289248400000005</v>
      </c>
      <c r="AM25" s="42">
        <v>1.68</v>
      </c>
      <c r="AN25" s="42"/>
      <c r="AO25" s="121">
        <f>AO24+AI25-AN25</f>
        <v>2298.3600000000006</v>
      </c>
      <c r="AP25" s="104"/>
      <c r="AQ25" s="43"/>
      <c r="AR25" s="44"/>
      <c r="AS25" s="45"/>
      <c r="AT25" s="45"/>
      <c r="AU25" s="45"/>
      <c r="AV25" s="45"/>
    </row>
    <row r="26" spans="1:48" x14ac:dyDescent="0.2">
      <c r="A26" s="158"/>
      <c r="B26" s="33">
        <v>3</v>
      </c>
      <c r="C26" s="46" t="s">
        <v>53</v>
      </c>
      <c r="D26" s="43">
        <v>14114</v>
      </c>
      <c r="E26" s="43">
        <v>2</v>
      </c>
      <c r="F26" s="43">
        <v>16784</v>
      </c>
      <c r="G26" s="37">
        <v>1.3</v>
      </c>
      <c r="H26" s="37">
        <v>6</v>
      </c>
      <c r="I26" s="43">
        <v>18001</v>
      </c>
      <c r="J26" s="37">
        <v>4.5</v>
      </c>
      <c r="K26" s="43">
        <v>16347</v>
      </c>
      <c r="L26" s="39">
        <v>6.4000000000000001E-2</v>
      </c>
      <c r="M26" s="37">
        <f>ROUND(K26*(1-L26),0)</f>
        <v>15301</v>
      </c>
      <c r="N26" s="28">
        <v>0.70399999999999996</v>
      </c>
      <c r="O26" s="25">
        <f>M26*N26</f>
        <v>10771.903999999999</v>
      </c>
      <c r="P26" s="39">
        <v>0.25800000000000001</v>
      </c>
      <c r="Q26" s="25">
        <f>M26*P26</f>
        <v>3947.6579999999999</v>
      </c>
      <c r="R26" s="39">
        <v>3.7999999999999999E-2</v>
      </c>
      <c r="S26" s="25">
        <f>M26*R26</f>
        <v>581.43799999999999</v>
      </c>
      <c r="T26" s="28">
        <v>0.216</v>
      </c>
      <c r="U26" s="25">
        <f>M26*T26</f>
        <v>3305.0160000000001</v>
      </c>
      <c r="V26" s="39">
        <v>0.51100000000000001</v>
      </c>
      <c r="W26" s="25">
        <f>M26*V26</f>
        <v>7818.8110000000006</v>
      </c>
      <c r="X26" s="39">
        <v>0.39</v>
      </c>
      <c r="Y26" s="25">
        <f>X26*M26</f>
        <v>5967.39</v>
      </c>
      <c r="Z26" s="47">
        <v>2.7499999999999998E-3</v>
      </c>
      <c r="AA26" s="18">
        <f>M26*Z26</f>
        <v>42.077749999999995</v>
      </c>
      <c r="AB26" s="27">
        <f>IF(M26&gt;0,(AD26+AL26)/M26,0)</f>
        <v>2.5263909809816348E-3</v>
      </c>
      <c r="AC26" s="47">
        <v>2.2000000000000001E-4</v>
      </c>
      <c r="AD26" s="37">
        <f>AC26*M26</f>
        <v>3.3662200000000002</v>
      </c>
      <c r="AE26" s="28">
        <v>0.2167</v>
      </c>
      <c r="AF26" s="41">
        <f>AI26*(1-AJ26)*AE26</f>
        <v>34.463101200000004</v>
      </c>
      <c r="AG26" s="28">
        <f>IF(AND(AE26&gt;0,AC26&gt;0,Z26&gt;0),((Z26-AC26)*AE26)/((AE26-AC26)*Z26),0)</f>
        <v>0.92093495934959335</v>
      </c>
      <c r="AH26" s="29">
        <f t="shared" si="0"/>
        <v>0.91382525918497548</v>
      </c>
      <c r="AI26" s="43">
        <v>174</v>
      </c>
      <c r="AJ26" s="39">
        <v>8.5999999999999993E-2</v>
      </c>
      <c r="AK26" s="28">
        <v>0.22189999999999999</v>
      </c>
      <c r="AL26" s="41">
        <f>AI26*(1-AJ26)*AK26</f>
        <v>35.290088399999995</v>
      </c>
      <c r="AM26" s="18">
        <v>1.6</v>
      </c>
      <c r="AN26" s="18"/>
      <c r="AO26" s="121">
        <f>AO25+AI26-AN26</f>
        <v>2472.3600000000006</v>
      </c>
      <c r="AP26" s="104"/>
      <c r="AQ26" s="43"/>
      <c r="AR26" s="48"/>
      <c r="AS26" s="41"/>
      <c r="AT26" s="41"/>
      <c r="AU26" s="41"/>
      <c r="AV26" s="41"/>
    </row>
    <row r="27" spans="1:48" s="22" customFormat="1" ht="13.5" thickBot="1" x14ac:dyDescent="0.25">
      <c r="A27" s="159"/>
      <c r="B27" s="49" t="s">
        <v>38</v>
      </c>
      <c r="C27" s="50"/>
      <c r="D27" s="51">
        <f>SUM(D24:D26)</f>
        <v>36599</v>
      </c>
      <c r="E27" s="51"/>
      <c r="F27" s="51">
        <f>SUM(F24:F26)</f>
        <v>42767</v>
      </c>
      <c r="G27" s="52"/>
      <c r="H27" s="52"/>
      <c r="I27" s="51">
        <f>SUM(I24:I26)</f>
        <v>44261</v>
      </c>
      <c r="J27" s="52"/>
      <c r="K27" s="51">
        <f>SUM(K24:K26)</f>
        <v>48557</v>
      </c>
      <c r="L27" s="21">
        <f>IF(K27&gt;0,(K24*L24+K25*L25+K26*L26)/K27,0)</f>
        <v>6.9645900694029692E-2</v>
      </c>
      <c r="M27" s="52">
        <f>M24+M25+M26</f>
        <v>45175</v>
      </c>
      <c r="N27" s="53">
        <f>IF(M27&gt;0,O27/M27,0)</f>
        <v>0.64165339236303265</v>
      </c>
      <c r="O27" s="54">
        <f>O24+O25+O26</f>
        <v>28986.691999999999</v>
      </c>
      <c r="P27" s="21">
        <f>IF(M27&gt;0,Q27/M27,0)</f>
        <v>0.31174977310459323</v>
      </c>
      <c r="Q27" s="54">
        <f>Q24+Q25+Q26</f>
        <v>14083.295999999998</v>
      </c>
      <c r="R27" s="21">
        <f>IF(M27&gt;0,S27/M27,0)</f>
        <v>4.6596834532374107E-2</v>
      </c>
      <c r="S27" s="54">
        <f>S24+S25+S26</f>
        <v>2105.0120000000002</v>
      </c>
      <c r="T27" s="21">
        <f>IF(M27&gt;0,U27/M27,0)</f>
        <v>0.20772739346983948</v>
      </c>
      <c r="U27" s="54">
        <f>U24+U25+U26</f>
        <v>9384.0849999999991</v>
      </c>
      <c r="V27" s="21">
        <f>IF(M27&gt;0,W27/M27,0)</f>
        <v>0.52227026009961264</v>
      </c>
      <c r="W27" s="54">
        <f>W24+W25+W26</f>
        <v>23593.559000000001</v>
      </c>
      <c r="X27" s="21">
        <f>IF(M27&gt;0,Y27/M27,0)</f>
        <v>0.39661294964028782</v>
      </c>
      <c r="Y27" s="54">
        <f>Y24+Y25+Y26</f>
        <v>17916.990000000002</v>
      </c>
      <c r="Z27" s="55">
        <f>IF(M27&gt;0,AA27/M27,0)</f>
        <v>2.8622660763696732E-3</v>
      </c>
      <c r="AA27" s="56">
        <f>SUM(AA24:AA26)</f>
        <v>129.30286999999998</v>
      </c>
      <c r="AB27" s="55">
        <f>IF(M27&gt;0,(AB24*M24+AB25*M25+AB26*M26)/M27,0)</f>
        <v>2.8012979479800776E-3</v>
      </c>
      <c r="AC27" s="55">
        <f>IF(K27&gt;0,(K24*AC24+K25*AC25+K26*AC26)/K27,0)</f>
        <v>2.2995695780217063E-4</v>
      </c>
      <c r="AD27" s="52">
        <f>SUM(AD24:AD26)</f>
        <v>10.38603</v>
      </c>
      <c r="AE27" s="53">
        <f>IF(K27&gt;0,(K24*AE24+K25*AE25+K26*AE26)/K27,0)</f>
        <v>0.21706613052700949</v>
      </c>
      <c r="AF27" s="58">
        <f>SUM(AF24:AF26)</f>
        <v>114.16571300000001</v>
      </c>
      <c r="AG27" s="53">
        <f>IF(AND(AA27&gt;0),((AA24*AG24+AA25*AG25+AA26*AG26)/AA27),0)</f>
        <v>0.92065281512014796</v>
      </c>
      <c r="AH27" s="57">
        <f t="shared" si="0"/>
        <v>0.91886796291454176</v>
      </c>
      <c r="AI27" s="51">
        <f>SUM(AI24:AI26)</f>
        <v>575</v>
      </c>
      <c r="AJ27" s="21">
        <f>IF(AI27&gt;0,(AJ24*AI24+AJ25*AI25+AJ26*AI26)/AI27,0)</f>
        <v>8.5071304347826088E-2</v>
      </c>
      <c r="AK27" s="53">
        <f>IF(K27&gt;0,(AK24*K24+AK25*K25+AK26*K26)/K27,0)</f>
        <v>0.2207031262227897</v>
      </c>
      <c r="AL27" s="58">
        <f>SUM(AL24:AL26)</f>
        <v>116.1626048</v>
      </c>
      <c r="AM27" s="56"/>
      <c r="AN27" s="56">
        <f>SUM(AN24:AN26)</f>
        <v>1025.1600000000001</v>
      </c>
      <c r="AO27" s="105"/>
      <c r="AP27" s="106">
        <f>AO26</f>
        <v>2472.3600000000006</v>
      </c>
      <c r="AQ27" s="51">
        <f>SUM(AQ24:AQ26)</f>
        <v>0</v>
      </c>
      <c r="AR27" s="59"/>
      <c r="AS27" s="58"/>
      <c r="AT27" s="58"/>
      <c r="AU27" s="58"/>
      <c r="AV27" s="58"/>
    </row>
    <row r="28" spans="1:48" x14ac:dyDescent="0.2">
      <c r="A28" s="157">
        <v>7</v>
      </c>
      <c r="B28" s="23">
        <v>1</v>
      </c>
      <c r="C28" s="11" t="s">
        <v>54</v>
      </c>
      <c r="D28" s="12">
        <v>6901</v>
      </c>
      <c r="E28" s="12">
        <v>2</v>
      </c>
      <c r="F28" s="12">
        <v>10620</v>
      </c>
      <c r="G28" s="13">
        <v>1.2</v>
      </c>
      <c r="H28" s="13">
        <v>5.9</v>
      </c>
      <c r="I28" s="12">
        <v>10648</v>
      </c>
      <c r="J28" s="13">
        <v>6.4</v>
      </c>
      <c r="K28" s="12">
        <v>16584</v>
      </c>
      <c r="L28" s="14">
        <v>7.5999999999999998E-2</v>
      </c>
      <c r="M28" s="24">
        <f>ROUND(K28*(1-L28),0)</f>
        <v>15324</v>
      </c>
      <c r="N28" s="15">
        <v>0.751</v>
      </c>
      <c r="O28" s="25">
        <f>M28*N28</f>
        <v>11508.324000000001</v>
      </c>
      <c r="P28" s="14">
        <v>0.215</v>
      </c>
      <c r="Q28" s="25">
        <f>M28*P28</f>
        <v>3294.66</v>
      </c>
      <c r="R28" s="16">
        <v>3.4000000000000002E-2</v>
      </c>
      <c r="S28" s="25">
        <f>M28*R28</f>
        <v>521.01600000000008</v>
      </c>
      <c r="T28" s="26">
        <v>0.222</v>
      </c>
      <c r="U28" s="25">
        <f>M28*T28</f>
        <v>3401.9279999999999</v>
      </c>
      <c r="V28" s="16">
        <v>0.50900000000000001</v>
      </c>
      <c r="W28" s="25">
        <f>M28*V28</f>
        <v>7799.9160000000002</v>
      </c>
      <c r="X28" s="16">
        <v>0.4</v>
      </c>
      <c r="Y28" s="25">
        <f>X28*M28</f>
        <v>6129.6</v>
      </c>
      <c r="Z28" s="17">
        <v>2.7599999999999999E-3</v>
      </c>
      <c r="AA28" s="18">
        <f>M28*Z28</f>
        <v>42.294239999999995</v>
      </c>
      <c r="AB28" s="27">
        <f>IF(M28&gt;0,(AD28+AL28)/M28,0)</f>
        <v>2.6757058535630384E-3</v>
      </c>
      <c r="AC28" s="17">
        <v>2.2000000000000001E-4</v>
      </c>
      <c r="AD28" s="24">
        <f>AC28*M28</f>
        <v>3.3712800000000001</v>
      </c>
      <c r="AE28" s="117">
        <v>0.21279999999999999</v>
      </c>
      <c r="AF28" s="30">
        <f>AI28*(1-AJ28)*AE28</f>
        <v>37.332993600000002</v>
      </c>
      <c r="AG28" s="28">
        <f>IF(AND(AE28&gt;0,AC28&gt;0,Z28&gt;0),((Z28-AC28)*AE28)/((AE28-AC28)*Z28),0)</f>
        <v>0.92124226719080016</v>
      </c>
      <c r="AH28" s="60">
        <f t="shared" si="0"/>
        <v>0.91872098305056715</v>
      </c>
      <c r="AI28" s="43">
        <v>193</v>
      </c>
      <c r="AJ28" s="16">
        <v>9.0999999999999998E-2</v>
      </c>
      <c r="AK28" s="15">
        <v>0.2145</v>
      </c>
      <c r="AL28" s="30">
        <f>AI28*(1-AJ28)*AK28</f>
        <v>37.6312365</v>
      </c>
      <c r="AM28" s="19">
        <v>1.85</v>
      </c>
      <c r="AN28" s="19">
        <v>1111.1400000000001</v>
      </c>
      <c r="AO28" s="101">
        <f>AO26+AI28-AN28</f>
        <v>1554.2200000000005</v>
      </c>
      <c r="AP28" s="102"/>
      <c r="AQ28" s="12"/>
      <c r="AR28" s="31"/>
      <c r="AS28" s="20"/>
      <c r="AT28" s="20"/>
      <c r="AU28" s="20"/>
      <c r="AV28" s="20"/>
    </row>
    <row r="29" spans="1:48" x14ac:dyDescent="0.2">
      <c r="A29" s="158"/>
      <c r="B29" s="33">
        <v>2</v>
      </c>
      <c r="C29" s="46" t="s">
        <v>50</v>
      </c>
      <c r="D29" s="34">
        <v>19245</v>
      </c>
      <c r="E29" s="34">
        <v>7</v>
      </c>
      <c r="F29" s="34">
        <v>16916</v>
      </c>
      <c r="G29" s="35">
        <v>1.8</v>
      </c>
      <c r="H29" s="35">
        <v>5.5</v>
      </c>
      <c r="I29" s="34">
        <v>17450</v>
      </c>
      <c r="J29" s="35">
        <v>5.8</v>
      </c>
      <c r="K29" s="34">
        <v>16464</v>
      </c>
      <c r="L29" s="36">
        <v>6.4000000000000001E-2</v>
      </c>
      <c r="M29" s="37">
        <f>ROUND(K29*(1-L29),0)</f>
        <v>15410</v>
      </c>
      <c r="N29" s="38">
        <v>0.56999999999999995</v>
      </c>
      <c r="O29" s="25">
        <f>M29*N29</f>
        <v>8783.6999999999989</v>
      </c>
      <c r="P29" s="36">
        <v>0.38200000000000001</v>
      </c>
      <c r="Q29" s="25">
        <f>M29*P29</f>
        <v>5886.62</v>
      </c>
      <c r="R29" s="39">
        <v>4.8000000000000001E-2</v>
      </c>
      <c r="S29" s="25">
        <f>M29*R29</f>
        <v>739.68000000000006</v>
      </c>
      <c r="T29" s="28">
        <v>0.219</v>
      </c>
      <c r="U29" s="25">
        <f>M29*T29</f>
        <v>3374.79</v>
      </c>
      <c r="V29" s="39">
        <v>0.51200000000000001</v>
      </c>
      <c r="W29" s="25">
        <f>M29*V29</f>
        <v>7889.92</v>
      </c>
      <c r="X29" s="39">
        <v>0.4</v>
      </c>
      <c r="Y29" s="25">
        <f>X29*M29</f>
        <v>6164</v>
      </c>
      <c r="Z29" s="40">
        <v>2.6099999999999999E-3</v>
      </c>
      <c r="AA29" s="18">
        <f>M29*Z29</f>
        <v>40.220099999999995</v>
      </c>
      <c r="AB29" s="27">
        <f>IF(M29&gt;0,(AD29+AL29)/M29,0)</f>
        <v>2.9176999091499022E-3</v>
      </c>
      <c r="AC29" s="40">
        <v>2.5000000000000001E-4</v>
      </c>
      <c r="AD29" s="37">
        <f>AC29*M29</f>
        <v>3.8525</v>
      </c>
      <c r="AE29" s="28">
        <v>0.2009</v>
      </c>
      <c r="AF29" s="41">
        <f>AI29*(1-AJ29)*AE29</f>
        <v>39.197197199999998</v>
      </c>
      <c r="AG29" s="28">
        <f>IF(AND(AE29&gt;0,AC29&gt;0,Z29&gt;0),((Z29-AC29)*AE29)/((AE29-AC29)*Z29),0)</f>
        <v>0.90534116611434301</v>
      </c>
      <c r="AH29" s="29">
        <f t="shared" si="0"/>
        <v>0.91540221226797658</v>
      </c>
      <c r="AI29" s="43">
        <v>213</v>
      </c>
      <c r="AJ29" s="39">
        <v>8.4000000000000005E-2</v>
      </c>
      <c r="AK29" s="38">
        <v>0.2107</v>
      </c>
      <c r="AL29" s="41">
        <f>AI29*(1-AJ29)*AK29</f>
        <v>41.109255599999997</v>
      </c>
      <c r="AM29" s="42">
        <v>1.65</v>
      </c>
      <c r="AN29" s="42"/>
      <c r="AO29" s="121">
        <f>AO28+AI29-AN29</f>
        <v>1767.2200000000005</v>
      </c>
      <c r="AP29" s="104"/>
      <c r="AQ29" s="43"/>
      <c r="AR29" s="44"/>
      <c r="AS29" s="45"/>
      <c r="AT29" s="45"/>
      <c r="AU29" s="45"/>
      <c r="AV29" s="45"/>
    </row>
    <row r="30" spans="1:48" x14ac:dyDescent="0.2">
      <c r="A30" s="158"/>
      <c r="B30" s="33">
        <v>3</v>
      </c>
      <c r="C30" s="46" t="s">
        <v>52</v>
      </c>
      <c r="D30" s="43">
        <v>17345</v>
      </c>
      <c r="E30" s="43">
        <v>4</v>
      </c>
      <c r="F30" s="43">
        <v>16821</v>
      </c>
      <c r="G30" s="37">
        <v>1.3</v>
      </c>
      <c r="H30" s="37">
        <v>4.3</v>
      </c>
      <c r="I30" s="43">
        <v>17761</v>
      </c>
      <c r="J30" s="37">
        <v>4.9000000000000004</v>
      </c>
      <c r="K30" s="43">
        <v>16296</v>
      </c>
      <c r="L30" s="39">
        <v>7.0999999999999994E-2</v>
      </c>
      <c r="M30" s="37">
        <f>ROUND(K30*(1-L30),0)</f>
        <v>15139</v>
      </c>
      <c r="N30" s="28">
        <v>0.434</v>
      </c>
      <c r="O30" s="25">
        <f>M30*N30</f>
        <v>6570.326</v>
      </c>
      <c r="P30" s="39">
        <v>0.51900000000000002</v>
      </c>
      <c r="Q30" s="25">
        <f>M30*P30</f>
        <v>7857.1410000000005</v>
      </c>
      <c r="R30" s="39">
        <v>4.7E-2</v>
      </c>
      <c r="S30" s="25">
        <f>M30*R30</f>
        <v>711.53300000000002</v>
      </c>
      <c r="T30" s="28">
        <v>0.23799999999999999</v>
      </c>
      <c r="U30" s="25">
        <f>M30*T30</f>
        <v>3603.0819999999999</v>
      </c>
      <c r="V30" s="39">
        <v>0.50600000000000001</v>
      </c>
      <c r="W30" s="25">
        <f>M30*V30</f>
        <v>7660.3339999999998</v>
      </c>
      <c r="X30" s="39">
        <v>0.4</v>
      </c>
      <c r="Y30" s="25">
        <f>X30*M30</f>
        <v>6055.6</v>
      </c>
      <c r="Z30" s="47">
        <v>2.8700000000000002E-3</v>
      </c>
      <c r="AA30" s="18">
        <f>M30*Z30</f>
        <v>43.448930000000004</v>
      </c>
      <c r="AB30" s="27">
        <f>IF(M30&gt;0,(AD30+AL30)/M30,0)</f>
        <v>2.721146238192747E-3</v>
      </c>
      <c r="AC30" s="47">
        <v>2.9E-4</v>
      </c>
      <c r="AD30" s="37">
        <f>AC30*M30</f>
        <v>4.3903100000000004</v>
      </c>
      <c r="AE30" s="28">
        <v>0.20899999999999999</v>
      </c>
      <c r="AF30" s="41">
        <f>AI30*(1-AJ30)*AE30</f>
        <v>36.301418999999996</v>
      </c>
      <c r="AG30" s="28">
        <f>IF(AND(AE30&gt;0,AC30&gt;0,Z30&gt;0),((Z30-AC30)*AE30)/((AE30-AC30)*Z30),0)</f>
        <v>0.90020379043191667</v>
      </c>
      <c r="AH30" s="29">
        <f t="shared" si="0"/>
        <v>0.89465165736566188</v>
      </c>
      <c r="AI30" s="43">
        <v>189</v>
      </c>
      <c r="AJ30" s="39">
        <v>8.1000000000000003E-2</v>
      </c>
      <c r="AK30" s="28">
        <v>0.21190000000000001</v>
      </c>
      <c r="AL30" s="41">
        <f>AI30*(1-AJ30)*AK30</f>
        <v>36.805122900000001</v>
      </c>
      <c r="AM30" s="18">
        <v>1.61</v>
      </c>
      <c r="AN30" s="18"/>
      <c r="AO30" s="121">
        <f>AO29+AI30-AN30</f>
        <v>1956.2200000000005</v>
      </c>
      <c r="AP30" s="104"/>
      <c r="AQ30" s="43"/>
      <c r="AR30" s="48"/>
      <c r="AS30" s="41"/>
      <c r="AT30" s="41"/>
      <c r="AU30" s="41"/>
      <c r="AV30" s="41"/>
    </row>
    <row r="31" spans="1:48" s="22" customFormat="1" ht="13.5" thickBot="1" x14ac:dyDescent="0.25">
      <c r="A31" s="159"/>
      <c r="B31" s="49" t="s">
        <v>38</v>
      </c>
      <c r="C31" s="50"/>
      <c r="D31" s="51">
        <f>SUM(D28:D30)</f>
        <v>43491</v>
      </c>
      <c r="E31" s="51"/>
      <c r="F31" s="51">
        <f>SUM(F28:F30)</f>
        <v>44357</v>
      </c>
      <c r="G31" s="52"/>
      <c r="H31" s="52"/>
      <c r="I31" s="51">
        <f>SUM(I28:I30)</f>
        <v>45859</v>
      </c>
      <c r="J31" s="52"/>
      <c r="K31" s="51">
        <f>SUM(K28:K30)</f>
        <v>49344</v>
      </c>
      <c r="L31" s="21">
        <f>IF(K31&gt;0,(K28*L28+K29*L29+K30*L30)/K31,0)</f>
        <v>7.0344844357976638E-2</v>
      </c>
      <c r="M31" s="52">
        <f>M28+M29+M30</f>
        <v>45873</v>
      </c>
      <c r="N31" s="53">
        <f>IF(M31&gt;0,O31/M31,0)</f>
        <v>0.58558084276153721</v>
      </c>
      <c r="O31" s="54">
        <f>O28+O29+O30</f>
        <v>26862.35</v>
      </c>
      <c r="P31" s="21">
        <f>IF(M31&gt;0,Q31/M31,0)</f>
        <v>0.37142591502626815</v>
      </c>
      <c r="Q31" s="54">
        <f>Q28+Q29+Q30</f>
        <v>17038.420999999998</v>
      </c>
      <c r="R31" s="21">
        <f>IF(M31&gt;0,S31/M31,0)</f>
        <v>4.2993242212194541E-2</v>
      </c>
      <c r="S31" s="54">
        <f>S28+S29+S30</f>
        <v>1972.2290000000003</v>
      </c>
      <c r="T31" s="21">
        <f>IF(M31&gt;0,U31/M31,0)</f>
        <v>0.22627253504239966</v>
      </c>
      <c r="U31" s="54">
        <f>U28+U29+U30</f>
        <v>10379.799999999999</v>
      </c>
      <c r="V31" s="21">
        <f>IF(M31&gt;0,W31/M31,0)</f>
        <v>0.50901772284350266</v>
      </c>
      <c r="W31" s="54">
        <f>W28+W29+W30</f>
        <v>23350.17</v>
      </c>
      <c r="X31" s="21">
        <f>IF(M31&gt;0,Y31/M31,0)</f>
        <v>0.4</v>
      </c>
      <c r="Y31" s="54">
        <f>Y28+Y29+Y30</f>
        <v>18349.2</v>
      </c>
      <c r="Z31" s="55">
        <f>IF(M31&gt;0,AA31/M31,0)</f>
        <v>2.7459130643297798E-3</v>
      </c>
      <c r="AA31" s="56">
        <f>SUM(AA28:AA30)</f>
        <v>125.96326999999999</v>
      </c>
      <c r="AB31" s="55">
        <f>IF(M31&gt;0,(AB28*M28+AB29*M29+AB30*M30)/M31,0)</f>
        <v>2.7719945283718088E-3</v>
      </c>
      <c r="AC31" s="55">
        <f>IF(K31&gt;0,(K28*AC28+K29*AC29+K30*AC30)/K31,0)</f>
        <v>2.5312743190661482E-4</v>
      </c>
      <c r="AD31" s="52">
        <f>SUM(AD28:AD30)</f>
        <v>11.614090000000001</v>
      </c>
      <c r="AE31" s="53">
        <f>IF(K31&gt;0,(K28*AE28+K29*AE29+K30*AE30)/K31,0)</f>
        <v>0.20757451361867704</v>
      </c>
      <c r="AF31" s="58">
        <f>SUM(AF28:AF30)</f>
        <v>112.8316098</v>
      </c>
      <c r="AG31" s="53">
        <f>IF(AND(AA31&gt;0),((AA28*AG28+AA29*AG29+AA30*AG30)/AA31),0)</f>
        <v>0.90890817027978332</v>
      </c>
      <c r="AH31" s="57">
        <f t="shared" si="0"/>
        <v>0.90976835824523894</v>
      </c>
      <c r="AI31" s="51">
        <f>SUM(AI28:AI30)</f>
        <v>595</v>
      </c>
      <c r="AJ31" s="21">
        <f>IF(AI31&gt;0,(AJ28*AI28+AJ29*AI29+AJ30*AI30)/AI31,0)</f>
        <v>8.5317647058823526E-2</v>
      </c>
      <c r="AK31" s="53">
        <f>IF(K31&gt;0,(AK28*K28+AK29*K29+AK30*K30)/K31,0)</f>
        <v>0.21237344357976654</v>
      </c>
      <c r="AL31" s="58">
        <f>SUM(AL28:AL30)</f>
        <v>115.545615</v>
      </c>
      <c r="AM31" s="56"/>
      <c r="AN31" s="56">
        <f>SUM(AN28:AN30)</f>
        <v>1111.1400000000001</v>
      </c>
      <c r="AO31" s="105"/>
      <c r="AP31" s="106">
        <f>AO30</f>
        <v>1956.2200000000005</v>
      </c>
      <c r="AQ31" s="51">
        <f>SUM(AQ28:AQ30)</f>
        <v>0</v>
      </c>
      <c r="AR31" s="59"/>
      <c r="AS31" s="58"/>
      <c r="AT31" s="58"/>
      <c r="AU31" s="58"/>
      <c r="AV31" s="58"/>
    </row>
    <row r="32" spans="1:48" x14ac:dyDescent="0.2">
      <c r="A32" s="157">
        <v>8</v>
      </c>
      <c r="B32" s="23">
        <v>1</v>
      </c>
      <c r="C32" s="11" t="s">
        <v>51</v>
      </c>
      <c r="D32" s="12">
        <v>19131</v>
      </c>
      <c r="E32" s="12">
        <v>0</v>
      </c>
      <c r="F32" s="12">
        <v>16466</v>
      </c>
      <c r="G32" s="13">
        <v>1</v>
      </c>
      <c r="H32" s="13">
        <v>5.5</v>
      </c>
      <c r="I32" s="12">
        <v>16843</v>
      </c>
      <c r="J32" s="13">
        <v>5.5</v>
      </c>
      <c r="K32" s="12">
        <v>16309</v>
      </c>
      <c r="L32" s="14">
        <v>7.6999999999999999E-2</v>
      </c>
      <c r="M32" s="24">
        <f>ROUND(K32*(1-L32),0)</f>
        <v>15053</v>
      </c>
      <c r="N32" s="15">
        <v>0.5</v>
      </c>
      <c r="O32" s="25">
        <f>M32*N32</f>
        <v>7526.5</v>
      </c>
      <c r="P32" s="14">
        <v>0.441</v>
      </c>
      <c r="Q32" s="25">
        <f>M32*P32</f>
        <v>6638.3729999999996</v>
      </c>
      <c r="R32" s="16">
        <v>5.8999999999999997E-2</v>
      </c>
      <c r="S32" s="25">
        <f>M32*R32</f>
        <v>888.12699999999995</v>
      </c>
      <c r="T32" s="26">
        <v>0.22800000000000001</v>
      </c>
      <c r="U32" s="25">
        <f>M32*T32</f>
        <v>3432.0840000000003</v>
      </c>
      <c r="V32" s="16">
        <v>0.51400000000000001</v>
      </c>
      <c r="W32" s="25">
        <f>M32*V32</f>
        <v>7737.2420000000002</v>
      </c>
      <c r="X32" s="16">
        <v>0.4</v>
      </c>
      <c r="Y32" s="25">
        <f>X32*M32</f>
        <v>6021.2000000000007</v>
      </c>
      <c r="Z32" s="17">
        <v>3.0899999999999999E-3</v>
      </c>
      <c r="AA32" s="18">
        <f>M32*Z32</f>
        <v>46.513770000000001</v>
      </c>
      <c r="AB32" s="27">
        <f>IF(M32&gt;0,(AD32+AL32)/M32,0)</f>
        <v>3.1588329901016412E-3</v>
      </c>
      <c r="AC32" s="17">
        <v>2.9999999999999997E-4</v>
      </c>
      <c r="AD32" s="24">
        <f>AC32*M32</f>
        <v>4.5158999999999994</v>
      </c>
      <c r="AE32" s="117">
        <v>0.216</v>
      </c>
      <c r="AF32" s="30">
        <f>AI32*(1-AJ32)*AE32</f>
        <v>42.678359999999998</v>
      </c>
      <c r="AG32" s="28">
        <f>IF(AND(AE32&gt;0,AC32&gt;0,Z32&gt;0),((Z32-AC32)*AE32)/((AE32-AC32)*Z32),0)</f>
        <v>0.9041684108186937</v>
      </c>
      <c r="AH32" s="60">
        <f t="shared" si="0"/>
        <v>0.90627653218440907</v>
      </c>
      <c r="AI32" s="12">
        <v>215</v>
      </c>
      <c r="AJ32" s="14">
        <v>8.1000000000000003E-2</v>
      </c>
      <c r="AK32" s="15">
        <v>0.21779999999999999</v>
      </c>
      <c r="AL32" s="30">
        <f>AI32*(1-AJ32)*AK32</f>
        <v>43.034013000000002</v>
      </c>
      <c r="AM32" s="19">
        <v>1.7</v>
      </c>
      <c r="AN32" s="19"/>
      <c r="AO32" s="101">
        <f>AO30+AI32-AN32</f>
        <v>2171.2200000000003</v>
      </c>
      <c r="AP32" s="102"/>
      <c r="AQ32" s="12"/>
      <c r="AR32" s="31"/>
      <c r="AS32" s="20"/>
      <c r="AT32" s="20"/>
      <c r="AU32" s="20"/>
      <c r="AV32" s="20"/>
    </row>
    <row r="33" spans="1:48" x14ac:dyDescent="0.2">
      <c r="A33" s="158"/>
      <c r="B33" s="33">
        <v>2</v>
      </c>
      <c r="C33" s="46" t="s">
        <v>50</v>
      </c>
      <c r="D33" s="34">
        <v>18854</v>
      </c>
      <c r="E33" s="34">
        <v>3</v>
      </c>
      <c r="F33" s="34">
        <v>14754</v>
      </c>
      <c r="G33" s="35">
        <v>1.1000000000000001</v>
      </c>
      <c r="H33" s="35">
        <v>7</v>
      </c>
      <c r="I33" s="34">
        <v>15589</v>
      </c>
      <c r="J33" s="35">
        <v>5.3</v>
      </c>
      <c r="K33" s="34">
        <v>16177</v>
      </c>
      <c r="L33" s="36">
        <v>8.4000000000000005E-2</v>
      </c>
      <c r="M33" s="37">
        <f>ROUND(K33*(1-L33),0)</f>
        <v>14818</v>
      </c>
      <c r="N33" s="38">
        <v>0.499</v>
      </c>
      <c r="O33" s="25">
        <f>M33*N33</f>
        <v>7394.1819999999998</v>
      </c>
      <c r="P33" s="36">
        <v>0.45600000000000002</v>
      </c>
      <c r="Q33" s="25">
        <f>M33*P33</f>
        <v>6757.0079999999998</v>
      </c>
      <c r="R33" s="39">
        <v>4.4999999999999998E-2</v>
      </c>
      <c r="S33" s="25">
        <f>M33*R33</f>
        <v>666.81</v>
      </c>
      <c r="T33" s="28">
        <v>0.22500000000000001</v>
      </c>
      <c r="U33" s="25">
        <f>M33*T33</f>
        <v>3334.05</v>
      </c>
      <c r="V33" s="39">
        <v>0.51700000000000002</v>
      </c>
      <c r="W33" s="25">
        <f>M33*V33</f>
        <v>7660.9059999999999</v>
      </c>
      <c r="X33" s="39">
        <v>0.39</v>
      </c>
      <c r="Y33" s="25">
        <f>X33*M33</f>
        <v>5779.02</v>
      </c>
      <c r="Z33" s="40">
        <v>2.9299999999999999E-3</v>
      </c>
      <c r="AA33" s="18">
        <f>M33*Z33</f>
        <v>43.416739999999997</v>
      </c>
      <c r="AB33" s="27">
        <f>IF(M33&gt;0,(AD33+AL33)/M33,0)</f>
        <v>3.1064366581185043E-3</v>
      </c>
      <c r="AC33" s="40">
        <v>2.7999999999999998E-4</v>
      </c>
      <c r="AD33" s="37">
        <f>AC33*M33</f>
        <v>4.1490399999999994</v>
      </c>
      <c r="AE33" s="28">
        <v>0.21229999999999999</v>
      </c>
      <c r="AF33" s="41">
        <f>AI33*(1-AJ33)*AE33</f>
        <v>39.801154799999999</v>
      </c>
      <c r="AG33" s="28">
        <f>IF(AND(AE33&gt;0,AC33&gt;0,Z33&gt;0),((Z33-AC33)*AE33)/((AE33-AC33)*Z33),0)</f>
        <v>0.9056312866356544</v>
      </c>
      <c r="AH33" s="29">
        <f t="shared" si="0"/>
        <v>0.91100638769213427</v>
      </c>
      <c r="AI33" s="34">
        <v>204</v>
      </c>
      <c r="AJ33" s="36">
        <v>8.1000000000000003E-2</v>
      </c>
      <c r="AK33" s="38">
        <v>0.22339999999999999</v>
      </c>
      <c r="AL33" s="41">
        <f>AI33*(1-AJ33)*AK33</f>
        <v>41.882138399999995</v>
      </c>
      <c r="AM33" s="42">
        <v>1.65</v>
      </c>
      <c r="AN33" s="42"/>
      <c r="AO33" s="121">
        <f>AO32+AI33-AN33</f>
        <v>2375.2200000000003</v>
      </c>
      <c r="AP33" s="104"/>
      <c r="AQ33" s="43"/>
      <c r="AR33" s="44"/>
      <c r="AS33" s="45"/>
      <c r="AT33" s="45"/>
      <c r="AU33" s="45"/>
      <c r="AV33" s="45"/>
    </row>
    <row r="34" spans="1:48" x14ac:dyDescent="0.2">
      <c r="A34" s="158"/>
      <c r="B34" s="33">
        <v>3</v>
      </c>
      <c r="C34" s="46" t="s">
        <v>52</v>
      </c>
      <c r="D34" s="43">
        <v>16995</v>
      </c>
      <c r="E34" s="43">
        <v>1</v>
      </c>
      <c r="F34" s="43">
        <v>15025</v>
      </c>
      <c r="G34" s="37">
        <v>1.9</v>
      </c>
      <c r="H34" s="37">
        <v>6.4</v>
      </c>
      <c r="I34" s="43">
        <v>15916</v>
      </c>
      <c r="J34" s="37">
        <v>5.5</v>
      </c>
      <c r="K34" s="43">
        <v>15998</v>
      </c>
      <c r="L34" s="39">
        <v>0.08</v>
      </c>
      <c r="M34" s="37">
        <f>ROUND(K34*(1-L34),0)</f>
        <v>14718</v>
      </c>
      <c r="N34" s="28">
        <v>0.38500000000000001</v>
      </c>
      <c r="O34" s="25">
        <f>M34*N34</f>
        <v>5666.43</v>
      </c>
      <c r="P34" s="39">
        <v>0.60399999999999998</v>
      </c>
      <c r="Q34" s="25">
        <f>M34*P34</f>
        <v>8889.6720000000005</v>
      </c>
      <c r="R34" s="39">
        <v>1.0999999999999999E-2</v>
      </c>
      <c r="S34" s="25">
        <f>M34*R34</f>
        <v>161.898</v>
      </c>
      <c r="T34" s="28">
        <v>0.221</v>
      </c>
      <c r="U34" s="25">
        <f>M34*T34</f>
        <v>3252.6779999999999</v>
      </c>
      <c r="V34" s="39">
        <v>0.52500000000000002</v>
      </c>
      <c r="W34" s="25">
        <f>M34*V34</f>
        <v>7726.9500000000007</v>
      </c>
      <c r="X34" s="39">
        <v>0.39</v>
      </c>
      <c r="Y34" s="25">
        <f>X34*M34</f>
        <v>5740.02</v>
      </c>
      <c r="Z34" s="47">
        <v>2.9399999999999999E-3</v>
      </c>
      <c r="AA34" s="18">
        <f>M34*Z34</f>
        <v>43.270919999999997</v>
      </c>
      <c r="AB34" s="27">
        <f>IF(M34&gt;0,(AD34+AL34)/M34,0)</f>
        <v>2.8138829188748471E-3</v>
      </c>
      <c r="AC34" s="47">
        <v>2.9E-4</v>
      </c>
      <c r="AD34" s="37">
        <f>AC34*M34</f>
        <v>4.2682200000000003</v>
      </c>
      <c r="AE34" s="28">
        <v>0.20699999999999999</v>
      </c>
      <c r="AF34" s="41">
        <f>AI34*(1-AJ34)*AE34</f>
        <v>35.079048</v>
      </c>
      <c r="AG34" s="28">
        <f>IF(AND(AE34&gt;0,AC34&gt;0,Z34&gt;0),((Z34-AC34)*AE34)/((AE34-AC34)*Z34),0)</f>
        <v>0.902625091447251</v>
      </c>
      <c r="AH34" s="29">
        <f t="shared" si="0"/>
        <v>0.89812778066595278</v>
      </c>
      <c r="AI34" s="43">
        <v>184</v>
      </c>
      <c r="AJ34" s="39">
        <v>7.9000000000000001E-2</v>
      </c>
      <c r="AK34" s="28">
        <v>0.21920000000000001</v>
      </c>
      <c r="AL34" s="41">
        <f>AI34*(1-AJ34)*AK34</f>
        <v>37.146508799999999</v>
      </c>
      <c r="AM34" s="18">
        <v>1.61</v>
      </c>
      <c r="AN34" s="18"/>
      <c r="AO34" s="121">
        <f>AO33+AI34-AN34</f>
        <v>2559.2200000000003</v>
      </c>
      <c r="AP34" s="104"/>
      <c r="AQ34" s="43"/>
      <c r="AR34" s="48"/>
      <c r="AS34" s="41"/>
      <c r="AT34" s="41"/>
      <c r="AU34" s="41"/>
      <c r="AV34" s="41"/>
    </row>
    <row r="35" spans="1:48" s="22" customFormat="1" ht="13.5" thickBot="1" x14ac:dyDescent="0.25">
      <c r="A35" s="159"/>
      <c r="B35" s="49" t="s">
        <v>38</v>
      </c>
      <c r="C35" s="50"/>
      <c r="D35" s="51">
        <f>SUM(D32:D34)</f>
        <v>54980</v>
      </c>
      <c r="E35" s="51"/>
      <c r="F35" s="51">
        <f>SUM(F32:F34)</f>
        <v>46245</v>
      </c>
      <c r="G35" s="52"/>
      <c r="H35" s="52"/>
      <c r="I35" s="51">
        <f>SUM(I32:I34)</f>
        <v>48348</v>
      </c>
      <c r="J35" s="52"/>
      <c r="K35" s="51">
        <f>SUM(K32:K34)</f>
        <v>48484</v>
      </c>
      <c r="L35" s="21">
        <f>IF(K35&gt;0,(K32*L32+K33*L33+K34*L34)/K35,0)</f>
        <v>8.0325488821054378E-2</v>
      </c>
      <c r="M35" s="52">
        <f>M32+M33+M34</f>
        <v>44589</v>
      </c>
      <c r="N35" s="53">
        <f>IF(M35&gt;0,O35/M35,0)</f>
        <v>0.46170831370965937</v>
      </c>
      <c r="O35" s="54">
        <f>O32+O33+O34</f>
        <v>20587.112000000001</v>
      </c>
      <c r="P35" s="21">
        <f>IF(M35&gt;0,Q35/M35,0)</f>
        <v>0.49978813160196461</v>
      </c>
      <c r="Q35" s="54">
        <f>Q32+Q33+Q34</f>
        <v>22285.053</v>
      </c>
      <c r="R35" s="21">
        <f>IF(M35&gt;0,S35/M35,0)</f>
        <v>3.8503554688376053E-2</v>
      </c>
      <c r="S35" s="54">
        <f>S32+S33+S34</f>
        <v>1716.8349999999998</v>
      </c>
      <c r="T35" s="21">
        <f>IF(M35&gt;0,U35/M35,0)</f>
        <v>0.22469245778106708</v>
      </c>
      <c r="U35" s="54">
        <f>U32+U33+U34</f>
        <v>10018.812</v>
      </c>
      <c r="V35" s="21">
        <f>IF(M35&gt;0,W35/M35,0)</f>
        <v>0.5186278678597861</v>
      </c>
      <c r="W35" s="54">
        <f>W32+W33+W34</f>
        <v>23125.098000000002</v>
      </c>
      <c r="X35" s="21">
        <f>IF(M35&gt;0,Y35/M35,0)</f>
        <v>0.39337594473973403</v>
      </c>
      <c r="Y35" s="54">
        <f>Y32+Y33+Y34</f>
        <v>17540.240000000002</v>
      </c>
      <c r="Z35" s="55">
        <f>IF(M35&gt;0,AA35/M35,0)</f>
        <v>2.9873159299378766E-3</v>
      </c>
      <c r="AA35" s="56">
        <f>SUM(AA32:AA34)</f>
        <v>133.20142999999999</v>
      </c>
      <c r="AB35" s="55">
        <f>IF(M35&gt;0,(AB32*M32+AB33*M33+AB34*M34)/M35,0)</f>
        <v>3.0275588194397722E-3</v>
      </c>
      <c r="AC35" s="55">
        <f>IF(K35&gt;0,(K32*AC32+K33*AC33+K34*AC34)/K35,0)</f>
        <v>2.9002722547644583E-4</v>
      </c>
      <c r="AD35" s="52">
        <f>SUM(AD32:AD34)</f>
        <v>12.933159999999997</v>
      </c>
      <c r="AE35" s="53">
        <f>IF(K35&gt;0,(K32*AE32+K33*AE33+K34*AE34)/K35,0)</f>
        <v>0.21179579036383137</v>
      </c>
      <c r="AF35" s="58">
        <f>SUM(AF32:AF34)</f>
        <v>117.5585628</v>
      </c>
      <c r="AG35" s="53">
        <f>IF(AND(AA35&gt;0),((AA32*AG32+AA33*AG33+AA34*AG34)/AA35),0)</f>
        <v>0.90414387992545275</v>
      </c>
      <c r="AH35" s="57">
        <f t="shared" si="0"/>
        <v>0.90539714687595918</v>
      </c>
      <c r="AI35" s="51">
        <f>SUM(AI32:AI34)</f>
        <v>603</v>
      </c>
      <c r="AJ35" s="21">
        <f>IF(AI35&gt;0,(AJ32*AI32+AJ33*AI33+AJ34*AI34)/AI35,0)</f>
        <v>8.0389718076285241E-2</v>
      </c>
      <c r="AK35" s="53">
        <f>IF(K35&gt;0,(AK32*K32+AK33*K33+AK34*K34)/K35,0)</f>
        <v>0.22013042653246431</v>
      </c>
      <c r="AL35" s="58">
        <f>SUM(AL32:AL34)</f>
        <v>122.06266019999998</v>
      </c>
      <c r="AM35" s="56"/>
      <c r="AN35" s="56">
        <f>SUM(AN32:AN34)</f>
        <v>0</v>
      </c>
      <c r="AO35" s="105"/>
      <c r="AP35" s="106">
        <f>AO34</f>
        <v>2559.2200000000003</v>
      </c>
      <c r="AQ35" s="51">
        <f>SUM(AQ32:AQ34)</f>
        <v>0</v>
      </c>
      <c r="AR35" s="59"/>
      <c r="AS35" s="58"/>
      <c r="AT35" s="58"/>
      <c r="AU35" s="58"/>
      <c r="AV35" s="58"/>
    </row>
    <row r="36" spans="1:48" x14ac:dyDescent="0.2">
      <c r="A36" s="157">
        <v>9</v>
      </c>
      <c r="B36" s="23">
        <v>1</v>
      </c>
      <c r="C36" s="11" t="s">
        <v>51</v>
      </c>
      <c r="D36" s="12">
        <v>13484</v>
      </c>
      <c r="E36" s="12">
        <v>0</v>
      </c>
      <c r="F36" s="12">
        <v>16226</v>
      </c>
      <c r="G36" s="13">
        <v>1.1000000000000001</v>
      </c>
      <c r="H36" s="13">
        <v>4.7</v>
      </c>
      <c r="I36" s="12">
        <v>17350</v>
      </c>
      <c r="J36" s="13">
        <v>4.9000000000000004</v>
      </c>
      <c r="K36" s="12">
        <v>16133</v>
      </c>
      <c r="L36" s="14">
        <v>7.6999999999999999E-2</v>
      </c>
      <c r="M36" s="24">
        <f>ROUND(K36*(1-L36),0)</f>
        <v>14891</v>
      </c>
      <c r="N36" s="15">
        <v>0.51500000000000001</v>
      </c>
      <c r="O36" s="25">
        <f>M36*N36</f>
        <v>7668.8649999999998</v>
      </c>
      <c r="P36" s="14">
        <v>0.42899999999999999</v>
      </c>
      <c r="Q36" s="25">
        <f>M36*P36</f>
        <v>6388.2389999999996</v>
      </c>
      <c r="R36" s="16">
        <v>5.6000000000000001E-2</v>
      </c>
      <c r="S36" s="25">
        <f>M36*R36</f>
        <v>833.89600000000007</v>
      </c>
      <c r="T36" s="26">
        <v>0.20399999999999999</v>
      </c>
      <c r="U36" s="25">
        <f>M36*T36</f>
        <v>3037.7639999999997</v>
      </c>
      <c r="V36" s="16">
        <v>0.54</v>
      </c>
      <c r="W36" s="25">
        <f>M36*V36</f>
        <v>8041.14</v>
      </c>
      <c r="X36" s="16">
        <v>0.39</v>
      </c>
      <c r="Y36" s="25">
        <f>X36*M36</f>
        <v>5807.49</v>
      </c>
      <c r="Z36" s="17">
        <v>3.0000000000000001E-3</v>
      </c>
      <c r="AA36" s="18">
        <f>M36*Z36</f>
        <v>44.673000000000002</v>
      </c>
      <c r="AB36" s="27">
        <f>IF(M36&gt;0,(AD36+AL36)/M36,0)</f>
        <v>2.9573859915385131E-3</v>
      </c>
      <c r="AC36" s="17">
        <v>3.1E-4</v>
      </c>
      <c r="AD36" s="24">
        <f>AC36*M36</f>
        <v>4.6162099999999997</v>
      </c>
      <c r="AE36" s="117">
        <v>0.2127</v>
      </c>
      <c r="AF36" s="30">
        <f>AI36*(1-AJ36)*AE36</f>
        <v>38.2706856</v>
      </c>
      <c r="AG36" s="28">
        <f>IF(AND(AE36&gt;0,AC36&gt;0,Z36&gt;0),((Z36-AC36)*AE36)/((AE36-AC36)*Z36),0)</f>
        <v>0.89797542257168428</v>
      </c>
      <c r="AH36" s="60">
        <f t="shared" si="0"/>
        <v>0.89644606330308341</v>
      </c>
      <c r="AI36" s="12">
        <v>196</v>
      </c>
      <c r="AJ36" s="14">
        <v>8.2000000000000003E-2</v>
      </c>
      <c r="AK36" s="15">
        <v>0.21909999999999999</v>
      </c>
      <c r="AL36" s="30">
        <f>AI36*(1-AJ36)*AK36</f>
        <v>39.422224799999995</v>
      </c>
      <c r="AM36" s="19">
        <v>1.65</v>
      </c>
      <c r="AN36" s="19"/>
      <c r="AO36" s="101">
        <f>AO34+AI36-AN36</f>
        <v>2755.2200000000003</v>
      </c>
      <c r="AP36" s="102"/>
      <c r="AQ36" s="12"/>
      <c r="AR36" s="31"/>
      <c r="AS36" s="20"/>
      <c r="AT36" s="20"/>
      <c r="AU36" s="20"/>
      <c r="AV36" s="20"/>
    </row>
    <row r="37" spans="1:48" x14ac:dyDescent="0.2">
      <c r="A37" s="158"/>
      <c r="B37" s="33">
        <v>2</v>
      </c>
      <c r="C37" s="11" t="s">
        <v>53</v>
      </c>
      <c r="D37" s="34">
        <v>19881</v>
      </c>
      <c r="E37" s="34">
        <v>3</v>
      </c>
      <c r="F37" s="34">
        <v>16571</v>
      </c>
      <c r="G37" s="35">
        <v>1.5</v>
      </c>
      <c r="H37" s="35">
        <v>5.2</v>
      </c>
      <c r="I37" s="34">
        <v>16940</v>
      </c>
      <c r="J37" s="35">
        <v>4.7</v>
      </c>
      <c r="K37" s="34">
        <v>16284</v>
      </c>
      <c r="L37" s="36">
        <v>7.5999999999999998E-2</v>
      </c>
      <c r="M37" s="37">
        <f>ROUND(K37*(1-L37),0)</f>
        <v>15046</v>
      </c>
      <c r="N37" s="38">
        <v>0.67500000000000004</v>
      </c>
      <c r="O37" s="25">
        <f>M37*N37</f>
        <v>10156.050000000001</v>
      </c>
      <c r="P37" s="36">
        <v>0.28399999999999997</v>
      </c>
      <c r="Q37" s="25">
        <f>M37*P37</f>
        <v>4273.0639999999994</v>
      </c>
      <c r="R37" s="39">
        <v>4.1000000000000002E-2</v>
      </c>
      <c r="S37" s="25">
        <f>M37*R37</f>
        <v>616.88600000000008</v>
      </c>
      <c r="T37" s="28">
        <v>0.20300000000000001</v>
      </c>
      <c r="U37" s="25">
        <f>M37*T37</f>
        <v>3054.3380000000002</v>
      </c>
      <c r="V37" s="39">
        <v>0.52800000000000002</v>
      </c>
      <c r="W37" s="25">
        <f>M37*V37</f>
        <v>7944.2880000000005</v>
      </c>
      <c r="X37" s="39">
        <v>0.4</v>
      </c>
      <c r="Y37" s="25">
        <f>X37*M37</f>
        <v>6018.4000000000005</v>
      </c>
      <c r="Z37" s="40">
        <v>3.1199999999999999E-3</v>
      </c>
      <c r="AA37" s="18">
        <f>M37*Z37</f>
        <v>46.943519999999999</v>
      </c>
      <c r="AB37" s="27">
        <f>IF(M37&gt;0,(AD37+AL37)/M37,0)</f>
        <v>3.2085987637910408E-3</v>
      </c>
      <c r="AC37" s="40">
        <v>2.9999999999999997E-4</v>
      </c>
      <c r="AD37" s="37">
        <f>AC37*M37</f>
        <v>4.5137999999999998</v>
      </c>
      <c r="AE37" s="28">
        <v>0.21299999999999999</v>
      </c>
      <c r="AF37" s="41">
        <f>AI37*(1-AJ37)*AE37</f>
        <v>41.856630000000003</v>
      </c>
      <c r="AG37" s="28">
        <f>IF(AND(AE37&gt;0,AC37&gt;0,Z37&gt;0),((Z37-AC37)*AE37)/((AE37-AC37)*Z37),0)</f>
        <v>0.90512097211674081</v>
      </c>
      <c r="AH37" s="29">
        <f t="shared" si="0"/>
        <v>0.90772404023035125</v>
      </c>
      <c r="AI37" s="34">
        <v>215</v>
      </c>
      <c r="AJ37" s="36">
        <v>8.5999999999999993E-2</v>
      </c>
      <c r="AK37" s="38">
        <v>0.22270000000000001</v>
      </c>
      <c r="AL37" s="41">
        <f>AI37*(1-AJ37)*AK37</f>
        <v>43.762777000000007</v>
      </c>
      <c r="AM37" s="42">
        <v>1.65</v>
      </c>
      <c r="AN37" s="42"/>
      <c r="AO37" s="121">
        <f>AO36+AI37-AN37</f>
        <v>2970.2200000000003</v>
      </c>
      <c r="AP37" s="104"/>
      <c r="AQ37" s="43"/>
      <c r="AR37" s="44"/>
      <c r="AS37" s="45"/>
      <c r="AT37" s="45"/>
      <c r="AU37" s="45"/>
      <c r="AV37" s="45"/>
    </row>
    <row r="38" spans="1:48" x14ac:dyDescent="0.2">
      <c r="A38" s="158"/>
      <c r="B38" s="33">
        <v>3</v>
      </c>
      <c r="C38" s="46" t="s">
        <v>52</v>
      </c>
      <c r="D38" s="43">
        <v>16700</v>
      </c>
      <c r="E38" s="43">
        <v>3</v>
      </c>
      <c r="F38" s="43">
        <v>17163</v>
      </c>
      <c r="G38" s="37">
        <v>1.7</v>
      </c>
      <c r="H38" s="37">
        <v>4.7</v>
      </c>
      <c r="I38" s="43">
        <v>18633</v>
      </c>
      <c r="J38" s="37">
        <v>3.8</v>
      </c>
      <c r="K38" s="43">
        <v>16494</v>
      </c>
      <c r="L38" s="39">
        <v>7.9000000000000001E-2</v>
      </c>
      <c r="M38" s="37">
        <f>ROUND(K38*(1-L38),0)</f>
        <v>15191</v>
      </c>
      <c r="N38" s="28">
        <v>0.56299999999999994</v>
      </c>
      <c r="O38" s="25">
        <f>M38*N38</f>
        <v>8552.5329999999994</v>
      </c>
      <c r="P38" s="39">
        <v>0.42599999999999999</v>
      </c>
      <c r="Q38" s="25">
        <f>M38*P38</f>
        <v>6471.366</v>
      </c>
      <c r="R38" s="39">
        <v>1.0999999999999999E-2</v>
      </c>
      <c r="S38" s="25">
        <f>M38*R38</f>
        <v>167.101</v>
      </c>
      <c r="T38" s="28">
        <v>0.20200000000000001</v>
      </c>
      <c r="U38" s="25">
        <f>M38*T38</f>
        <v>3068.5820000000003</v>
      </c>
      <c r="V38" s="39">
        <v>0.52600000000000002</v>
      </c>
      <c r="W38" s="25">
        <f>M38*V38</f>
        <v>7990.4660000000003</v>
      </c>
      <c r="X38" s="39">
        <v>0.39</v>
      </c>
      <c r="Y38" s="25">
        <f>X38*M38</f>
        <v>5924.49</v>
      </c>
      <c r="Z38" s="47">
        <v>3.1900000000000001E-3</v>
      </c>
      <c r="AA38" s="18">
        <f>M38*Z38</f>
        <v>48.459290000000003</v>
      </c>
      <c r="AB38" s="27">
        <f>IF(M38&gt;0,(AD38+AL38)/M38,0)</f>
        <v>3.1811072872095321E-3</v>
      </c>
      <c r="AC38" s="47">
        <v>2.9E-4</v>
      </c>
      <c r="AD38" s="37">
        <f>AC38*M38</f>
        <v>4.4053899999999997</v>
      </c>
      <c r="AE38" s="28">
        <v>0.2185</v>
      </c>
      <c r="AF38" s="41">
        <f>AI38*(1-AJ38)*AE38</f>
        <v>42.631098000000001</v>
      </c>
      <c r="AG38" s="28">
        <f>IF(AND(AE38&gt;0,AC38&gt;0,Z38&gt;0),((Z38-AC38)*AE38)/((AE38-AC38)*Z38),0)</f>
        <v>0.91029908636801082</v>
      </c>
      <c r="AH38" s="29">
        <f t="shared" si="0"/>
        <v>0.91000915443322861</v>
      </c>
      <c r="AI38" s="43">
        <v>213</v>
      </c>
      <c r="AJ38" s="39">
        <v>8.4000000000000005E-2</v>
      </c>
      <c r="AK38" s="28">
        <v>0.22509999999999999</v>
      </c>
      <c r="AL38" s="41">
        <f>AI38*(1-AJ38)*AK38</f>
        <v>43.918810800000003</v>
      </c>
      <c r="AM38" s="18">
        <v>1.64</v>
      </c>
      <c r="AN38" s="18"/>
      <c r="AO38" s="121">
        <f>AO37+AI38-AN38</f>
        <v>3183.2200000000003</v>
      </c>
      <c r="AP38" s="104"/>
      <c r="AQ38" s="43"/>
      <c r="AR38" s="48"/>
      <c r="AS38" s="41"/>
      <c r="AT38" s="41"/>
      <c r="AU38" s="41"/>
      <c r="AV38" s="41"/>
    </row>
    <row r="39" spans="1:48" s="22" customFormat="1" ht="13.5" thickBot="1" x14ac:dyDescent="0.25">
      <c r="A39" s="159"/>
      <c r="B39" s="49" t="s">
        <v>38</v>
      </c>
      <c r="C39" s="50"/>
      <c r="D39" s="51">
        <f>SUM(D36:D38)</f>
        <v>50065</v>
      </c>
      <c r="E39" s="51"/>
      <c r="F39" s="51">
        <f>SUM(F36:F38)</f>
        <v>49960</v>
      </c>
      <c r="G39" s="52"/>
      <c r="H39" s="52"/>
      <c r="I39" s="51">
        <f>SUM(I36:I38)</f>
        <v>52923</v>
      </c>
      <c r="J39" s="52"/>
      <c r="K39" s="51">
        <f>SUM(K36:K38)</f>
        <v>48911</v>
      </c>
      <c r="L39" s="21">
        <f>IF(K39&gt;0,(K36*L36+K37*L37+K38*L38)/K39,0)</f>
        <v>7.734151826787429E-2</v>
      </c>
      <c r="M39" s="52">
        <f>M36+M37+M38</f>
        <v>45128</v>
      </c>
      <c r="N39" s="53">
        <f>IF(M39&gt;0,O39/M39,0)</f>
        <v>0.58450292501329548</v>
      </c>
      <c r="O39" s="54">
        <f>O36+O37+O38</f>
        <v>26377.448</v>
      </c>
      <c r="P39" s="21">
        <f>IF(M39&gt;0,Q39/M39,0)</f>
        <v>0.37964609555043438</v>
      </c>
      <c r="Q39" s="54">
        <f>Q36+Q37+Q38</f>
        <v>17132.669000000002</v>
      </c>
      <c r="R39" s="21">
        <f>IF(M39&gt;0,S39/M39,0)</f>
        <v>3.5850979436270171E-2</v>
      </c>
      <c r="S39" s="54">
        <f>S36+S37+S38</f>
        <v>1617.8830000000003</v>
      </c>
      <c r="T39" s="21">
        <f>IF(M39&gt;0,U39/M39,0)</f>
        <v>0.20299335224251022</v>
      </c>
      <c r="U39" s="54">
        <f>U36+U37+U38</f>
        <v>9160.6840000000011</v>
      </c>
      <c r="V39" s="21">
        <f>IF(M39&gt;0,W39/M39,0)</f>
        <v>0.53128642971104412</v>
      </c>
      <c r="W39" s="54">
        <f>W36+W37+W38</f>
        <v>23975.894</v>
      </c>
      <c r="X39" s="21">
        <f>IF(M39&gt;0,Y39/M39,0)</f>
        <v>0.39333407197305437</v>
      </c>
      <c r="Y39" s="54">
        <f>Y36+Y37+Y38</f>
        <v>17750.379999999997</v>
      </c>
      <c r="Z39" s="55">
        <f>IF(M39&gt;0,AA39/M39,0)</f>
        <v>3.1039667168941683E-3</v>
      </c>
      <c r="AA39" s="56">
        <f>SUM(AA36:AA38)</f>
        <v>140.07581000000002</v>
      </c>
      <c r="AB39" s="55">
        <f>IF(M39&gt;0,(AB36*M36+AB37*M37+AB38*M38)/M39,0)</f>
        <v>3.1164512630739234E-3</v>
      </c>
      <c r="AC39" s="55">
        <f>IF(K39&gt;0,(K36*AC36+K37*AC37+K38*AC38)/K39,0)</f>
        <v>2.9992619247204102E-4</v>
      </c>
      <c r="AD39" s="52">
        <f>SUM(AD36:AD38)</f>
        <v>13.535399999999999</v>
      </c>
      <c r="AE39" s="53">
        <f>IF(K39&gt;0,(K36*AE36+K37*AE37+K38*AE38)/K39,0)</f>
        <v>0.21475578295271</v>
      </c>
      <c r="AF39" s="58">
        <f>SUM(AF36:AF38)</f>
        <v>122.75841360000001</v>
      </c>
      <c r="AG39" s="53">
        <f>IF(AND(AA39&gt;0),((AA36*AG36+AA37*AG37+AA38*AG38)/AA39),0)</f>
        <v>0.90463348327287196</v>
      </c>
      <c r="AH39" s="57">
        <f t="shared" si="0"/>
        <v>0.90498122205825249</v>
      </c>
      <c r="AI39" s="51">
        <f>SUM(AI36:AI38)</f>
        <v>624</v>
      </c>
      <c r="AJ39" s="21">
        <f>IF(AI39&gt;0,(AJ36*AI36+AJ37*AI37+AJ38*AI38)/AI39,0)</f>
        <v>8.4060897435897425E-2</v>
      </c>
      <c r="AK39" s="53">
        <f>IF(K39&gt;0,(AK36*K36+AK37*K37+AK38*K38)/K39,0)</f>
        <v>0.22232190100386415</v>
      </c>
      <c r="AL39" s="58">
        <f>SUM(AL36:AL38)</f>
        <v>127.10381260000001</v>
      </c>
      <c r="AM39" s="56"/>
      <c r="AN39" s="56">
        <f>SUM(AN36:AN38)</f>
        <v>0</v>
      </c>
      <c r="AO39" s="105"/>
      <c r="AP39" s="106">
        <f>AO38</f>
        <v>3183.2200000000003</v>
      </c>
      <c r="AQ39" s="51">
        <f>SUM(AQ36:AQ38)</f>
        <v>0</v>
      </c>
      <c r="AR39" s="59"/>
      <c r="AS39" s="58"/>
      <c r="AT39" s="58"/>
      <c r="AU39" s="58"/>
      <c r="AV39" s="58"/>
    </row>
    <row r="40" spans="1:48" x14ac:dyDescent="0.2">
      <c r="A40" s="157">
        <v>10</v>
      </c>
      <c r="B40" s="23">
        <v>1</v>
      </c>
      <c r="C40" s="11" t="s">
        <v>51</v>
      </c>
      <c r="D40" s="12">
        <v>6698</v>
      </c>
      <c r="E40" s="12">
        <v>0</v>
      </c>
      <c r="F40" s="12">
        <v>9723</v>
      </c>
      <c r="G40" s="13">
        <v>0.9</v>
      </c>
      <c r="H40" s="13">
        <v>4.8</v>
      </c>
      <c r="I40" s="12">
        <v>9959</v>
      </c>
      <c r="J40" s="13">
        <v>6.3</v>
      </c>
      <c r="K40" s="12">
        <v>16319</v>
      </c>
      <c r="L40" s="14">
        <v>7.1999999999999995E-2</v>
      </c>
      <c r="M40" s="24">
        <f>ROUND(K40*(1-L40),0)</f>
        <v>15144</v>
      </c>
      <c r="N40" s="15">
        <v>0.55400000000000005</v>
      </c>
      <c r="O40" s="25">
        <f>M40*N40</f>
        <v>8389.7759999999998</v>
      </c>
      <c r="P40" s="14">
        <v>0.38100000000000001</v>
      </c>
      <c r="Q40" s="25">
        <f>M40*P40</f>
        <v>5769.8640000000005</v>
      </c>
      <c r="R40" s="16">
        <v>6.5000000000000002E-2</v>
      </c>
      <c r="S40" s="25">
        <f>M40*R40</f>
        <v>984.36</v>
      </c>
      <c r="T40" s="26">
        <v>0.188</v>
      </c>
      <c r="U40" s="25">
        <f>M40*T40</f>
        <v>2847.0720000000001</v>
      </c>
      <c r="V40" s="16">
        <v>0.55700000000000005</v>
      </c>
      <c r="W40" s="25">
        <f>M40*V40</f>
        <v>8435.2080000000005</v>
      </c>
      <c r="X40" s="16">
        <v>0.39</v>
      </c>
      <c r="Y40" s="25">
        <f>X40*M40</f>
        <v>5906.16</v>
      </c>
      <c r="Z40" s="17">
        <v>3.2599999999999999E-3</v>
      </c>
      <c r="AA40" s="18">
        <f>M40*Z40</f>
        <v>49.369439999999997</v>
      </c>
      <c r="AB40" s="27">
        <f>IF(M40&gt;0,(AD40+AL40)/M40,0)</f>
        <v>3.2113692551505547E-3</v>
      </c>
      <c r="AC40" s="17">
        <v>3.1E-4</v>
      </c>
      <c r="AD40" s="24">
        <f>AC40*M40</f>
        <v>4.6946399999999997</v>
      </c>
      <c r="AE40" s="117">
        <v>0.2135</v>
      </c>
      <c r="AF40" s="30">
        <f>AI40*(1-AJ40)*AE40</f>
        <v>42.447215999999997</v>
      </c>
      <c r="AG40" s="28">
        <f>IF(AND(AE40&gt;0,AC40&gt;0,Z40&gt;0),((Z40-AC40)*AE40)/((AE40-AC40)*Z40),0)</f>
        <v>0.9062238039342192</v>
      </c>
      <c r="AH40" s="60">
        <f t="shared" si="0"/>
        <v>0.90473705608542709</v>
      </c>
      <c r="AI40" s="12">
        <v>218</v>
      </c>
      <c r="AJ40" s="14">
        <v>8.7999999999999995E-2</v>
      </c>
      <c r="AK40" s="15">
        <v>0.221</v>
      </c>
      <c r="AL40" s="30">
        <f>AI40*(1-AJ40)*AK40</f>
        <v>43.938336</v>
      </c>
      <c r="AM40" s="19">
        <v>1.65</v>
      </c>
      <c r="AN40" s="19">
        <v>1112.6400000000001</v>
      </c>
      <c r="AO40" s="101">
        <f>AO38+AI40-AN40</f>
        <v>2288.58</v>
      </c>
      <c r="AP40" s="102"/>
      <c r="AQ40" s="12"/>
      <c r="AR40" s="31"/>
      <c r="AS40" s="20"/>
      <c r="AT40" s="20"/>
      <c r="AU40" s="20"/>
      <c r="AV40" s="20"/>
    </row>
    <row r="41" spans="1:48" x14ac:dyDescent="0.2">
      <c r="A41" s="158"/>
      <c r="B41" s="33">
        <v>2</v>
      </c>
      <c r="C41" s="11" t="s">
        <v>53</v>
      </c>
      <c r="D41" s="34">
        <v>18872</v>
      </c>
      <c r="E41" s="34">
        <v>4</v>
      </c>
      <c r="F41" s="34">
        <v>17184</v>
      </c>
      <c r="G41" s="35">
        <v>1.9</v>
      </c>
      <c r="H41" s="35">
        <v>6.2</v>
      </c>
      <c r="I41" s="34">
        <v>17427</v>
      </c>
      <c r="J41" s="35">
        <v>5.8</v>
      </c>
      <c r="K41" s="34">
        <v>16546</v>
      </c>
      <c r="L41" s="36">
        <v>6.7000000000000004E-2</v>
      </c>
      <c r="M41" s="37">
        <f>ROUND(K41*(1-L41),0)</f>
        <v>15437</v>
      </c>
      <c r="N41" s="38">
        <v>0.64500000000000002</v>
      </c>
      <c r="O41" s="25">
        <f>M41*N41</f>
        <v>9956.8649999999998</v>
      </c>
      <c r="P41" s="36">
        <v>0.30299999999999999</v>
      </c>
      <c r="Q41" s="25">
        <f>M41*P41</f>
        <v>4677.4110000000001</v>
      </c>
      <c r="R41" s="39">
        <v>5.1999999999999998E-2</v>
      </c>
      <c r="S41" s="25">
        <f>M41*R41</f>
        <v>802.72399999999993</v>
      </c>
      <c r="T41" s="28">
        <v>0.21099999999999999</v>
      </c>
      <c r="U41" s="25">
        <f>M41*T41</f>
        <v>3257.2069999999999</v>
      </c>
      <c r="V41" s="39">
        <v>0.51800000000000002</v>
      </c>
      <c r="W41" s="25">
        <f>M41*V41</f>
        <v>7996.366</v>
      </c>
      <c r="X41" s="39">
        <v>0.39</v>
      </c>
      <c r="Y41" s="25">
        <f>X41*M41</f>
        <v>6020.43</v>
      </c>
      <c r="Z41" s="40">
        <v>3.16E-3</v>
      </c>
      <c r="AA41" s="18">
        <f>M41*Z41</f>
        <v>48.780920000000002</v>
      </c>
      <c r="AB41" s="27">
        <f>IF(M41&gt;0,(AD41+AL41)/M41,0)</f>
        <v>3.3370046252510204E-3</v>
      </c>
      <c r="AC41" s="40">
        <v>3.1E-4</v>
      </c>
      <c r="AD41" s="37">
        <f>AC41*M41</f>
        <v>4.7854700000000001</v>
      </c>
      <c r="AE41" s="28">
        <v>0.2102</v>
      </c>
      <c r="AF41" s="41">
        <f>AI41*(1-AJ41)*AE41</f>
        <v>44.666659199999998</v>
      </c>
      <c r="AG41" s="28">
        <f>IF(AND(AE41&gt;0,AC41&gt;0,Z41&gt;0),((Z41-AC41)*AE41)/((AE41-AC41)*Z41),0)</f>
        <v>0.90323080625113472</v>
      </c>
      <c r="AH41" s="29">
        <f t="shared" si="0"/>
        <v>0.90838289251042281</v>
      </c>
      <c r="AI41" s="34">
        <v>233</v>
      </c>
      <c r="AJ41" s="36">
        <v>8.7999999999999995E-2</v>
      </c>
      <c r="AK41" s="38">
        <v>0.21990000000000001</v>
      </c>
      <c r="AL41" s="41">
        <f>AI41*(1-AJ41)*AK41</f>
        <v>46.727870400000008</v>
      </c>
      <c r="AM41" s="42">
        <v>1.7</v>
      </c>
      <c r="AN41" s="42"/>
      <c r="AO41" s="121">
        <f>AO40+AI41-AN41</f>
        <v>2521.58</v>
      </c>
      <c r="AP41" s="104"/>
      <c r="AQ41" s="43"/>
      <c r="AR41" s="44"/>
      <c r="AS41" s="45"/>
      <c r="AT41" s="45"/>
      <c r="AU41" s="45"/>
      <c r="AV41" s="45"/>
    </row>
    <row r="42" spans="1:48" x14ac:dyDescent="0.2">
      <c r="A42" s="158"/>
      <c r="B42" s="33">
        <v>3</v>
      </c>
      <c r="C42" s="11" t="s">
        <v>54</v>
      </c>
      <c r="D42" s="43">
        <v>18700</v>
      </c>
      <c r="E42" s="43">
        <v>2</v>
      </c>
      <c r="F42" s="43">
        <v>15966</v>
      </c>
      <c r="G42" s="37">
        <v>2</v>
      </c>
      <c r="H42" s="37">
        <v>6.4</v>
      </c>
      <c r="I42" s="43">
        <v>16563</v>
      </c>
      <c r="J42" s="37">
        <v>5.8</v>
      </c>
      <c r="K42" s="43">
        <v>16432</v>
      </c>
      <c r="L42" s="39">
        <v>7.3999999999999996E-2</v>
      </c>
      <c r="M42" s="37">
        <f>ROUND(K42*(1-L42),0)</f>
        <v>15216</v>
      </c>
      <c r="N42" s="28">
        <v>0.60599999999999998</v>
      </c>
      <c r="O42" s="25">
        <f>M42*N42</f>
        <v>9220.8960000000006</v>
      </c>
      <c r="P42" s="39">
        <v>0.34699999999999998</v>
      </c>
      <c r="Q42" s="25">
        <f>M42*P42</f>
        <v>5279.9519999999993</v>
      </c>
      <c r="R42" s="39">
        <v>4.7E-2</v>
      </c>
      <c r="S42" s="25">
        <f>M42*R42</f>
        <v>715.15200000000004</v>
      </c>
      <c r="T42" s="28">
        <v>0.21099999999999999</v>
      </c>
      <c r="U42" s="25">
        <f>M42*T42</f>
        <v>3210.576</v>
      </c>
      <c r="V42" s="39">
        <v>0.52400000000000002</v>
      </c>
      <c r="W42" s="25">
        <f>M42*V42</f>
        <v>7973.1840000000002</v>
      </c>
      <c r="X42" s="39">
        <v>0.42</v>
      </c>
      <c r="Y42" s="25">
        <f>X42*M42</f>
        <v>6390.7199999999993</v>
      </c>
      <c r="Z42" s="47">
        <v>3.0300000000000001E-3</v>
      </c>
      <c r="AA42" s="18">
        <f>M42*Z42</f>
        <v>46.104480000000002</v>
      </c>
      <c r="AB42" s="27">
        <f>IF(M42&gt;0,(AD42+AL42)/M42,0)</f>
        <v>3.0787175670347004E-3</v>
      </c>
      <c r="AC42" s="47">
        <v>2.7999999999999998E-4</v>
      </c>
      <c r="AD42" s="37">
        <f>AC42*M42</f>
        <v>4.2604799999999994</v>
      </c>
      <c r="AE42" s="28">
        <v>0.21479999999999999</v>
      </c>
      <c r="AF42" s="41">
        <f>AI42*(1-AJ42)*AE42</f>
        <v>41.979438000000002</v>
      </c>
      <c r="AG42" s="28">
        <f>IF(AND(AE42&gt;0,AC42&gt;0,Z42&gt;0),((Z42-AC42)*AE42)/((AE42-AC42)*Z42),0)</f>
        <v>0.90877538247951217</v>
      </c>
      <c r="AH42" s="29">
        <f t="shared" si="0"/>
        <v>0.91022267097731446</v>
      </c>
      <c r="AI42" s="43">
        <v>215</v>
      </c>
      <c r="AJ42" s="39">
        <v>9.0999999999999998E-2</v>
      </c>
      <c r="AK42" s="28">
        <v>0.21790000000000001</v>
      </c>
      <c r="AL42" s="41">
        <f>AI42*(1-AJ42)*AK42</f>
        <v>42.585286500000002</v>
      </c>
      <c r="AM42" s="18">
        <v>1.65</v>
      </c>
      <c r="AN42" s="18"/>
      <c r="AO42" s="121">
        <f>AO41+AI42-AN42</f>
        <v>2736.58</v>
      </c>
      <c r="AP42" s="104"/>
      <c r="AQ42" s="43"/>
      <c r="AR42" s="48"/>
      <c r="AS42" s="41"/>
      <c r="AT42" s="41"/>
      <c r="AU42" s="41"/>
      <c r="AV42" s="41"/>
    </row>
    <row r="43" spans="1:48" s="22" customFormat="1" ht="13.5" thickBot="1" x14ac:dyDescent="0.25">
      <c r="A43" s="159"/>
      <c r="B43" s="49" t="s">
        <v>38</v>
      </c>
      <c r="C43" s="50"/>
      <c r="D43" s="51">
        <f>SUM(D40:D42)</f>
        <v>44270</v>
      </c>
      <c r="E43" s="51"/>
      <c r="F43" s="51">
        <f>SUM(F40:F42)</f>
        <v>42873</v>
      </c>
      <c r="G43" s="52"/>
      <c r="H43" s="52"/>
      <c r="I43" s="51">
        <f>SUM(I40:I42)</f>
        <v>43949</v>
      </c>
      <c r="J43" s="52"/>
      <c r="K43" s="51">
        <f>SUM(K40:K42)</f>
        <v>49297</v>
      </c>
      <c r="L43" s="21">
        <f>IF(K43&gt;0,(K40*L40+K41*L41+K42*L42)/K43,0)</f>
        <v>7.0988457715479639E-2</v>
      </c>
      <c r="M43" s="52">
        <f>M40+M41+M42</f>
        <v>45797</v>
      </c>
      <c r="N43" s="53">
        <f>IF(M43&gt;0,O43/M43,0)</f>
        <v>0.60195071729589278</v>
      </c>
      <c r="O43" s="54">
        <f>O40+O41+O42</f>
        <v>27567.537</v>
      </c>
      <c r="P43" s="21">
        <f>IF(M43&gt;0,Q43/M43,0)</f>
        <v>0.34341173002598424</v>
      </c>
      <c r="Q43" s="54">
        <f>Q40+Q41+Q42</f>
        <v>15727.227000000001</v>
      </c>
      <c r="R43" s="21">
        <f>IF(M43&gt;0,S43/M43,0)</f>
        <v>5.4637552678123015E-2</v>
      </c>
      <c r="S43" s="54">
        <f>S40+S41+S42</f>
        <v>2502.2359999999999</v>
      </c>
      <c r="T43" s="21">
        <f>IF(M43&gt;0,U43/M43,0)</f>
        <v>0.2033944363167893</v>
      </c>
      <c r="U43" s="54">
        <f>U40+U41+U42</f>
        <v>9314.8549999999996</v>
      </c>
      <c r="V43" s="21">
        <f>IF(M43&gt;0,W43/M43,0)</f>
        <v>0.53288988361683087</v>
      </c>
      <c r="W43" s="54">
        <f>W40+W41+W42</f>
        <v>24404.758000000002</v>
      </c>
      <c r="X43" s="21">
        <f>IF(M43&gt;0,Y43/M43,0)</f>
        <v>0.3999674651178024</v>
      </c>
      <c r="Y43" s="54">
        <f>Y40+Y41+Y42</f>
        <v>18317.309999999998</v>
      </c>
      <c r="Z43" s="55">
        <f>IF(M43&gt;0,AA43/M43,0)</f>
        <v>3.1498753193440619E-3</v>
      </c>
      <c r="AA43" s="56">
        <f>SUM(AA40:AA42)</f>
        <v>144.25484</v>
      </c>
      <c r="AB43" s="55">
        <f>IF(M43&gt;0,(AB40*M40+AB41*M41+AB42*M42)/M43,0)</f>
        <v>3.2096443631678935E-3</v>
      </c>
      <c r="AC43" s="55">
        <f>IF(K43&gt;0,(K40*AC40+K41*AC41+K42*AC42)/K43,0)</f>
        <v>3.0000020285210054E-4</v>
      </c>
      <c r="AD43" s="52">
        <f>SUM(AD40:AD42)</f>
        <v>13.740589999999999</v>
      </c>
      <c r="AE43" s="53">
        <f>IF(K43&gt;0,(K40*AE40+K41*AE41+K42*AE42)/K43,0)</f>
        <v>0.21282571556078461</v>
      </c>
      <c r="AF43" s="58">
        <f>SUM(AF40:AF42)</f>
        <v>129.09331320000001</v>
      </c>
      <c r="AG43" s="53">
        <f>IF(AND(AA43&gt;0),((AA40*AG40+AA41*AG41+AA42*AG42)/AA43),0)</f>
        <v>0.90602719369549967</v>
      </c>
      <c r="AH43" s="57">
        <f t="shared" si="0"/>
        <v>0.90777177791710117</v>
      </c>
      <c r="AI43" s="51">
        <f>SUM(AI40:AI42)</f>
        <v>666</v>
      </c>
      <c r="AJ43" s="21">
        <f>IF(AI43&gt;0,(AJ40*AI40+AJ41*AI41+AJ42*AI42)/AI43,0)</f>
        <v>8.8968468468468453E-2</v>
      </c>
      <c r="AK43" s="53">
        <f>IF(K43&gt;0,(AK40*K40+AK41*K41+AK42*K42)/K43,0)</f>
        <v>0.21959748463395343</v>
      </c>
      <c r="AL43" s="58">
        <f>SUM(AL40:AL42)</f>
        <v>133.25149290000002</v>
      </c>
      <c r="AM43" s="56"/>
      <c r="AN43" s="56">
        <f>SUM(AN40:AN42)</f>
        <v>1112.6400000000001</v>
      </c>
      <c r="AO43" s="105"/>
      <c r="AP43" s="106">
        <f>AO42</f>
        <v>2736.58</v>
      </c>
      <c r="AQ43" s="51">
        <f>SUM(AQ40:AQ42)</f>
        <v>0</v>
      </c>
      <c r="AR43" s="59"/>
      <c r="AS43" s="58"/>
      <c r="AT43" s="58"/>
      <c r="AU43" s="58"/>
      <c r="AV43" s="58"/>
    </row>
    <row r="44" spans="1:48" x14ac:dyDescent="0.2">
      <c r="A44" s="157">
        <v>11</v>
      </c>
      <c r="B44" s="23">
        <v>1</v>
      </c>
      <c r="C44" s="46" t="s">
        <v>50</v>
      </c>
      <c r="D44" s="12">
        <v>5841</v>
      </c>
      <c r="E44" s="12">
        <v>0</v>
      </c>
      <c r="F44" s="12">
        <v>14451</v>
      </c>
      <c r="G44" s="13">
        <v>1.3</v>
      </c>
      <c r="H44" s="13">
        <v>5.5</v>
      </c>
      <c r="I44" s="12">
        <v>15215</v>
      </c>
      <c r="J44" s="13">
        <v>5.5</v>
      </c>
      <c r="K44" s="12">
        <v>15164</v>
      </c>
      <c r="L44" s="14">
        <v>7.6999999999999999E-2</v>
      </c>
      <c r="M44" s="24">
        <f>ROUND(K44*(1-L44),0)</f>
        <v>13996</v>
      </c>
      <c r="N44" s="15">
        <v>0.69099999999999995</v>
      </c>
      <c r="O44" s="25">
        <f>M44*N44</f>
        <v>9671.235999999999</v>
      </c>
      <c r="P44" s="14">
        <v>0.23300000000000001</v>
      </c>
      <c r="Q44" s="25">
        <f>M44*P44</f>
        <v>3261.0680000000002</v>
      </c>
      <c r="R44" s="16">
        <v>7.5999999999999998E-2</v>
      </c>
      <c r="S44" s="25">
        <f>M44*R44</f>
        <v>1063.6959999999999</v>
      </c>
      <c r="T44" s="26">
        <v>0.21199999999999999</v>
      </c>
      <c r="U44" s="25">
        <f>M44*T44</f>
        <v>2967.152</v>
      </c>
      <c r="V44" s="16">
        <v>0.51700000000000002</v>
      </c>
      <c r="W44" s="25">
        <f>M44*V44</f>
        <v>7235.9319999999998</v>
      </c>
      <c r="X44" s="16">
        <v>0.41</v>
      </c>
      <c r="Y44" s="25">
        <f>X44*M44</f>
        <v>5738.36</v>
      </c>
      <c r="Z44" s="17">
        <v>3.0799999999999998E-3</v>
      </c>
      <c r="AA44" s="18">
        <f>M44*Z44</f>
        <v>43.107679999999995</v>
      </c>
      <c r="AB44" s="27">
        <f>IF(M44&gt;0,(AD44+AL44)/M44,0)</f>
        <v>3.2735411546156051E-3</v>
      </c>
      <c r="AC44" s="17">
        <v>2.9E-4</v>
      </c>
      <c r="AD44" s="24">
        <f>AC44*M44</f>
        <v>4.05884</v>
      </c>
      <c r="AE44" s="117">
        <v>0.21</v>
      </c>
      <c r="AF44" s="30">
        <f>AI44*(1-AJ44)*AE44</f>
        <v>39.323340000000002</v>
      </c>
      <c r="AG44" s="28">
        <f>IF(AND(AE44&gt;0,AC44&gt;0,Z44&gt;0),((Z44-AC44)*AE44)/((AE44-AC44)*Z44),0)</f>
        <v>0.90709681334830372</v>
      </c>
      <c r="AH44" s="60">
        <f t="shared" si="0"/>
        <v>0.91259770601910284</v>
      </c>
      <c r="AI44" s="12">
        <v>206</v>
      </c>
      <c r="AJ44" s="14">
        <v>9.0999999999999998E-2</v>
      </c>
      <c r="AK44" s="15">
        <v>0.223</v>
      </c>
      <c r="AL44" s="30">
        <f>AI44*(1-AJ44)*AK44</f>
        <v>41.757642000000004</v>
      </c>
      <c r="AM44" s="19">
        <v>1.7</v>
      </c>
      <c r="AN44" s="19">
        <v>1066.24</v>
      </c>
      <c r="AO44" s="101">
        <f>AO42+AI44-AN44</f>
        <v>1876.34</v>
      </c>
      <c r="AP44" s="102"/>
      <c r="AQ44" s="12"/>
      <c r="AR44" s="31"/>
      <c r="AS44" s="20"/>
      <c r="AT44" s="20"/>
      <c r="AU44" s="20"/>
      <c r="AV44" s="20"/>
    </row>
    <row r="45" spans="1:48" x14ac:dyDescent="0.2">
      <c r="A45" s="158"/>
      <c r="B45" s="33">
        <v>2</v>
      </c>
      <c r="C45" s="11" t="s">
        <v>53</v>
      </c>
      <c r="D45" s="34">
        <v>19053</v>
      </c>
      <c r="E45" s="34">
        <v>5</v>
      </c>
      <c r="F45" s="34">
        <v>15099</v>
      </c>
      <c r="G45" s="35">
        <v>1.2</v>
      </c>
      <c r="H45" s="35">
        <v>5.9</v>
      </c>
      <c r="I45" s="34">
        <v>15844</v>
      </c>
      <c r="J45" s="35">
        <v>5.4</v>
      </c>
      <c r="K45" s="34">
        <v>14923</v>
      </c>
      <c r="L45" s="36">
        <v>7.2999999999999995E-2</v>
      </c>
      <c r="M45" s="37">
        <f>ROUND(K45*(1-L45),0)</f>
        <v>13834</v>
      </c>
      <c r="N45" s="38">
        <v>0.61099999999999999</v>
      </c>
      <c r="O45" s="25">
        <f>M45*N45</f>
        <v>8452.5740000000005</v>
      </c>
      <c r="P45" s="36">
        <v>0.33900000000000002</v>
      </c>
      <c r="Q45" s="25">
        <f>M45*P45</f>
        <v>4689.7260000000006</v>
      </c>
      <c r="R45" s="39">
        <v>0.05</v>
      </c>
      <c r="S45" s="25">
        <f>M45*R45</f>
        <v>691.7</v>
      </c>
      <c r="T45" s="28">
        <v>0.23200000000000001</v>
      </c>
      <c r="U45" s="25">
        <f>M45*T45</f>
        <v>3209.4880000000003</v>
      </c>
      <c r="V45" s="39">
        <v>0.503</v>
      </c>
      <c r="W45" s="25">
        <f>M45*V45</f>
        <v>6958.5020000000004</v>
      </c>
      <c r="X45" s="39">
        <v>0.41</v>
      </c>
      <c r="Y45" s="25">
        <f>X45*M45</f>
        <v>5671.94</v>
      </c>
      <c r="Z45" s="40">
        <v>3.16E-3</v>
      </c>
      <c r="AA45" s="18">
        <f>M45*Z45</f>
        <v>43.715440000000001</v>
      </c>
      <c r="AB45" s="27">
        <f>IF(M45&gt;0,(AD45+AL45)/M45,0)</f>
        <v>3.1543528119126795E-3</v>
      </c>
      <c r="AC45" s="40">
        <v>3.2000000000000003E-4</v>
      </c>
      <c r="AD45" s="37">
        <f>AC45*M45</f>
        <v>4.4268800000000006</v>
      </c>
      <c r="AE45" s="28">
        <v>0.2072</v>
      </c>
      <c r="AF45" s="41">
        <f>AI45*(1-AJ45)*AE45</f>
        <v>37.982246400000001</v>
      </c>
      <c r="AG45" s="28">
        <f>IF(AND(AE45&gt;0,AC45&gt;0,Z45&gt;0),((Z45-AC45)*AE45)/((AE45-AC45)*Z45),0)</f>
        <v>0.90012433062155517</v>
      </c>
      <c r="AH45" s="29">
        <f t="shared" si="0"/>
        <v>0.89989915530597753</v>
      </c>
      <c r="AI45" s="34">
        <v>201</v>
      </c>
      <c r="AJ45" s="36">
        <v>8.7999999999999995E-2</v>
      </c>
      <c r="AK45" s="38">
        <v>0.21390000000000001</v>
      </c>
      <c r="AL45" s="41">
        <f>AI45*(1-AJ45)*AK45</f>
        <v>39.210436800000004</v>
      </c>
      <c r="AM45" s="42">
        <v>1.68</v>
      </c>
      <c r="AN45" s="42"/>
      <c r="AO45" s="121">
        <f>AO44+AI45-AN45</f>
        <v>2077.34</v>
      </c>
      <c r="AP45" s="104"/>
      <c r="AQ45" s="43"/>
      <c r="AR45" s="44"/>
      <c r="AS45" s="45"/>
      <c r="AT45" s="45"/>
      <c r="AU45" s="45"/>
      <c r="AV45" s="45"/>
    </row>
    <row r="46" spans="1:48" x14ac:dyDescent="0.2">
      <c r="A46" s="158"/>
      <c r="B46" s="33">
        <v>3</v>
      </c>
      <c r="C46" s="11" t="s">
        <v>54</v>
      </c>
      <c r="D46" s="43">
        <v>15700</v>
      </c>
      <c r="E46" s="43">
        <v>4</v>
      </c>
      <c r="F46" s="43">
        <v>17396</v>
      </c>
      <c r="G46" s="37">
        <v>1.3</v>
      </c>
      <c r="H46" s="37">
        <v>4.2</v>
      </c>
      <c r="I46" s="43">
        <v>18029</v>
      </c>
      <c r="J46" s="37">
        <v>4.4000000000000004</v>
      </c>
      <c r="K46" s="43">
        <v>14818</v>
      </c>
      <c r="L46" s="39">
        <v>7.0000000000000007E-2</v>
      </c>
      <c r="M46" s="37">
        <f>ROUND(K46*(1-L46),0)</f>
        <v>13781</v>
      </c>
      <c r="N46" s="28">
        <v>0.60099999999999998</v>
      </c>
      <c r="O46" s="25">
        <f>M46*N46</f>
        <v>8282.3809999999994</v>
      </c>
      <c r="P46" s="39">
        <v>0.32900000000000001</v>
      </c>
      <c r="Q46" s="25">
        <f>M46*P46</f>
        <v>4533.9490000000005</v>
      </c>
      <c r="R46" s="39">
        <v>7.0000000000000007E-2</v>
      </c>
      <c r="S46" s="25">
        <f>M46*R46</f>
        <v>964.67000000000007</v>
      </c>
      <c r="T46" s="28">
        <v>0.23100000000000001</v>
      </c>
      <c r="U46" s="25">
        <f>M46*T46</f>
        <v>3183.4110000000001</v>
      </c>
      <c r="V46" s="39">
        <v>0.505</v>
      </c>
      <c r="W46" s="25">
        <f>M46*V46</f>
        <v>6959.4049999999997</v>
      </c>
      <c r="X46" s="39">
        <v>0.41</v>
      </c>
      <c r="Y46" s="25">
        <f>X46*M46</f>
        <v>5650.21</v>
      </c>
      <c r="Z46" s="47">
        <v>3.1800000000000001E-3</v>
      </c>
      <c r="AA46" s="18">
        <f>M46*Z46</f>
        <v>43.82358</v>
      </c>
      <c r="AB46" s="27">
        <f>IF(M46&gt;0,(AD46+AL46)/M46,0)</f>
        <v>3.19366282562949E-3</v>
      </c>
      <c r="AC46" s="47">
        <v>2.9999999999999997E-4</v>
      </c>
      <c r="AD46" s="37">
        <f>AC46*M46</f>
        <v>4.1342999999999996</v>
      </c>
      <c r="AE46" s="28">
        <v>0.21360000000000001</v>
      </c>
      <c r="AF46" s="41">
        <f>AI46*(1-AJ46)*AE46</f>
        <v>39.307099200000003</v>
      </c>
      <c r="AG46" s="28">
        <f>IF(AND(AE46&gt;0,AC46&gt;0,Z46&gt;0),((Z46-AC46)*AE46)/((AE46-AC46)*Z46),0)</f>
        <v>0.90693416129289062</v>
      </c>
      <c r="AH46" s="29">
        <f t="shared" si="0"/>
        <v>0.90732006827102984</v>
      </c>
      <c r="AI46" s="43">
        <v>202</v>
      </c>
      <c r="AJ46" s="39">
        <v>8.8999999999999996E-2</v>
      </c>
      <c r="AK46" s="28">
        <v>0.2167</v>
      </c>
      <c r="AL46" s="41">
        <f>AI46*(1-AJ46)*AK46</f>
        <v>39.877567400000004</v>
      </c>
      <c r="AM46" s="18">
        <v>1.7</v>
      </c>
      <c r="AN46" s="18"/>
      <c r="AO46" s="121">
        <f>AO45+AI46-AN46</f>
        <v>2279.34</v>
      </c>
      <c r="AP46" s="104"/>
      <c r="AQ46" s="43"/>
      <c r="AR46" s="48"/>
      <c r="AS46" s="41"/>
      <c r="AT46" s="41"/>
      <c r="AU46" s="41"/>
      <c r="AV46" s="41"/>
    </row>
    <row r="47" spans="1:48" s="22" customFormat="1" ht="13.5" thickBot="1" x14ac:dyDescent="0.25">
      <c r="A47" s="159"/>
      <c r="B47" s="49" t="s">
        <v>38</v>
      </c>
      <c r="C47" s="50"/>
      <c r="D47" s="51">
        <f>SUM(D44:D46)</f>
        <v>40594</v>
      </c>
      <c r="E47" s="51"/>
      <c r="F47" s="51">
        <f>SUM(F44:F46)</f>
        <v>46946</v>
      </c>
      <c r="G47" s="52"/>
      <c r="H47" s="52"/>
      <c r="I47" s="51">
        <f>SUM(I44:I46)</f>
        <v>49088</v>
      </c>
      <c r="J47" s="52"/>
      <c r="K47" s="51">
        <f>SUM(K44:K46)</f>
        <v>44905</v>
      </c>
      <c r="L47" s="21">
        <f>IF(K47&gt;0,(K44*L44+K45*L45+K46*L46)/K47,0)</f>
        <v>7.3360806146308868E-2</v>
      </c>
      <c r="M47" s="52">
        <f>M44+M45+M46</f>
        <v>41611</v>
      </c>
      <c r="N47" s="53">
        <f>IF(M47&gt;0,O47/M47,0)</f>
        <v>0.63459640479680846</v>
      </c>
      <c r="O47" s="54">
        <f>O44+O45+O46</f>
        <v>26406.190999999999</v>
      </c>
      <c r="P47" s="21">
        <f>IF(M47&gt;0,Q47/M47,0)</f>
        <v>0.30003467833024927</v>
      </c>
      <c r="Q47" s="54">
        <f>Q44+Q45+Q46</f>
        <v>12484.743000000002</v>
      </c>
      <c r="R47" s="21">
        <f>IF(M47&gt;0,S47/M47,0)</f>
        <v>6.5368916872942245E-2</v>
      </c>
      <c r="S47" s="54">
        <f>S44+S45+S46</f>
        <v>2720.0659999999998</v>
      </c>
      <c r="T47" s="21">
        <f>IF(M47&gt;0,U47/M47,0)</f>
        <v>0.22494174617288695</v>
      </c>
      <c r="U47" s="54">
        <f>U44+U45+U46</f>
        <v>9360.0509999999995</v>
      </c>
      <c r="V47" s="21">
        <f>IF(M47&gt;0,W47/M47,0)</f>
        <v>0.50837132008363173</v>
      </c>
      <c r="W47" s="54">
        <f>W44+W45+W46</f>
        <v>21153.839</v>
      </c>
      <c r="X47" s="21">
        <f>IF(M47&gt;0,Y47/M47,0)</f>
        <v>0.41</v>
      </c>
      <c r="Y47" s="54">
        <f>Y44+Y45+Y46</f>
        <v>17060.509999999998</v>
      </c>
      <c r="Z47" s="55">
        <f>IF(M47&gt;0,AA47/M47,0)</f>
        <v>3.139715459854365E-3</v>
      </c>
      <c r="AA47" s="56">
        <f>SUM(AA44:AA46)</f>
        <v>130.64669999999998</v>
      </c>
      <c r="AB47" s="55">
        <f>IF(M47&gt;0,(AB44*M44+AB45*M45+AB46*M46)/M47,0)</f>
        <v>3.2074611569056261E-3</v>
      </c>
      <c r="AC47" s="55">
        <f>IF(K47&gt;0,(K44*AC44+K45*AC45+K46*AC46)/K47,0)</f>
        <v>3.0326956909030174E-4</v>
      </c>
      <c r="AD47" s="52">
        <f>SUM(AD44:AD46)</f>
        <v>12.62002</v>
      </c>
      <c r="AE47" s="53">
        <f>IF(K47&gt;0,(K44*AE44+K45*AE45+K46*AE46)/K47,0)</f>
        <v>0.21025744126489254</v>
      </c>
      <c r="AF47" s="58">
        <f>SUM(AF44:AF46)</f>
        <v>116.61268560000002</v>
      </c>
      <c r="AG47" s="53">
        <f>IF(AND(AA47&gt;0),((AA44*AG44+AA45*AG45+AA46*AG46)/AA47),0)</f>
        <v>0.90470920504549357</v>
      </c>
      <c r="AH47" s="57">
        <f t="shared" si="0"/>
        <v>0.90671067894826074</v>
      </c>
      <c r="AI47" s="51">
        <f>SUM(AI44:AI46)</f>
        <v>609</v>
      </c>
      <c r="AJ47" s="21">
        <f>IF(AI47&gt;0,(AJ44*AI44+AJ45*AI45+AJ46*AI46)/AI47,0)</f>
        <v>8.9346469622331684E-2</v>
      </c>
      <c r="AK47" s="53">
        <f>IF(K47&gt;0,(AK44*K44+AK45*K45+AK46*K46)/K47,0)</f>
        <v>0.21789694466095089</v>
      </c>
      <c r="AL47" s="58">
        <f>SUM(AL44:AL46)</f>
        <v>120.8456462</v>
      </c>
      <c r="AM47" s="56"/>
      <c r="AN47" s="56">
        <f>SUM(AN44:AN46)</f>
        <v>1066.24</v>
      </c>
      <c r="AO47" s="105"/>
      <c r="AP47" s="106">
        <f>AO46</f>
        <v>2279.34</v>
      </c>
      <c r="AQ47" s="51">
        <f>SUM(AQ44:AQ46)</f>
        <v>0</v>
      </c>
      <c r="AR47" s="59"/>
      <c r="AS47" s="58"/>
      <c r="AT47" s="58"/>
      <c r="AU47" s="58"/>
      <c r="AV47" s="58"/>
    </row>
    <row r="48" spans="1:48" x14ac:dyDescent="0.2">
      <c r="A48" s="157">
        <v>12</v>
      </c>
      <c r="B48" s="23">
        <v>1</v>
      </c>
      <c r="C48" s="46" t="s">
        <v>50</v>
      </c>
      <c r="D48" s="12">
        <v>1342</v>
      </c>
      <c r="E48" s="12">
        <v>8</v>
      </c>
      <c r="F48" s="12">
        <v>12422</v>
      </c>
      <c r="G48" s="13">
        <v>0.8</v>
      </c>
      <c r="H48" s="13">
        <v>5.6</v>
      </c>
      <c r="I48" s="12">
        <v>12953</v>
      </c>
      <c r="J48" s="13">
        <v>5.2</v>
      </c>
      <c r="K48" s="12">
        <v>14822</v>
      </c>
      <c r="L48" s="14">
        <v>7.4999999999999997E-2</v>
      </c>
      <c r="M48" s="24">
        <f>ROUND(K48*(1-L48),0)</f>
        <v>13710</v>
      </c>
      <c r="N48" s="15">
        <v>0.58799999999999997</v>
      </c>
      <c r="O48" s="25">
        <f>M48*N48</f>
        <v>8061.48</v>
      </c>
      <c r="P48" s="14">
        <v>0.377</v>
      </c>
      <c r="Q48" s="25">
        <f>M48*P48</f>
        <v>5168.67</v>
      </c>
      <c r="R48" s="16">
        <v>3.5000000000000003E-2</v>
      </c>
      <c r="S48" s="25">
        <f>M48*R48</f>
        <v>479.85</v>
      </c>
      <c r="T48" s="26">
        <v>0.21199999999999999</v>
      </c>
      <c r="U48" s="25">
        <f>M48*T48</f>
        <v>2906.52</v>
      </c>
      <c r="V48" s="16">
        <v>0.51900000000000002</v>
      </c>
      <c r="W48" s="25">
        <f>M48*V48</f>
        <v>7115.49</v>
      </c>
      <c r="X48" s="16">
        <v>0.41</v>
      </c>
      <c r="Y48" s="25">
        <f>X48*M48</f>
        <v>5621.0999999999995</v>
      </c>
      <c r="Z48" s="17">
        <v>3.2699999999999999E-3</v>
      </c>
      <c r="AA48" s="18">
        <f>M48*Z48</f>
        <v>44.831699999999998</v>
      </c>
      <c r="AB48" s="27">
        <f>IF(M48&gt;0,(AD48+AL48)/M48,0)</f>
        <v>3.2223185995623634E-3</v>
      </c>
      <c r="AC48" s="17">
        <v>3.1E-4</v>
      </c>
      <c r="AD48" s="24">
        <f>AC48*M48</f>
        <v>4.2500999999999998</v>
      </c>
      <c r="AE48" s="117">
        <v>0.2155</v>
      </c>
      <c r="AF48" s="30">
        <f>AI48*(1-AJ48)*AE48</f>
        <v>38.828789999999998</v>
      </c>
      <c r="AG48" s="28">
        <f>IF(AND(AE48&gt;0,AC48&gt;0,Z48&gt;0),((Z48-AC48)*AE48)/((AE48-AC48)*Z48),0)</f>
        <v>0.90650279469974115</v>
      </c>
      <c r="AH48" s="60">
        <f t="shared" si="0"/>
        <v>0.90506208764164486</v>
      </c>
      <c r="AI48" s="12">
        <v>198</v>
      </c>
      <c r="AJ48" s="14">
        <v>0.09</v>
      </c>
      <c r="AK48" s="15">
        <v>0.22159999999999999</v>
      </c>
      <c r="AL48" s="30">
        <f>AI48*(1-AJ48)*AK48</f>
        <v>39.927888000000003</v>
      </c>
      <c r="AM48" s="19">
        <v>1.65</v>
      </c>
      <c r="AN48" s="19">
        <v>1109.46</v>
      </c>
      <c r="AO48" s="101">
        <f>AO46+AI48-AN48</f>
        <v>1367.88</v>
      </c>
      <c r="AP48" s="102"/>
      <c r="AQ48" s="12"/>
      <c r="AR48" s="31"/>
      <c r="AS48" s="20"/>
      <c r="AT48" s="20"/>
      <c r="AU48" s="20"/>
      <c r="AV48" s="20"/>
    </row>
    <row r="49" spans="1:48" x14ac:dyDescent="0.2">
      <c r="A49" s="158"/>
      <c r="B49" s="33">
        <v>2</v>
      </c>
      <c r="C49" s="46" t="s">
        <v>52</v>
      </c>
      <c r="D49" s="34">
        <v>22271</v>
      </c>
      <c r="E49" s="34">
        <v>9</v>
      </c>
      <c r="F49" s="34">
        <v>15683</v>
      </c>
      <c r="G49" s="35">
        <v>1.4</v>
      </c>
      <c r="H49" s="35">
        <v>4.3</v>
      </c>
      <c r="I49" s="34">
        <v>17043</v>
      </c>
      <c r="J49" s="35">
        <v>4.0999999999999996</v>
      </c>
      <c r="K49" s="34">
        <v>14838</v>
      </c>
      <c r="L49" s="36">
        <v>7.6999999999999999E-2</v>
      </c>
      <c r="M49" s="37">
        <f>ROUND(K49*(1-L49),0)</f>
        <v>13695</v>
      </c>
      <c r="N49" s="38">
        <v>0.47599999999999998</v>
      </c>
      <c r="O49" s="25">
        <f>M49*N49</f>
        <v>6518.82</v>
      </c>
      <c r="P49" s="36">
        <v>0.499</v>
      </c>
      <c r="Q49" s="25">
        <f>M49*P49</f>
        <v>6833.8050000000003</v>
      </c>
      <c r="R49" s="39">
        <v>2.5000000000000001E-2</v>
      </c>
      <c r="S49" s="25">
        <f>M49*R49</f>
        <v>342.375</v>
      </c>
      <c r="T49" s="28">
        <v>0.22700000000000001</v>
      </c>
      <c r="U49" s="25">
        <f>M49*T49</f>
        <v>3108.7650000000003</v>
      </c>
      <c r="V49" s="39">
        <v>0.51200000000000001</v>
      </c>
      <c r="W49" s="25">
        <f>M49*V49</f>
        <v>7011.84</v>
      </c>
      <c r="X49" s="39">
        <v>0.41</v>
      </c>
      <c r="Y49" s="25">
        <f>X49*M49</f>
        <v>5614.95</v>
      </c>
      <c r="Z49" s="40">
        <v>3.14E-3</v>
      </c>
      <c r="AA49" s="18">
        <f>M49*Z49</f>
        <v>43.002299999999998</v>
      </c>
      <c r="AB49" s="27">
        <f>IF(M49&gt;0,(AD49+AL49)/M49,0)</f>
        <v>2.9107575903614454E-3</v>
      </c>
      <c r="AC49" s="40">
        <v>2.9999999999999997E-4</v>
      </c>
      <c r="AD49" s="37">
        <f>AC49*M49</f>
        <v>4.1084999999999994</v>
      </c>
      <c r="AE49" s="28">
        <v>0.22140000000000001</v>
      </c>
      <c r="AF49" s="41">
        <f>AI49*(1-AJ49)*AE49</f>
        <v>35.2763262</v>
      </c>
      <c r="AG49" s="28">
        <f>IF(AND(AE49&gt;0,AC49&gt;0,Z49&gt;0),((Z49-AC49)*AE49)/((AE49-AC49)*Z49),0)</f>
        <v>0.90568581527798186</v>
      </c>
      <c r="AH49" s="29">
        <f t="shared" si="0"/>
        <v>0.89813476364331102</v>
      </c>
      <c r="AI49" s="34">
        <v>173</v>
      </c>
      <c r="AJ49" s="36">
        <v>7.9000000000000001E-2</v>
      </c>
      <c r="AK49" s="38">
        <v>0.22439999999999999</v>
      </c>
      <c r="AL49" s="41">
        <f>AI49*(1-AJ49)*AK49</f>
        <v>35.754325199999997</v>
      </c>
      <c r="AM49" s="42">
        <v>1.64</v>
      </c>
      <c r="AN49" s="42"/>
      <c r="AO49" s="121">
        <f>AO48+AI49-AN49</f>
        <v>1540.88</v>
      </c>
      <c r="AP49" s="104"/>
      <c r="AQ49" s="43"/>
      <c r="AR49" s="44"/>
      <c r="AS49" s="45"/>
      <c r="AT49" s="45"/>
      <c r="AU49" s="45"/>
      <c r="AV49" s="45"/>
    </row>
    <row r="50" spans="1:48" x14ac:dyDescent="0.2">
      <c r="A50" s="158"/>
      <c r="B50" s="33">
        <v>3</v>
      </c>
      <c r="C50" s="11" t="s">
        <v>54</v>
      </c>
      <c r="D50" s="43">
        <v>23100</v>
      </c>
      <c r="E50" s="43">
        <v>5</v>
      </c>
      <c r="F50" s="43">
        <v>18846</v>
      </c>
      <c r="G50" s="37">
        <v>1.6</v>
      </c>
      <c r="H50" s="37">
        <v>8.1</v>
      </c>
      <c r="I50" s="43">
        <v>19773</v>
      </c>
      <c r="J50" s="37">
        <v>3.2</v>
      </c>
      <c r="K50" s="43">
        <v>14811</v>
      </c>
      <c r="L50" s="39">
        <v>7.3999999999999996E-2</v>
      </c>
      <c r="M50" s="37">
        <f>ROUND(K50*(1-L50),0)</f>
        <v>13715</v>
      </c>
      <c r="N50" s="28">
        <v>0.57899999999999996</v>
      </c>
      <c r="O50" s="25">
        <f>M50*N50</f>
        <v>7940.9849999999997</v>
      </c>
      <c r="P50" s="39">
        <v>0.373</v>
      </c>
      <c r="Q50" s="25">
        <f>M50*P50</f>
        <v>5115.6949999999997</v>
      </c>
      <c r="R50" s="39">
        <v>4.8000000000000001E-2</v>
      </c>
      <c r="S50" s="25">
        <f>M50*R50</f>
        <v>658.32</v>
      </c>
      <c r="T50" s="28">
        <v>0.23200000000000001</v>
      </c>
      <c r="U50" s="25">
        <f>M50*T50</f>
        <v>3181.88</v>
      </c>
      <c r="V50" s="39">
        <v>0.51100000000000001</v>
      </c>
      <c r="W50" s="25">
        <f>M50*V50</f>
        <v>7008.3649999999998</v>
      </c>
      <c r="X50" s="39">
        <v>0.41</v>
      </c>
      <c r="Y50" s="25">
        <f>X50*M50</f>
        <v>5623.15</v>
      </c>
      <c r="Z50" s="47">
        <v>3.1099999999999999E-3</v>
      </c>
      <c r="AA50" s="18">
        <f>M50*Z50</f>
        <v>42.653649999999999</v>
      </c>
      <c r="AB50" s="27">
        <f>IF(M50&gt;0,(AD50+AL50)/M50,0)</f>
        <v>3.1401493255559603E-3</v>
      </c>
      <c r="AC50" s="47">
        <v>2.9999999999999997E-4</v>
      </c>
      <c r="AD50" s="37">
        <f>AC50*M50</f>
        <v>4.1144999999999996</v>
      </c>
      <c r="AE50" s="28">
        <v>0.21440000000000001</v>
      </c>
      <c r="AF50" s="41">
        <f>AI50*(1-AJ50)*AE50</f>
        <v>38.030272000000004</v>
      </c>
      <c r="AG50" s="28">
        <f>IF(AND(AE50&gt;0,AC50&gt;0,Z50&gt;0),((Z50-AC50)*AE50)/((AE50-AC50)*Z50),0)</f>
        <v>0.90480302650292632</v>
      </c>
      <c r="AH50" s="29">
        <f t="shared" si="0"/>
        <v>0.90570043774827236</v>
      </c>
      <c r="AI50" s="43">
        <v>196</v>
      </c>
      <c r="AJ50" s="39">
        <v>9.5000000000000001E-2</v>
      </c>
      <c r="AK50" s="28">
        <v>0.21959999999999999</v>
      </c>
      <c r="AL50" s="41">
        <f>AI50*(1-AJ50)*AK50</f>
        <v>38.952647999999996</v>
      </c>
      <c r="AM50" s="18">
        <v>1.65</v>
      </c>
      <c r="AN50" s="18"/>
      <c r="AO50" s="121">
        <f>AO49+AI50-AN50</f>
        <v>1736.88</v>
      </c>
      <c r="AP50" s="104"/>
      <c r="AQ50" s="43"/>
      <c r="AR50" s="48"/>
      <c r="AS50" s="41"/>
      <c r="AT50" s="41"/>
      <c r="AU50" s="41"/>
      <c r="AV50" s="41"/>
    </row>
    <row r="51" spans="1:48" s="22" customFormat="1" ht="13.5" thickBot="1" x14ac:dyDescent="0.25">
      <c r="A51" s="159"/>
      <c r="B51" s="49" t="s">
        <v>38</v>
      </c>
      <c r="C51" s="50"/>
      <c r="D51" s="51">
        <f>SUM(D48:D50)</f>
        <v>46713</v>
      </c>
      <c r="E51" s="51"/>
      <c r="F51" s="51">
        <f>SUM(F48:F50)</f>
        <v>46951</v>
      </c>
      <c r="G51" s="52"/>
      <c r="H51" s="52"/>
      <c r="I51" s="51">
        <f>SUM(I48:I50)</f>
        <v>49769</v>
      </c>
      <c r="J51" s="52"/>
      <c r="K51" s="51">
        <f>SUM(K48:K50)</f>
        <v>44471</v>
      </c>
      <c r="L51" s="21">
        <f>IF(K51&gt;0,(K48*L48+K49*L49+K50*L50)/K51,0)</f>
        <v>7.5334262777990144E-2</v>
      </c>
      <c r="M51" s="52">
        <f>M48+M49+M50</f>
        <v>41120</v>
      </c>
      <c r="N51" s="53">
        <f>IF(M51&gt;0,O51/M51,0)</f>
        <v>0.54769661964980543</v>
      </c>
      <c r="O51" s="54">
        <f>O48+O49+O50</f>
        <v>22521.285</v>
      </c>
      <c r="P51" s="21">
        <f>IF(M51&gt;0,Q51/M51,0)</f>
        <v>0.41629790856031124</v>
      </c>
      <c r="Q51" s="54">
        <f>Q48+Q49+Q50</f>
        <v>17118.169999999998</v>
      </c>
      <c r="R51" s="21">
        <f>IF(M51&gt;0,S51/M51,0)</f>
        <v>3.6005471789883267E-2</v>
      </c>
      <c r="S51" s="54">
        <f>S48+S49+S50</f>
        <v>1480.5450000000001</v>
      </c>
      <c r="T51" s="21">
        <f>IF(M51&gt;0,U51/M51,0)</f>
        <v>0.22366646400778212</v>
      </c>
      <c r="U51" s="54">
        <f>U48+U49+U50</f>
        <v>9197.1650000000009</v>
      </c>
      <c r="V51" s="21">
        <f>IF(M51&gt;0,W51/M51,0)</f>
        <v>0.5140003647859922</v>
      </c>
      <c r="W51" s="54">
        <f>W48+W49+W50</f>
        <v>21135.695</v>
      </c>
      <c r="X51" s="21">
        <f>IF(M51&gt;0,Y51/M51,0)</f>
        <v>0.40999999999999992</v>
      </c>
      <c r="Y51" s="54">
        <f>Y48+Y49+Y50</f>
        <v>16859.199999999997</v>
      </c>
      <c r="Z51" s="55">
        <f>IF(M51&gt;0,AA51/M51,0)</f>
        <v>3.173337791828794E-3</v>
      </c>
      <c r="AA51" s="56">
        <f>SUM(AA48:AA50)</f>
        <v>130.48765</v>
      </c>
      <c r="AB51" s="55">
        <f>IF(M51&gt;0,(AB48*M48+AB49*M49+AB50*M50)/M51,0)</f>
        <v>3.0911469163424125E-3</v>
      </c>
      <c r="AC51" s="55">
        <f>IF(K51&gt;0,(K48*AC48+K49*AC49+K50*AC50)/K51,0)</f>
        <v>3.0333295855726201E-4</v>
      </c>
      <c r="AD51" s="52">
        <f>SUM(AD48:AD50)</f>
        <v>12.473099999999999</v>
      </c>
      <c r="AE51" s="53">
        <f>IF(K51&gt;0,(K48*AE48+K49*AE49+K50*AE50)/K51,0)</f>
        <v>0.21710221492658136</v>
      </c>
      <c r="AF51" s="58">
        <f>SUM(AF48:AF50)</f>
        <v>112.13538819999999</v>
      </c>
      <c r="AG51" s="53">
        <f>IF(AND(AA51&gt;0),((AA48*AG48+AA49*AG49+AA50*AG50)/AA51),0)</f>
        <v>0.90567794030213034</v>
      </c>
      <c r="AH51" s="57">
        <f t="shared" si="0"/>
        <v>0.90310512109969399</v>
      </c>
      <c r="AI51" s="51">
        <f>SUM(AI48:AI50)</f>
        <v>567</v>
      </c>
      <c r="AJ51" s="21">
        <f>IF(AI51&gt;0,(AJ48*AI48+AJ49*AI49+AJ50*AI50)/AI51,0)</f>
        <v>8.8372134038800704E-2</v>
      </c>
      <c r="AK51" s="53">
        <f>IF(K51&gt;0,(AK48*K48+AK49*K49+AK50*K50)/K51,0)</f>
        <v>0.22186813878707473</v>
      </c>
      <c r="AL51" s="58">
        <f>SUM(AL48:AL50)</f>
        <v>114.6348612</v>
      </c>
      <c r="AM51" s="56"/>
      <c r="AN51" s="56">
        <f>SUM(AN48:AN50)</f>
        <v>1109.46</v>
      </c>
      <c r="AO51" s="105"/>
      <c r="AP51" s="106">
        <f>AO50</f>
        <v>1736.88</v>
      </c>
      <c r="AQ51" s="51">
        <f>SUM(AQ48:AQ50)</f>
        <v>0</v>
      </c>
      <c r="AR51" s="59"/>
      <c r="AS51" s="58"/>
      <c r="AT51" s="58"/>
      <c r="AU51" s="58"/>
      <c r="AV51" s="58"/>
    </row>
    <row r="52" spans="1:48" x14ac:dyDescent="0.2">
      <c r="A52" s="157">
        <v>13</v>
      </c>
      <c r="B52" s="23">
        <v>1</v>
      </c>
      <c r="C52" s="46" t="s">
        <v>50</v>
      </c>
      <c r="D52" s="12">
        <v>5402</v>
      </c>
      <c r="E52" s="12">
        <v>4</v>
      </c>
      <c r="F52" s="12">
        <v>11017</v>
      </c>
      <c r="G52" s="13">
        <v>1.7</v>
      </c>
      <c r="H52" s="13">
        <v>5.9</v>
      </c>
      <c r="I52" s="12">
        <v>12883</v>
      </c>
      <c r="J52" s="13">
        <v>4.3</v>
      </c>
      <c r="K52" s="12">
        <v>14897</v>
      </c>
      <c r="L52" s="14">
        <v>6.8000000000000005E-2</v>
      </c>
      <c r="M52" s="24">
        <f>ROUND(K52*(1-L52),0)</f>
        <v>13884</v>
      </c>
      <c r="N52" s="15">
        <v>0.49299999999999999</v>
      </c>
      <c r="O52" s="25">
        <f>M52*N52</f>
        <v>6844.8119999999999</v>
      </c>
      <c r="P52" s="14">
        <v>0.40899999999999997</v>
      </c>
      <c r="Q52" s="25">
        <f>M52*P52</f>
        <v>5678.5559999999996</v>
      </c>
      <c r="R52" s="16">
        <v>9.8000000000000004E-2</v>
      </c>
      <c r="S52" s="25">
        <f>M52*R52</f>
        <v>1360.6320000000001</v>
      </c>
      <c r="T52" s="26">
        <v>0.20499999999999999</v>
      </c>
      <c r="U52" s="25">
        <f>M52*T52</f>
        <v>2846.22</v>
      </c>
      <c r="V52" s="16">
        <v>0.53400000000000003</v>
      </c>
      <c r="W52" s="25">
        <f>M52*V52</f>
        <v>7414.0560000000005</v>
      </c>
      <c r="X52" s="16">
        <v>0.41</v>
      </c>
      <c r="Y52" s="25">
        <f>X52*M52</f>
        <v>5692.44</v>
      </c>
      <c r="Z52" s="17">
        <v>3.0999999999999999E-3</v>
      </c>
      <c r="AA52" s="18">
        <f>M52*Z52</f>
        <v>43.040399999999998</v>
      </c>
      <c r="AB52" s="27">
        <f>IF(M52&gt;0,(AD52+AL52)/M52,0)</f>
        <v>2.858841832324978E-3</v>
      </c>
      <c r="AC52" s="17">
        <v>2.9999999999999997E-4</v>
      </c>
      <c r="AD52" s="24">
        <f>AC52*M52</f>
        <v>4.1651999999999996</v>
      </c>
      <c r="AE52" s="117">
        <v>0.20799999999999999</v>
      </c>
      <c r="AF52" s="30">
        <f>AI52*(1-AJ52)*AE52</f>
        <v>33.196799999999996</v>
      </c>
      <c r="AG52" s="28">
        <f>IF(AND(AE52&gt;0,AC52&gt;0,Z52&gt;0),((Z52-AC52)*AE52)/((AE52-AC52)*Z52),0)</f>
        <v>0.90453041763088826</v>
      </c>
      <c r="AH52" s="60">
        <f t="shared" si="0"/>
        <v>0.89627031170348537</v>
      </c>
      <c r="AI52" s="43">
        <v>175</v>
      </c>
      <c r="AJ52" s="39">
        <v>8.7999999999999995E-2</v>
      </c>
      <c r="AK52" s="15">
        <v>0.22259999999999999</v>
      </c>
      <c r="AL52" s="30">
        <f>AI52*(1-AJ52)*AK52</f>
        <v>35.526959999999995</v>
      </c>
      <c r="AM52" s="19">
        <v>1.7</v>
      </c>
      <c r="AN52" s="19">
        <v>1010.9</v>
      </c>
      <c r="AO52" s="101">
        <f>AO50+AI52-AN52</f>
        <v>900.98000000000013</v>
      </c>
      <c r="AP52" s="102"/>
      <c r="AQ52" s="12"/>
      <c r="AR52" s="31"/>
      <c r="AS52" s="20"/>
      <c r="AT52" s="20"/>
      <c r="AU52" s="20"/>
      <c r="AV52" s="20"/>
    </row>
    <row r="53" spans="1:48" x14ac:dyDescent="0.2">
      <c r="A53" s="158"/>
      <c r="B53" s="33">
        <v>2</v>
      </c>
      <c r="C53" s="46" t="s">
        <v>52</v>
      </c>
      <c r="D53" s="34">
        <v>18600</v>
      </c>
      <c r="E53" s="34">
        <v>10</v>
      </c>
      <c r="F53" s="34">
        <v>16648</v>
      </c>
      <c r="G53" s="35">
        <v>2.8</v>
      </c>
      <c r="H53" s="35">
        <v>6.4</v>
      </c>
      <c r="I53" s="34">
        <v>17592</v>
      </c>
      <c r="J53" s="35">
        <v>4</v>
      </c>
      <c r="K53" s="34">
        <v>15946</v>
      </c>
      <c r="L53" s="36">
        <v>6.8000000000000005E-2</v>
      </c>
      <c r="M53" s="37">
        <f>ROUND(K53*(1-L53),0)</f>
        <v>14862</v>
      </c>
      <c r="N53" s="38">
        <v>0.46899999999999997</v>
      </c>
      <c r="O53" s="25">
        <f>M53*N53</f>
        <v>6970.2779999999993</v>
      </c>
      <c r="P53" s="36">
        <v>0.42199999999999999</v>
      </c>
      <c r="Q53" s="25">
        <f>M53*P53</f>
        <v>6271.7640000000001</v>
      </c>
      <c r="R53" s="39">
        <v>0.109</v>
      </c>
      <c r="S53" s="25">
        <f>M53*R53</f>
        <v>1619.9580000000001</v>
      </c>
      <c r="T53" s="28">
        <v>0.22900000000000001</v>
      </c>
      <c r="U53" s="25">
        <f>M53*T53</f>
        <v>3403.3980000000001</v>
      </c>
      <c r="V53" s="39">
        <v>0.51400000000000001</v>
      </c>
      <c r="W53" s="25">
        <f>M53*V53</f>
        <v>7639.0680000000002</v>
      </c>
      <c r="X53" s="39">
        <v>0.4</v>
      </c>
      <c r="Y53" s="25">
        <f>X53*M53</f>
        <v>5944.8</v>
      </c>
      <c r="Z53" s="40">
        <v>3.0200000000000001E-3</v>
      </c>
      <c r="AA53" s="18">
        <f>M53*Z53</f>
        <v>44.883240000000001</v>
      </c>
      <c r="AB53" s="27">
        <f>IF(M53&gt;0,(AD53+AL53)/M53,0)</f>
        <v>3.1176197012515142E-3</v>
      </c>
      <c r="AC53" s="40">
        <v>2.7999999999999998E-4</v>
      </c>
      <c r="AD53" s="37">
        <f>AC53*M53</f>
        <v>4.1613599999999993</v>
      </c>
      <c r="AE53" s="28">
        <v>0.218</v>
      </c>
      <c r="AF53" s="41">
        <f>AI53*(1-AJ53)*AE53</f>
        <v>41.751360000000005</v>
      </c>
      <c r="AG53" s="28">
        <f>IF(AND(AE53&gt;0,AC53&gt;0,Z53&gt;0),((Z53-AC53)*AE53)/((AE53-AC53)*Z53),0)</f>
        <v>0.90845158676372717</v>
      </c>
      <c r="AH53" s="29">
        <f t="shared" si="0"/>
        <v>0.91134673348729189</v>
      </c>
      <c r="AI53" s="34">
        <v>210</v>
      </c>
      <c r="AJ53" s="36">
        <v>8.7999999999999995E-2</v>
      </c>
      <c r="AK53" s="38">
        <v>0.22020000000000001</v>
      </c>
      <c r="AL53" s="41">
        <f>AI53*(1-AJ53)*AK53</f>
        <v>42.172704000000003</v>
      </c>
      <c r="AM53" s="42">
        <v>1.63</v>
      </c>
      <c r="AN53" s="42"/>
      <c r="AO53" s="121">
        <f>AO52+AI53-AN53</f>
        <v>1110.98</v>
      </c>
      <c r="AP53" s="104"/>
      <c r="AQ53" s="43"/>
      <c r="AR53" s="44"/>
      <c r="AS53" s="45"/>
      <c r="AT53" s="45"/>
      <c r="AU53" s="45"/>
      <c r="AV53" s="45"/>
    </row>
    <row r="54" spans="1:48" x14ac:dyDescent="0.2">
      <c r="A54" s="158"/>
      <c r="B54" s="33">
        <v>3</v>
      </c>
      <c r="C54" s="46" t="s">
        <v>56</v>
      </c>
      <c r="D54" s="43">
        <v>20886</v>
      </c>
      <c r="E54" s="43">
        <v>5</v>
      </c>
      <c r="F54" s="43">
        <v>17657</v>
      </c>
      <c r="G54" s="37">
        <v>2.7</v>
      </c>
      <c r="H54" s="37">
        <v>7.1</v>
      </c>
      <c r="I54" s="43">
        <v>19211</v>
      </c>
      <c r="J54" s="37">
        <v>2.8</v>
      </c>
      <c r="K54" s="43">
        <v>15771</v>
      </c>
      <c r="L54" s="39">
        <v>7.1999999999999995E-2</v>
      </c>
      <c r="M54" s="37">
        <f>ROUND(K54*(1-L54),0)</f>
        <v>14635</v>
      </c>
      <c r="N54" s="28">
        <v>0.51800000000000002</v>
      </c>
      <c r="O54" s="25">
        <f>M54*N54</f>
        <v>7580.93</v>
      </c>
      <c r="P54" s="39">
        <v>0.43</v>
      </c>
      <c r="Q54" s="25">
        <f>M54*P54</f>
        <v>6293.05</v>
      </c>
      <c r="R54" s="39">
        <v>5.1999999999999998E-2</v>
      </c>
      <c r="S54" s="25">
        <f>M54*R54</f>
        <v>761.02</v>
      </c>
      <c r="T54" s="28">
        <v>0.219</v>
      </c>
      <c r="U54" s="25">
        <f>M54*T54</f>
        <v>3205.0650000000001</v>
      </c>
      <c r="V54" s="39">
        <v>0.51800000000000002</v>
      </c>
      <c r="W54" s="25">
        <f>M54*V54</f>
        <v>7580.93</v>
      </c>
      <c r="X54" s="39">
        <v>0.4</v>
      </c>
      <c r="Y54" s="25">
        <f>X54*M54</f>
        <v>5854</v>
      </c>
      <c r="Z54" s="47">
        <v>2.99E-3</v>
      </c>
      <c r="AA54" s="18">
        <f>M54*Z54</f>
        <v>43.758650000000003</v>
      </c>
      <c r="AB54" s="27">
        <f>IF(M54&gt;0,(AD54+AL54)/M54,0)</f>
        <v>2.9862446190638881E-3</v>
      </c>
      <c r="AC54" s="47">
        <v>2.7E-4</v>
      </c>
      <c r="AD54" s="37">
        <f>AC54*M54</f>
        <v>3.9514499999999999</v>
      </c>
      <c r="AE54" s="28">
        <v>0.2087</v>
      </c>
      <c r="AF54" s="41">
        <f>AI54*(1-AJ54)*AE54</f>
        <v>37.899920000000002</v>
      </c>
      <c r="AG54" s="28">
        <f>IF(AND(AE54&gt;0,AC54&gt;0,Z54&gt;0),((Z54-AC54)*AE54)/((AE54-AC54)*Z54),0)</f>
        <v>0.91087741976686032</v>
      </c>
      <c r="AH54" s="29">
        <f t="shared" si="0"/>
        <v>0.91070874227587262</v>
      </c>
      <c r="AI54" s="43">
        <v>200</v>
      </c>
      <c r="AJ54" s="39">
        <v>9.1999999999999998E-2</v>
      </c>
      <c r="AK54" s="28">
        <v>0.21890000000000001</v>
      </c>
      <c r="AL54" s="41">
        <f>AI54*(1-AJ54)*AK54</f>
        <v>39.75224</v>
      </c>
      <c r="AM54" s="18">
        <v>1.6</v>
      </c>
      <c r="AN54" s="18"/>
      <c r="AO54" s="121">
        <f>AO53+AI54-AN54</f>
        <v>1310.98</v>
      </c>
      <c r="AP54" s="104"/>
      <c r="AQ54" s="43"/>
      <c r="AR54" s="48"/>
      <c r="AS54" s="41"/>
      <c r="AT54" s="41"/>
      <c r="AU54" s="41"/>
      <c r="AV54" s="41"/>
    </row>
    <row r="55" spans="1:48" s="22" customFormat="1" ht="13.5" thickBot="1" x14ac:dyDescent="0.25">
      <c r="A55" s="159"/>
      <c r="B55" s="49" t="s">
        <v>38</v>
      </c>
      <c r="C55" s="50"/>
      <c r="D55" s="51">
        <f>SUM(D52:D54)</f>
        <v>44888</v>
      </c>
      <c r="E55" s="51"/>
      <c r="F55" s="51">
        <f>SUM(F52:F54)</f>
        <v>45322</v>
      </c>
      <c r="G55" s="52"/>
      <c r="H55" s="52"/>
      <c r="I55" s="51">
        <f>SUM(I52:I54)</f>
        <v>49686</v>
      </c>
      <c r="J55" s="52"/>
      <c r="K55" s="51">
        <f>SUM(K52:K54)</f>
        <v>46614</v>
      </c>
      <c r="L55" s="21">
        <f>IF(K55&gt;0,(K52*L52+K53*L53+K54*L54)/K55,0)</f>
        <v>6.9353327326554262E-2</v>
      </c>
      <c r="M55" s="52">
        <f>M52+M53+M54</f>
        <v>43381</v>
      </c>
      <c r="N55" s="53">
        <f>IF(M55&gt;0,O55/M55,0)</f>
        <v>0.49321177474009359</v>
      </c>
      <c r="O55" s="54">
        <f>O52+O53+O54</f>
        <v>21396.02</v>
      </c>
      <c r="P55" s="21">
        <f>IF(M55&gt;0,Q55/M55,0)</f>
        <v>0.42053825407436435</v>
      </c>
      <c r="Q55" s="54">
        <f>Q52+Q53+Q54</f>
        <v>18243.37</v>
      </c>
      <c r="R55" s="21">
        <f>IF(M55&gt;0,S55/M55,0)</f>
        <v>8.6249971185542063E-2</v>
      </c>
      <c r="S55" s="54">
        <f>S52+S53+S54</f>
        <v>3741.61</v>
      </c>
      <c r="T55" s="21">
        <f>IF(M55&gt;0,U55/M55,0)</f>
        <v>0.21794525252990943</v>
      </c>
      <c r="U55" s="54">
        <f>U52+U53+U54</f>
        <v>9454.6830000000009</v>
      </c>
      <c r="V55" s="21">
        <f>IF(M55&gt;0,W55/M55,0)</f>
        <v>0.52175039763951958</v>
      </c>
      <c r="W55" s="54">
        <f>W52+W53+W54</f>
        <v>22634.054</v>
      </c>
      <c r="X55" s="21">
        <f>IF(M55&gt;0,Y55/M55,0)</f>
        <v>0.40320047947258014</v>
      </c>
      <c r="Y55" s="54">
        <f>Y52+Y53+Y54</f>
        <v>17491.239999999998</v>
      </c>
      <c r="Z55" s="55">
        <f>IF(M55&gt;0,AA55/M55,0)</f>
        <v>3.0354830455729472E-3</v>
      </c>
      <c r="AA55" s="56">
        <f>SUM(AA52:AA54)</f>
        <v>131.68229000000002</v>
      </c>
      <c r="AB55" s="55">
        <f>IF(M55&gt;0,(AB52*M52+AB53*M53+AB54*M54)/M55,0)</f>
        <v>2.990477720661119E-3</v>
      </c>
      <c r="AC55" s="55">
        <f>IF(K55&gt;0,(K52*AC52+K53*AC53+K54*AC54)/K55,0)</f>
        <v>2.830083236795812E-4</v>
      </c>
      <c r="AD55" s="52">
        <f>SUM(AD52:AD54)</f>
        <v>12.278009999999998</v>
      </c>
      <c r="AE55" s="53">
        <f>IF(K55&gt;0,(K52*AE52+K53*AE53+K54*AE54)/K55,0)</f>
        <v>0.21165769296777792</v>
      </c>
      <c r="AF55" s="58">
        <f>SUM(AF52:AF54)</f>
        <v>112.84808000000001</v>
      </c>
      <c r="AG55" s="53">
        <f>IF(AND(AA55&gt;0),((AA52*AG52+AA53*AG53+AA54*AG54)/AA55),0)</f>
        <v>0.90797606715814849</v>
      </c>
      <c r="AH55" s="57">
        <f t="shared" si="0"/>
        <v>0.90652687689897771</v>
      </c>
      <c r="AI55" s="51">
        <f>SUM(AI52:AI54)</f>
        <v>585</v>
      </c>
      <c r="AJ55" s="21">
        <f>IF(AI55&gt;0,(AJ52*AI52+AJ53*AI53+AJ54*AI54)/AI55,0)</f>
        <v>8.9367521367521352E-2</v>
      </c>
      <c r="AK55" s="53">
        <f>IF(K55&gt;0,(AK52*K52+AK53*K53+AK54*K54)/K55,0)</f>
        <v>0.2205271656583859</v>
      </c>
      <c r="AL55" s="58">
        <f>SUM(AL52:AL54)</f>
        <v>117.451904</v>
      </c>
      <c r="AM55" s="56"/>
      <c r="AN55" s="56">
        <f>SUM(AN52:AN54)</f>
        <v>1010.9</v>
      </c>
      <c r="AO55" s="105"/>
      <c r="AP55" s="106">
        <f>AO54</f>
        <v>1310.98</v>
      </c>
      <c r="AQ55" s="51">
        <f>SUM(AQ52:AQ54)</f>
        <v>0</v>
      </c>
      <c r="AR55" s="59"/>
      <c r="AS55" s="58"/>
      <c r="AT55" s="58"/>
      <c r="AU55" s="58"/>
      <c r="AV55" s="58"/>
    </row>
    <row r="56" spans="1:48" x14ac:dyDescent="0.2">
      <c r="A56" s="157">
        <v>14</v>
      </c>
      <c r="B56" s="23">
        <v>1</v>
      </c>
      <c r="C56" s="11" t="s">
        <v>53</v>
      </c>
      <c r="D56" s="12">
        <v>8536</v>
      </c>
      <c r="E56" s="12">
        <v>4</v>
      </c>
      <c r="F56" s="12">
        <v>11189</v>
      </c>
      <c r="G56" s="13">
        <v>2.6</v>
      </c>
      <c r="H56" s="13">
        <v>7.5</v>
      </c>
      <c r="I56" s="12">
        <v>11273</v>
      </c>
      <c r="J56" s="13">
        <v>4.5</v>
      </c>
      <c r="K56" s="12">
        <v>15620</v>
      </c>
      <c r="L56" s="14">
        <v>7.2999999999999995E-2</v>
      </c>
      <c r="M56" s="24">
        <f>ROUND(K56*(1-L56),0)</f>
        <v>14480</v>
      </c>
      <c r="N56" s="15">
        <v>0.55000000000000004</v>
      </c>
      <c r="O56" s="25">
        <f>M56*N56</f>
        <v>7964.0000000000009</v>
      </c>
      <c r="P56" s="14">
        <v>0.41299999999999998</v>
      </c>
      <c r="Q56" s="25">
        <f>M56*P56</f>
        <v>5980.24</v>
      </c>
      <c r="R56" s="16">
        <v>3.6999999999999998E-2</v>
      </c>
      <c r="S56" s="25">
        <f>M56*R56</f>
        <v>535.76</v>
      </c>
      <c r="T56" s="26">
        <v>0.218</v>
      </c>
      <c r="U56" s="25">
        <f>M56*T56</f>
        <v>3156.64</v>
      </c>
      <c r="V56" s="16">
        <v>0.51300000000000001</v>
      </c>
      <c r="W56" s="25">
        <f>M56*V56</f>
        <v>7428.24</v>
      </c>
      <c r="X56" s="16">
        <v>0.4</v>
      </c>
      <c r="Y56" s="25">
        <f>X56*M56</f>
        <v>5792</v>
      </c>
      <c r="Z56" s="17">
        <v>3.16E-3</v>
      </c>
      <c r="AA56" s="18">
        <f>M56*Z56</f>
        <v>45.756799999999998</v>
      </c>
      <c r="AB56" s="27">
        <f>IF(M56&gt;0,(AD56+AL56)/M56,0)</f>
        <v>3.1986680593922654E-3</v>
      </c>
      <c r="AC56" s="17">
        <v>2.7999999999999998E-4</v>
      </c>
      <c r="AD56" s="24">
        <f>AC56*M56</f>
        <v>4.0543999999999993</v>
      </c>
      <c r="AE56" s="117">
        <v>0.21340000000000001</v>
      </c>
      <c r="AF56" s="30">
        <f>AI56*(1-AJ56)*AE56</f>
        <v>41.889353000000007</v>
      </c>
      <c r="AG56" s="28">
        <f>IF(AND(AE56&gt;0,AC56&gt;0,Z56&gt;0),((Z56-AC56)*AE56)/((AE56-AC56)*Z56),0)</f>
        <v>0.91258980499486841</v>
      </c>
      <c r="AH56" s="60">
        <f t="shared" si="0"/>
        <v>0.91365177869414438</v>
      </c>
      <c r="AI56" s="12">
        <v>215</v>
      </c>
      <c r="AJ56" s="14">
        <v>8.6999999999999994E-2</v>
      </c>
      <c r="AK56" s="15">
        <v>0.21529999999999999</v>
      </c>
      <c r="AL56" s="30">
        <f>AI56*(1-AJ56)*AK56</f>
        <v>42.262313500000005</v>
      </c>
      <c r="AM56" s="19">
        <v>1.7</v>
      </c>
      <c r="AN56" s="19">
        <v>847.62</v>
      </c>
      <c r="AO56" s="101">
        <f>AO54+AI56-AN56+AP56</f>
        <v>763.36</v>
      </c>
      <c r="AP56" s="102">
        <v>85</v>
      </c>
      <c r="AQ56" s="12"/>
      <c r="AR56" s="31"/>
      <c r="AS56" s="20"/>
      <c r="AT56" s="20"/>
      <c r="AU56" s="20"/>
      <c r="AV56" s="20"/>
    </row>
    <row r="57" spans="1:48" x14ac:dyDescent="0.2">
      <c r="A57" s="158"/>
      <c r="B57" s="33">
        <v>2</v>
      </c>
      <c r="C57" s="11" t="s">
        <v>52</v>
      </c>
      <c r="D57" s="34">
        <v>23013</v>
      </c>
      <c r="E57" s="34">
        <v>4</v>
      </c>
      <c r="F57" s="34">
        <v>16160</v>
      </c>
      <c r="G57" s="35">
        <v>2.2999999999999998</v>
      </c>
      <c r="H57" s="35">
        <v>4.9000000000000004</v>
      </c>
      <c r="I57" s="34">
        <v>17600</v>
      </c>
      <c r="J57" s="35">
        <v>4</v>
      </c>
      <c r="K57" s="34">
        <v>15757</v>
      </c>
      <c r="L57" s="36">
        <v>7.3999999999999996E-2</v>
      </c>
      <c r="M57" s="37">
        <f>ROUND(K57*(1-L57),0)</f>
        <v>14591</v>
      </c>
      <c r="N57" s="38">
        <v>0.40799999999999997</v>
      </c>
      <c r="O57" s="25">
        <f>M57*N57</f>
        <v>5953.1279999999997</v>
      </c>
      <c r="P57" s="36">
        <v>0.56699999999999995</v>
      </c>
      <c r="Q57" s="25">
        <f>M57*P57</f>
        <v>8273.0969999999998</v>
      </c>
      <c r="R57" s="39">
        <v>2.5000000000000001E-2</v>
      </c>
      <c r="S57" s="25">
        <f>M57*R57</f>
        <v>364.77500000000003</v>
      </c>
      <c r="T57" s="28">
        <v>0.221</v>
      </c>
      <c r="U57" s="25">
        <f>M57*T57</f>
        <v>3224.6109999999999</v>
      </c>
      <c r="V57" s="39">
        <v>0.51400000000000001</v>
      </c>
      <c r="W57" s="25">
        <f>M57*V57</f>
        <v>7499.7740000000003</v>
      </c>
      <c r="X57" s="39">
        <v>0.4</v>
      </c>
      <c r="Y57" s="25">
        <f>X57*M57</f>
        <v>5836.4000000000005</v>
      </c>
      <c r="Z57" s="40">
        <v>3.14E-3</v>
      </c>
      <c r="AA57" s="18">
        <f>M57*Z57</f>
        <v>45.815739999999998</v>
      </c>
      <c r="AB57" s="27">
        <f>IF(M57&gt;0,(AD57+AL57)/M57,0)</f>
        <v>3.1913620176821323E-3</v>
      </c>
      <c r="AC57" s="40">
        <v>2.7999999999999998E-4</v>
      </c>
      <c r="AD57" s="37">
        <f>AC57*M57</f>
        <v>4.0854799999999996</v>
      </c>
      <c r="AE57" s="28">
        <v>0.21149999999999999</v>
      </c>
      <c r="AF57" s="41">
        <f>AI57*(1-AJ57)*AE57</f>
        <v>41.846543999999994</v>
      </c>
      <c r="AG57" s="28">
        <f>IF(AND(AE57&gt;0,AC57&gt;0,Z57&gt;0),((Z57-AC57)*AE57)/((AE57-AC57)*Z57),0)</f>
        <v>0.91203544829341465</v>
      </c>
      <c r="AH57" s="29">
        <f t="shared" si="0"/>
        <v>0.91345444320444025</v>
      </c>
      <c r="AI57" s="34">
        <v>216</v>
      </c>
      <c r="AJ57" s="36">
        <v>8.4000000000000005E-2</v>
      </c>
      <c r="AK57" s="38">
        <v>0.2147</v>
      </c>
      <c r="AL57" s="41">
        <f>AI57*(1-AJ57)*AK57</f>
        <v>42.479683199999997</v>
      </c>
      <c r="AM57" s="42">
        <v>1.65</v>
      </c>
      <c r="AN57" s="42"/>
      <c r="AO57" s="121">
        <f>AO56+AI57-AN57</f>
        <v>979.36</v>
      </c>
      <c r="AP57" s="104"/>
      <c r="AQ57" s="43"/>
      <c r="AR57" s="44"/>
      <c r="AS57" s="45"/>
      <c r="AT57" s="45"/>
      <c r="AU57" s="45"/>
      <c r="AV57" s="45"/>
    </row>
    <row r="58" spans="1:48" x14ac:dyDescent="0.2">
      <c r="A58" s="158"/>
      <c r="B58" s="33">
        <v>3</v>
      </c>
      <c r="C58" s="46" t="s">
        <v>56</v>
      </c>
      <c r="D58" s="43">
        <v>17421</v>
      </c>
      <c r="E58" s="43">
        <v>3</v>
      </c>
      <c r="F58" s="43">
        <v>16929</v>
      </c>
      <c r="G58" s="37">
        <v>2.2999999999999998</v>
      </c>
      <c r="H58" s="37">
        <v>6.2</v>
      </c>
      <c r="I58" s="43">
        <v>17883</v>
      </c>
      <c r="J58" s="37">
        <v>3.7</v>
      </c>
      <c r="K58" s="43">
        <v>16067</v>
      </c>
      <c r="L58" s="39">
        <v>7.9000000000000001E-2</v>
      </c>
      <c r="M58" s="37">
        <f>ROUND(K58*(1-L58),0)</f>
        <v>14798</v>
      </c>
      <c r="N58" s="28">
        <v>0.432</v>
      </c>
      <c r="O58" s="25">
        <f>M58*N58</f>
        <v>6392.7359999999999</v>
      </c>
      <c r="P58" s="39">
        <v>0.53600000000000003</v>
      </c>
      <c r="Q58" s="25">
        <f>M58*P58</f>
        <v>7931.7280000000001</v>
      </c>
      <c r="R58" s="39">
        <v>3.2000000000000001E-2</v>
      </c>
      <c r="S58" s="25">
        <f>M58*R58</f>
        <v>473.536</v>
      </c>
      <c r="T58" s="28">
        <v>0.246</v>
      </c>
      <c r="U58" s="25">
        <f>M58*T58</f>
        <v>3640.308</v>
      </c>
      <c r="V58" s="39">
        <v>0.47699999999999998</v>
      </c>
      <c r="W58" s="25">
        <f>M58*V58</f>
        <v>7058.6459999999997</v>
      </c>
      <c r="X58" s="39">
        <v>0.4</v>
      </c>
      <c r="Y58" s="25">
        <f>X58*M58</f>
        <v>5919.2000000000007</v>
      </c>
      <c r="Z58" s="47">
        <v>3.0999999999999999E-3</v>
      </c>
      <c r="AA58" s="18">
        <f>M58*Z58</f>
        <v>45.873799999999996</v>
      </c>
      <c r="AB58" s="27">
        <f>IF(M58&gt;0,(AD58+AL58)/M58,0)</f>
        <v>3.0494156913096365E-3</v>
      </c>
      <c r="AC58" s="47">
        <v>2.9E-4</v>
      </c>
      <c r="AD58" s="37">
        <f>AC58*M58</f>
        <v>4.2914200000000005</v>
      </c>
      <c r="AE58" s="28">
        <v>0.2114</v>
      </c>
      <c r="AF58" s="41">
        <f>AI58*(1-AJ58)*AE58</f>
        <v>39.007105199999998</v>
      </c>
      <c r="AG58" s="28">
        <f>IF(AND(AE58&gt;0,AC58&gt;0,Z58&gt;0),((Z58-AC58)*AE58)/((AE58-AC58)*Z58),0)</f>
        <v>0.90769679772508149</v>
      </c>
      <c r="AH58" s="29">
        <f t="shared" si="0"/>
        <v>0.90608718518251419</v>
      </c>
      <c r="AI58" s="43">
        <v>201</v>
      </c>
      <c r="AJ58" s="39">
        <v>8.2000000000000003E-2</v>
      </c>
      <c r="AK58" s="28">
        <v>0.2213</v>
      </c>
      <c r="AL58" s="41">
        <f>AI58*(1-AJ58)*AK58</f>
        <v>40.833833399999996</v>
      </c>
      <c r="AM58" s="18">
        <v>1.6</v>
      </c>
      <c r="AN58" s="18"/>
      <c r="AO58" s="121">
        <f>AO57+AI58-AN58</f>
        <v>1180.3600000000001</v>
      </c>
      <c r="AP58" s="104"/>
      <c r="AQ58" s="43"/>
      <c r="AR58" s="48"/>
      <c r="AS58" s="41"/>
      <c r="AT58" s="41"/>
      <c r="AU58" s="41"/>
      <c r="AV58" s="41"/>
    </row>
    <row r="59" spans="1:48" s="22" customFormat="1" ht="13.5" thickBot="1" x14ac:dyDescent="0.25">
      <c r="A59" s="159"/>
      <c r="B59" s="49" t="s">
        <v>38</v>
      </c>
      <c r="C59" s="50"/>
      <c r="D59" s="51">
        <f>SUM(D56:D58)</f>
        <v>48970</v>
      </c>
      <c r="E59" s="51"/>
      <c r="F59" s="51">
        <f>SUM(F56:F58)</f>
        <v>44278</v>
      </c>
      <c r="G59" s="52"/>
      <c r="H59" s="52"/>
      <c r="I59" s="51">
        <f>SUM(I56:I58)</f>
        <v>46756</v>
      </c>
      <c r="J59" s="52"/>
      <c r="K59" s="51">
        <f>SUM(K56:K58)</f>
        <v>47444</v>
      </c>
      <c r="L59" s="21">
        <f>IF(K59&gt;0,(K56*L56+K57*L57+K58*L58)/K59,0)</f>
        <v>7.5364029171233457E-2</v>
      </c>
      <c r="M59" s="52">
        <f>M56+M57+M58</f>
        <v>43869</v>
      </c>
      <c r="N59" s="53">
        <f>IF(M59&gt;0,O59/M59,0)</f>
        <v>0.46296619480726714</v>
      </c>
      <c r="O59" s="54">
        <f>O56+O57+O58</f>
        <v>20309.864000000001</v>
      </c>
      <c r="P59" s="21">
        <f>IF(M59&gt;0,Q59/M59,0)</f>
        <v>0.50571166427317693</v>
      </c>
      <c r="Q59" s="54">
        <f>Q56+Q57+Q58</f>
        <v>22185.064999999999</v>
      </c>
      <c r="R59" s="21">
        <f>IF(M59&gt;0,S59/M59,0)</f>
        <v>3.1322140919555951E-2</v>
      </c>
      <c r="S59" s="54">
        <f>S56+S57+S58</f>
        <v>1374.0710000000001</v>
      </c>
      <c r="T59" s="21">
        <f>IF(M59&gt;0,U59/M59,0)</f>
        <v>0.22844284118625913</v>
      </c>
      <c r="U59" s="54">
        <f>U56+U57+U58</f>
        <v>10021.559000000001</v>
      </c>
      <c r="V59" s="21">
        <f>IF(M59&gt;0,W59/M59,0)</f>
        <v>0.50118899450637122</v>
      </c>
      <c r="W59" s="54">
        <f>W56+W57+W58</f>
        <v>21986.66</v>
      </c>
      <c r="X59" s="21">
        <f>IF(M59&gt;0,Y59/M59,0)</f>
        <v>0.4</v>
      </c>
      <c r="Y59" s="54">
        <f>Y56+Y57+Y58</f>
        <v>17547.600000000002</v>
      </c>
      <c r="Z59" s="55">
        <f>IF(M59&gt;0,AA59/M59,0)</f>
        <v>3.1331085732521826E-3</v>
      </c>
      <c r="AA59" s="56">
        <f>SUM(AA56:AA58)</f>
        <v>137.44633999999999</v>
      </c>
      <c r="AB59" s="55">
        <f>IF(M59&gt;0,(AB56*M56+AB57*M57+AB58*M58)/M59,0)</f>
        <v>3.1458918621349924E-3</v>
      </c>
      <c r="AC59" s="55">
        <f>IF(K59&gt;0,(K56*AC56+K57*AC57+K58*AC58)/K59,0)</f>
        <v>2.8338651884326788E-4</v>
      </c>
      <c r="AD59" s="52">
        <f>SUM(AD56:AD58)</f>
        <v>12.431299999999998</v>
      </c>
      <c r="AE59" s="53">
        <f>IF(K59&gt;0,(K56*AE56+K57*AE57+K58*AE58)/K59,0)</f>
        <v>0.21209167228732823</v>
      </c>
      <c r="AF59" s="58">
        <f>SUM(AF56:AF58)</f>
        <v>122.74300219999999</v>
      </c>
      <c r="AG59" s="53">
        <f>IF(AND(AA59&gt;0),((AA56*AG56+AA57*AG57+AA58*AG58)/AA59),0)</f>
        <v>0.91077193847769655</v>
      </c>
      <c r="AH59" s="57">
        <f t="shared" si="0"/>
        <v>0.91110765892394152</v>
      </c>
      <c r="AI59" s="51">
        <f>SUM(AI56:AI58)</f>
        <v>632</v>
      </c>
      <c r="AJ59" s="21">
        <f>IF(AI59&gt;0,(AJ56*AI56+AJ57*AI57+AJ58*AI58)/AI59,0)</f>
        <v>8.4384493670886088E-2</v>
      </c>
      <c r="AK59" s="53">
        <f>IF(K59&gt;0,(AK56*K56+AK57*K57+AK58*K58)/K59,0)</f>
        <v>0.21713264058679707</v>
      </c>
      <c r="AL59" s="58">
        <f>SUM(AL56:AL58)</f>
        <v>125.57583009999999</v>
      </c>
      <c r="AM59" s="56"/>
      <c r="AN59" s="56">
        <f>SUM(AN56:AN58)</f>
        <v>847.62</v>
      </c>
      <c r="AO59" s="105"/>
      <c r="AP59" s="106">
        <f>AO58</f>
        <v>1180.3600000000001</v>
      </c>
      <c r="AQ59" s="51">
        <f>SUM(AQ56:AQ58)</f>
        <v>0</v>
      </c>
      <c r="AR59" s="59"/>
      <c r="AS59" s="58"/>
      <c r="AT59" s="58"/>
      <c r="AU59" s="58"/>
      <c r="AV59" s="58"/>
    </row>
    <row r="60" spans="1:48" x14ac:dyDescent="0.2">
      <c r="A60" s="157">
        <v>15</v>
      </c>
      <c r="B60" s="23">
        <v>1</v>
      </c>
      <c r="C60" s="11" t="s">
        <v>53</v>
      </c>
      <c r="D60" s="12">
        <v>18823</v>
      </c>
      <c r="E60" s="12">
        <v>0</v>
      </c>
      <c r="F60" s="12">
        <v>15785</v>
      </c>
      <c r="G60" s="13">
        <v>1.7</v>
      </c>
      <c r="H60" s="13">
        <v>6.3</v>
      </c>
      <c r="I60" s="12">
        <v>18770</v>
      </c>
      <c r="J60" s="13">
        <v>3.3</v>
      </c>
      <c r="K60" s="12">
        <v>15960</v>
      </c>
      <c r="L60" s="14">
        <v>7.1999999999999995E-2</v>
      </c>
      <c r="M60" s="24">
        <f>ROUND(K60*(1-L60),0)</f>
        <v>14811</v>
      </c>
      <c r="N60" s="15">
        <v>0.46500000000000002</v>
      </c>
      <c r="O60" s="25">
        <f>M60*N60</f>
        <v>6887.1150000000007</v>
      </c>
      <c r="P60" s="14">
        <v>0.48199999999999998</v>
      </c>
      <c r="Q60" s="25">
        <f>M60*P60</f>
        <v>7138.902</v>
      </c>
      <c r="R60" s="16">
        <v>5.2999999999999999E-2</v>
      </c>
      <c r="S60" s="25">
        <f>M60*R60</f>
        <v>784.98299999999995</v>
      </c>
      <c r="T60" s="26">
        <v>0.248</v>
      </c>
      <c r="U60" s="25">
        <f>M60*T60</f>
        <v>3673.1280000000002</v>
      </c>
      <c r="V60" s="16">
        <v>0.48699999999999999</v>
      </c>
      <c r="W60" s="25">
        <f>M60*V60</f>
        <v>7212.9569999999994</v>
      </c>
      <c r="X60" s="16">
        <v>0.4</v>
      </c>
      <c r="Y60" s="25">
        <f>X60*M60</f>
        <v>5924.4000000000005</v>
      </c>
      <c r="Z60" s="17">
        <v>3.14E-3</v>
      </c>
      <c r="AA60" s="18">
        <f>M60*Z60</f>
        <v>46.506540000000001</v>
      </c>
      <c r="AB60" s="27">
        <f>IF(M60&gt;0,(AD60+AL60)/M60,0)</f>
        <v>3.095715819323476E-3</v>
      </c>
      <c r="AC60" s="17">
        <v>2.9E-4</v>
      </c>
      <c r="AD60" s="24">
        <f>AC60*M60</f>
        <v>4.2951899999999998</v>
      </c>
      <c r="AE60" s="117">
        <v>0.21160000000000001</v>
      </c>
      <c r="AF60" s="30">
        <f>AI60*(1-AJ60)*AE60</f>
        <v>40.078098000000004</v>
      </c>
      <c r="AG60" s="28">
        <f>IF(AND(AE60&gt;0,AC60&gt;0,Z60&gt;0),((Z60-AC60)*AE60)/((AE60-AC60)*Z60),0)</f>
        <v>0.90888895386287616</v>
      </c>
      <c r="AH60" s="60">
        <f t="shared" si="0"/>
        <v>0.90752170080531791</v>
      </c>
      <c r="AI60" s="12">
        <v>207</v>
      </c>
      <c r="AJ60" s="14">
        <v>8.5000000000000006E-2</v>
      </c>
      <c r="AK60" s="15">
        <v>0.21940000000000001</v>
      </c>
      <c r="AL60" s="30">
        <f>AI60*(1-AJ60)*AK60</f>
        <v>41.555457000000004</v>
      </c>
      <c r="AM60" s="19">
        <v>1.6</v>
      </c>
      <c r="AN60" s="19"/>
      <c r="AO60" s="101">
        <f>AO58+AI60-AN60</f>
        <v>1387.3600000000001</v>
      </c>
      <c r="AP60" s="102"/>
      <c r="AQ60" s="12"/>
      <c r="AR60" s="31"/>
      <c r="AS60" s="20"/>
      <c r="AT60" s="20"/>
      <c r="AU60" s="20"/>
      <c r="AV60" s="20"/>
    </row>
    <row r="61" spans="1:48" x14ac:dyDescent="0.2">
      <c r="A61" s="158"/>
      <c r="B61" s="33">
        <v>2</v>
      </c>
      <c r="C61" s="11" t="s">
        <v>54</v>
      </c>
      <c r="D61" s="34">
        <v>18832</v>
      </c>
      <c r="E61" s="34">
        <v>4</v>
      </c>
      <c r="F61" s="34">
        <v>15963</v>
      </c>
      <c r="G61" s="35">
        <v>2.5</v>
      </c>
      <c r="H61" s="35">
        <v>5.3</v>
      </c>
      <c r="I61" s="34">
        <v>17736</v>
      </c>
      <c r="J61" s="35">
        <v>3.1</v>
      </c>
      <c r="K61" s="34">
        <v>16000</v>
      </c>
      <c r="L61" s="36">
        <v>7.3999999999999996E-2</v>
      </c>
      <c r="M61" s="37">
        <f>ROUND(K61*(1-L61),0)</f>
        <v>14816</v>
      </c>
      <c r="N61" s="38">
        <v>0.53600000000000003</v>
      </c>
      <c r="O61" s="25">
        <f>M61*N61</f>
        <v>7941.3760000000002</v>
      </c>
      <c r="P61" s="36">
        <v>0.42899999999999999</v>
      </c>
      <c r="Q61" s="25">
        <f>M61*P61</f>
        <v>6356.0640000000003</v>
      </c>
      <c r="R61" s="39">
        <v>3.5000000000000003E-2</v>
      </c>
      <c r="S61" s="25">
        <f>M61*R61</f>
        <v>518.56000000000006</v>
      </c>
      <c r="T61" s="28">
        <v>0.216</v>
      </c>
      <c r="U61" s="25">
        <f>M61*T61</f>
        <v>3200.2559999999999</v>
      </c>
      <c r="V61" s="39">
        <v>0.497</v>
      </c>
      <c r="W61" s="25">
        <f>M61*V61</f>
        <v>7363.5519999999997</v>
      </c>
      <c r="X61" s="39">
        <v>0.4</v>
      </c>
      <c r="Y61" s="25">
        <f>X61*M61</f>
        <v>5926.4000000000005</v>
      </c>
      <c r="Z61" s="40">
        <v>3.13E-3</v>
      </c>
      <c r="AA61" s="18">
        <f>M61*Z61</f>
        <v>46.374079999999999</v>
      </c>
      <c r="AB61" s="27">
        <f>IF(M61&gt;0,(AD61+AL61)/M61,0)</f>
        <v>3.2427810205183584E-3</v>
      </c>
      <c r="AC61" s="40">
        <v>2.9E-4</v>
      </c>
      <c r="AD61" s="37">
        <f>AC61*M61</f>
        <v>4.29664</v>
      </c>
      <c r="AE61" s="28">
        <v>0.21310000000000001</v>
      </c>
      <c r="AF61" s="41">
        <f>AI61*(1-AJ61)*AE61</f>
        <v>42.608705700000002</v>
      </c>
      <c r="AG61" s="28">
        <f>IF(AND(AE61&gt;0,AC61&gt;0,Z61&gt;0),((Z61-AC61)*AE61)/((AE61-AC61)*Z61),0)</f>
        <v>0.90858470251929424</v>
      </c>
      <c r="AH61" s="29">
        <f t="shared" si="0"/>
        <v>0.91177907028652383</v>
      </c>
      <c r="AI61" s="34">
        <v>219</v>
      </c>
      <c r="AJ61" s="36">
        <v>8.6999999999999994E-2</v>
      </c>
      <c r="AK61" s="38">
        <v>0.21879999999999999</v>
      </c>
      <c r="AL61" s="41">
        <f>AI61*(1-AJ61)*AK61</f>
        <v>43.748403599999996</v>
      </c>
      <c r="AM61" s="42">
        <v>1.7</v>
      </c>
      <c r="AN61" s="42"/>
      <c r="AO61" s="121">
        <f>AO60+AI61-AN61</f>
        <v>1606.3600000000001</v>
      </c>
      <c r="AP61" s="104"/>
      <c r="AQ61" s="43"/>
      <c r="AR61" s="44"/>
      <c r="AS61" s="45"/>
      <c r="AT61" s="45"/>
      <c r="AU61" s="45"/>
      <c r="AV61" s="45"/>
    </row>
    <row r="62" spans="1:48" x14ac:dyDescent="0.2">
      <c r="A62" s="158"/>
      <c r="B62" s="33">
        <v>3</v>
      </c>
      <c r="C62" s="46" t="s">
        <v>56</v>
      </c>
      <c r="D62" s="43">
        <v>16555</v>
      </c>
      <c r="E62" s="43">
        <v>2</v>
      </c>
      <c r="F62" s="43">
        <v>15853</v>
      </c>
      <c r="G62" s="37">
        <v>1.3</v>
      </c>
      <c r="H62" s="37">
        <v>5.3</v>
      </c>
      <c r="I62" s="43">
        <v>17589</v>
      </c>
      <c r="J62" s="37">
        <v>2.8</v>
      </c>
      <c r="K62" s="43">
        <v>15900</v>
      </c>
      <c r="L62" s="39">
        <v>8.1000000000000003E-2</v>
      </c>
      <c r="M62" s="37">
        <f>ROUND(K62*(1-L62),0)</f>
        <v>14612</v>
      </c>
      <c r="N62" s="28">
        <v>0.36499999999999999</v>
      </c>
      <c r="O62" s="25">
        <f>M62*N62</f>
        <v>5333.38</v>
      </c>
      <c r="P62" s="39">
        <v>0.59099999999999997</v>
      </c>
      <c r="Q62" s="25">
        <f>M62*P62</f>
        <v>8635.6919999999991</v>
      </c>
      <c r="R62" s="39">
        <v>4.3999999999999997E-2</v>
      </c>
      <c r="S62" s="25">
        <f>M62*R62</f>
        <v>642.928</v>
      </c>
      <c r="T62" s="28">
        <v>0.224</v>
      </c>
      <c r="U62" s="25">
        <f>M62*T62</f>
        <v>3273.0880000000002</v>
      </c>
      <c r="V62" s="39">
        <v>0.51100000000000001</v>
      </c>
      <c r="W62" s="25">
        <f>M62*V62</f>
        <v>7466.732</v>
      </c>
      <c r="X62" s="39">
        <v>0.4</v>
      </c>
      <c r="Y62" s="25">
        <f>X62*M62</f>
        <v>5844.8</v>
      </c>
      <c r="Z62" s="47">
        <v>3.0999999999999999E-3</v>
      </c>
      <c r="AA62" s="18">
        <f>M62*Z62</f>
        <v>45.297199999999997</v>
      </c>
      <c r="AB62" s="27">
        <f>IF(M62&gt;0,(AD62+AL62)/M62,0)</f>
        <v>3.0219647549958942E-3</v>
      </c>
      <c r="AC62" s="47">
        <v>2.9999999999999997E-4</v>
      </c>
      <c r="AD62" s="37">
        <f>AC62*M62</f>
        <v>4.3835999999999995</v>
      </c>
      <c r="AE62" s="28">
        <v>0.2087</v>
      </c>
      <c r="AF62" s="41">
        <f>AI62*(1-AJ62)*AE62</f>
        <v>37.644888600000002</v>
      </c>
      <c r="AG62" s="28">
        <f>IF(AND(AE62&gt;0,AC62&gt;0,Z62&gt;0),((Z62-AC62)*AE62)/((AE62-AC62)*Z62),0)</f>
        <v>0.90452603553959521</v>
      </c>
      <c r="AH62" s="29">
        <f t="shared" si="0"/>
        <v>0.90195398518086489</v>
      </c>
      <c r="AI62" s="43">
        <v>198</v>
      </c>
      <c r="AJ62" s="39">
        <v>8.8999999999999996E-2</v>
      </c>
      <c r="AK62" s="28">
        <v>0.2205</v>
      </c>
      <c r="AL62" s="41">
        <f>AI62*(1-AJ62)*AK62</f>
        <v>39.773349000000003</v>
      </c>
      <c r="AM62" s="18">
        <v>1.6</v>
      </c>
      <c r="AN62" s="18"/>
      <c r="AO62" s="121">
        <f>AO61+AI62-AN62</f>
        <v>1804.3600000000001</v>
      </c>
      <c r="AP62" s="104"/>
      <c r="AQ62" s="43"/>
      <c r="AR62" s="48"/>
      <c r="AS62" s="41"/>
      <c r="AT62" s="41"/>
      <c r="AU62" s="41"/>
      <c r="AV62" s="41"/>
    </row>
    <row r="63" spans="1:48" s="22" customFormat="1" ht="13.5" thickBot="1" x14ac:dyDescent="0.25">
      <c r="A63" s="159"/>
      <c r="B63" s="49" t="s">
        <v>38</v>
      </c>
      <c r="C63" s="50"/>
      <c r="D63" s="51">
        <f>SUM(D60:D62)</f>
        <v>54210</v>
      </c>
      <c r="E63" s="51"/>
      <c r="F63" s="51">
        <f>SUM(F60:F62)</f>
        <v>47601</v>
      </c>
      <c r="G63" s="52"/>
      <c r="H63" s="52"/>
      <c r="I63" s="51">
        <f>SUM(I60:I62)</f>
        <v>54095</v>
      </c>
      <c r="J63" s="52"/>
      <c r="K63" s="51">
        <f>SUM(K60:K62)</f>
        <v>47860</v>
      </c>
      <c r="L63" s="21">
        <f>IF(K63&gt;0,(K60*L60+K61*L61+K62*L62)/K63,0)</f>
        <v>7.5658587547012116E-2</v>
      </c>
      <c r="M63" s="52">
        <f>M60+M61+M62</f>
        <v>44239</v>
      </c>
      <c r="N63" s="53">
        <f>IF(M63&gt;0,O63/M63,0)</f>
        <v>0.45574879631094739</v>
      </c>
      <c r="O63" s="54">
        <f>O60+O61+O62</f>
        <v>20161.871000000003</v>
      </c>
      <c r="P63" s="21">
        <f>IF(M63&gt;0,Q63/M63,0)</f>
        <v>0.50025222089106891</v>
      </c>
      <c r="Q63" s="54">
        <f>Q60+Q61+Q62</f>
        <v>22130.657999999999</v>
      </c>
      <c r="R63" s="21">
        <f>IF(M63&gt;0,S63/M63,0)</f>
        <v>4.3998982797983678E-2</v>
      </c>
      <c r="S63" s="54">
        <f>S60+S61+S62</f>
        <v>1946.471</v>
      </c>
      <c r="T63" s="21">
        <f>IF(M63&gt;0,U63/M63,0)</f>
        <v>0.22935581726530888</v>
      </c>
      <c r="U63" s="54">
        <f>U60+U61+U62</f>
        <v>10146.472</v>
      </c>
      <c r="V63" s="21">
        <f>IF(M63&gt;0,W63/M63,0)</f>
        <v>0.49827620425416486</v>
      </c>
      <c r="W63" s="54">
        <f>W60+W61+W62</f>
        <v>22043.240999999998</v>
      </c>
      <c r="X63" s="21">
        <f>IF(M63&gt;0,Y63/M63,0)</f>
        <v>0.4</v>
      </c>
      <c r="Y63" s="54">
        <f>Y60+Y61+Y62</f>
        <v>17695.600000000002</v>
      </c>
      <c r="Z63" s="55">
        <f>IF(M63&gt;0,AA63/M63,0)</f>
        <v>3.1234390469947332E-3</v>
      </c>
      <c r="AA63" s="56">
        <f>SUM(AA60:AA62)</f>
        <v>138.17782</v>
      </c>
      <c r="AB63" s="55">
        <f>IF(M63&gt;0,(AB60*M60+AB61*M61+AB62*M62)/M63,0)</f>
        <v>3.1206094079884263E-3</v>
      </c>
      <c r="AC63" s="55">
        <f>IF(K63&gt;0,(K60*AC60+K61*AC61+K62*AC62)/K63,0)</f>
        <v>2.9332218972001671E-4</v>
      </c>
      <c r="AD63" s="52">
        <f>SUM(AD60:AD62)</f>
        <v>12.975429999999999</v>
      </c>
      <c r="AE63" s="53">
        <f>IF(K63&gt;0,(K60*AE60+K61*AE61+K62*AE62)/K63,0)</f>
        <v>0.21113802758044298</v>
      </c>
      <c r="AF63" s="58">
        <f>SUM(AF60:AF62)</f>
        <v>120.33169230000001</v>
      </c>
      <c r="AG63" s="53">
        <f>IF(AND(AA63&gt;0),((AA60*AG60+AA61*AG61+AA62*AG62)/AA63),0)</f>
        <v>0.90735659968316262</v>
      </c>
      <c r="AH63" s="57">
        <f t="shared" si="0"/>
        <v>0.90721681073587501</v>
      </c>
      <c r="AI63" s="51">
        <f>SUM(AI60:AI62)</f>
        <v>624</v>
      </c>
      <c r="AJ63" s="21">
        <f>IF(AI63&gt;0,(AJ60*AI60+AJ61*AI61+AJ62*AI62)/AI63,0)</f>
        <v>8.6971153846153837E-2</v>
      </c>
      <c r="AK63" s="53">
        <f>IF(K63&gt;0,(AK60*K60+AK61*K61+AK62*K62)/K63,0)</f>
        <v>0.21956485582950272</v>
      </c>
      <c r="AL63" s="58">
        <f>SUM(AL60:AL62)</f>
        <v>125.0772096</v>
      </c>
      <c r="AM63" s="56"/>
      <c r="AN63" s="56">
        <f>SUM(AN60:AN62)</f>
        <v>0</v>
      </c>
      <c r="AO63" s="105"/>
      <c r="AP63" s="106">
        <f>AO62</f>
        <v>1804.3600000000001</v>
      </c>
      <c r="AQ63" s="51">
        <f>SUM(AQ60:AQ62)</f>
        <v>0</v>
      </c>
      <c r="AR63" s="59"/>
      <c r="AS63" s="58"/>
      <c r="AT63" s="58"/>
      <c r="AU63" s="58"/>
      <c r="AV63" s="58"/>
    </row>
    <row r="64" spans="1:48" x14ac:dyDescent="0.2">
      <c r="A64" s="157">
        <v>16</v>
      </c>
      <c r="B64" s="23">
        <v>1</v>
      </c>
      <c r="C64" s="11" t="s">
        <v>53</v>
      </c>
      <c r="D64" s="12">
        <v>15868</v>
      </c>
      <c r="E64" s="12">
        <v>0</v>
      </c>
      <c r="F64" s="12">
        <v>16107</v>
      </c>
      <c r="G64" s="13">
        <v>1.3</v>
      </c>
      <c r="H64" s="13">
        <v>4.9000000000000004</v>
      </c>
      <c r="I64" s="12">
        <v>17919</v>
      </c>
      <c r="J64" s="13">
        <v>3</v>
      </c>
      <c r="K64" s="12">
        <v>16154</v>
      </c>
      <c r="L64" s="14">
        <v>7.6999999999999999E-2</v>
      </c>
      <c r="M64" s="24">
        <f>ROUND(K64*(1-L64),0)</f>
        <v>14910</v>
      </c>
      <c r="N64" s="15">
        <v>0.52500000000000002</v>
      </c>
      <c r="O64" s="25">
        <f>M64*N64</f>
        <v>7827.75</v>
      </c>
      <c r="P64" s="14">
        <v>0.42099999999999999</v>
      </c>
      <c r="Q64" s="25">
        <f>M64*P64</f>
        <v>6277.11</v>
      </c>
      <c r="R64" s="16">
        <v>5.3999999999999999E-2</v>
      </c>
      <c r="S64" s="25">
        <f>M64*R64</f>
        <v>805.14</v>
      </c>
      <c r="T64" s="26">
        <v>0.221</v>
      </c>
      <c r="U64" s="25">
        <f>M64*T64</f>
        <v>3295.11</v>
      </c>
      <c r="V64" s="16">
        <v>0.51100000000000001</v>
      </c>
      <c r="W64" s="25">
        <f>M64*V64</f>
        <v>7619.01</v>
      </c>
      <c r="X64" s="16">
        <v>0.39</v>
      </c>
      <c r="Y64" s="25">
        <f>X64*M64</f>
        <v>5814.9000000000005</v>
      </c>
      <c r="Z64" s="17">
        <v>3.1099999999999999E-3</v>
      </c>
      <c r="AA64" s="18">
        <f>M64*Z64</f>
        <v>46.370100000000001</v>
      </c>
      <c r="AB64" s="27">
        <f>IF(M64&gt;0,(AD64+AL64)/M64,0)</f>
        <v>3.260959758551308E-3</v>
      </c>
      <c r="AC64" s="17">
        <v>2.9E-4</v>
      </c>
      <c r="AD64" s="24">
        <f>AC64*M64</f>
        <v>4.3239000000000001</v>
      </c>
      <c r="AE64" s="117">
        <v>0.2087</v>
      </c>
      <c r="AF64" s="30">
        <f>AI64*(1-AJ64)*AE64</f>
        <v>42.919155000000003</v>
      </c>
      <c r="AG64" s="28">
        <f>IF(AND(AE64&gt;0,AC64&gt;0,Z64&gt;0),((Z64-AC64)*AE64)/((AE64-AC64)*Z64),0)</f>
        <v>0.90801414661398194</v>
      </c>
      <c r="AH64" s="60">
        <f t="shared" si="0"/>
        <v>0.91229738195957799</v>
      </c>
      <c r="AI64" s="12">
        <v>225</v>
      </c>
      <c r="AJ64" s="14">
        <v>8.5999999999999993E-2</v>
      </c>
      <c r="AK64" s="15">
        <v>0.21540000000000001</v>
      </c>
      <c r="AL64" s="30">
        <f>AI64*(1-AJ64)*AK64</f>
        <v>44.29701</v>
      </c>
      <c r="AM64" s="19">
        <v>1.6</v>
      </c>
      <c r="AN64" s="19"/>
      <c r="AO64" s="101">
        <f>AO62+AI64-AN64</f>
        <v>2029.3600000000001</v>
      </c>
      <c r="AP64" s="102"/>
      <c r="AQ64" s="12"/>
      <c r="AR64" s="31"/>
      <c r="AS64" s="20"/>
      <c r="AT64" s="20"/>
      <c r="AU64" s="20"/>
      <c r="AV64" s="20"/>
    </row>
    <row r="65" spans="1:48" x14ac:dyDescent="0.2">
      <c r="A65" s="158"/>
      <c r="B65" s="33">
        <v>2</v>
      </c>
      <c r="C65" s="11" t="s">
        <v>54</v>
      </c>
      <c r="D65" s="34">
        <v>18300</v>
      </c>
      <c r="E65" s="34">
        <v>3</v>
      </c>
      <c r="F65" s="34">
        <v>15177</v>
      </c>
      <c r="G65" s="35">
        <v>1.5</v>
      </c>
      <c r="H65" s="35">
        <v>3.8</v>
      </c>
      <c r="I65" s="34">
        <v>16747</v>
      </c>
      <c r="J65" s="35">
        <v>3.1</v>
      </c>
      <c r="K65" s="34">
        <v>16348</v>
      </c>
      <c r="L65" s="36">
        <v>7.1999999999999995E-2</v>
      </c>
      <c r="M65" s="37">
        <f>ROUND(K65*(1-L65),0)</f>
        <v>15171</v>
      </c>
      <c r="N65" s="38">
        <v>0.76400000000000001</v>
      </c>
      <c r="O65" s="25">
        <f>M65*N65</f>
        <v>11590.644</v>
      </c>
      <c r="P65" s="36">
        <v>0.19700000000000001</v>
      </c>
      <c r="Q65" s="25">
        <f>M65*P65</f>
        <v>2988.6870000000004</v>
      </c>
      <c r="R65" s="39">
        <v>3.9E-2</v>
      </c>
      <c r="S65" s="25">
        <f>M65*R65</f>
        <v>591.66899999999998</v>
      </c>
      <c r="T65" s="28">
        <v>0.223</v>
      </c>
      <c r="U65" s="25">
        <f>M65*T65</f>
        <v>3383.1330000000003</v>
      </c>
      <c r="V65" s="39">
        <v>0.51400000000000001</v>
      </c>
      <c r="W65" s="25">
        <f>M65*V65</f>
        <v>7797.8940000000002</v>
      </c>
      <c r="X65" s="39">
        <v>0.4</v>
      </c>
      <c r="Y65" s="25">
        <f>X65*M65</f>
        <v>6068.4000000000005</v>
      </c>
      <c r="Z65" s="40">
        <v>2.97E-3</v>
      </c>
      <c r="AA65" s="18">
        <f>M65*Z65</f>
        <v>45.057870000000001</v>
      </c>
      <c r="AB65" s="27">
        <f>IF(M65&gt;0,(AD65+AL65)/M65,0)</f>
        <v>2.9104987146529567E-3</v>
      </c>
      <c r="AC65" s="40">
        <v>2.7999999999999998E-4</v>
      </c>
      <c r="AD65" s="37">
        <f>AC65*M65</f>
        <v>4.2478799999999994</v>
      </c>
      <c r="AE65" s="28">
        <v>0.20910000000000001</v>
      </c>
      <c r="AF65" s="41">
        <f>AI65*(1-AJ65)*AE65</f>
        <v>38.902636800000003</v>
      </c>
      <c r="AG65" s="28">
        <f>IF(AND(AE65&gt;0,AC65&gt;0,Z65&gt;0),((Z65-AC65)*AE65)/((AE65-AC65)*Z65),0)</f>
        <v>0.90693836168407571</v>
      </c>
      <c r="AH65" s="29">
        <f t="shared" si="0"/>
        <v>0.90497787914246863</v>
      </c>
      <c r="AI65" s="34">
        <v>204</v>
      </c>
      <c r="AJ65" s="36">
        <v>8.7999999999999995E-2</v>
      </c>
      <c r="AK65" s="38">
        <v>0.2145</v>
      </c>
      <c r="AL65" s="41">
        <f>AI65*(1-AJ65)*AK65</f>
        <v>39.907296000000002</v>
      </c>
      <c r="AM65" s="42">
        <v>1.7</v>
      </c>
      <c r="AN65" s="42"/>
      <c r="AO65" s="121">
        <f>AO64+AI65-AN65</f>
        <v>2233.36</v>
      </c>
      <c r="AP65" s="104"/>
      <c r="AQ65" s="43"/>
      <c r="AR65" s="44"/>
      <c r="AS65" s="45"/>
      <c r="AT65" s="45"/>
      <c r="AU65" s="45"/>
      <c r="AV65" s="45"/>
    </row>
    <row r="66" spans="1:48" x14ac:dyDescent="0.2">
      <c r="A66" s="158"/>
      <c r="B66" s="33">
        <v>3</v>
      </c>
      <c r="C66" s="46" t="s">
        <v>50</v>
      </c>
      <c r="D66" s="43">
        <v>15862</v>
      </c>
      <c r="E66" s="43">
        <v>3</v>
      </c>
      <c r="F66" s="43">
        <v>15585</v>
      </c>
      <c r="G66" s="37">
        <v>1.1000000000000001</v>
      </c>
      <c r="H66" s="37">
        <v>4.8</v>
      </c>
      <c r="I66" s="43">
        <v>17558</v>
      </c>
      <c r="J66" s="37">
        <v>3</v>
      </c>
      <c r="K66" s="43">
        <v>16307</v>
      </c>
      <c r="L66" s="39">
        <v>7.1999999999999995E-2</v>
      </c>
      <c r="M66" s="37">
        <f>ROUND(K66*(1-L66),0)</f>
        <v>15133</v>
      </c>
      <c r="N66" s="28">
        <v>0.502</v>
      </c>
      <c r="O66" s="25">
        <f>M66*N66</f>
        <v>7596.7659999999996</v>
      </c>
      <c r="P66" s="39">
        <v>0.45400000000000001</v>
      </c>
      <c r="Q66" s="25">
        <f>M66*P66</f>
        <v>6870.3820000000005</v>
      </c>
      <c r="R66" s="39">
        <v>4.3999999999999997E-2</v>
      </c>
      <c r="S66" s="25">
        <f>M66*R66</f>
        <v>665.85199999999998</v>
      </c>
      <c r="T66" s="28">
        <v>0.22600000000000001</v>
      </c>
      <c r="U66" s="25">
        <f>M66*T66</f>
        <v>3420.058</v>
      </c>
      <c r="V66" s="39">
        <v>0.51700000000000002</v>
      </c>
      <c r="W66" s="25">
        <f>M66*V66</f>
        <v>7823.7610000000004</v>
      </c>
      <c r="X66" s="39">
        <v>0.4</v>
      </c>
      <c r="Y66" s="25">
        <f>X66*M66</f>
        <v>6053.2000000000007</v>
      </c>
      <c r="Z66" s="47">
        <v>2.9299999999999999E-3</v>
      </c>
      <c r="AA66" s="18">
        <f>M66*Z66</f>
        <v>44.339689999999997</v>
      </c>
      <c r="AB66" s="27">
        <f>IF(M66&gt;0,(AD66+AL66)/M66,0)</f>
        <v>3.0723736205643297E-3</v>
      </c>
      <c r="AC66" s="47">
        <v>2.7E-4</v>
      </c>
      <c r="AD66" s="37">
        <f>AC66*M66</f>
        <v>4.0859100000000002</v>
      </c>
      <c r="AE66" s="28">
        <v>0.2041</v>
      </c>
      <c r="AF66" s="41">
        <f>AI66*(1-AJ66)*AE66</f>
        <v>40.370980000000003</v>
      </c>
      <c r="AG66" s="28">
        <f>IF(AND(AE66&gt;0,AC66&gt;0,Z66&gt;0),((Z66-AC66)*AE66)/((AE66-AC66)*Z66),0)</f>
        <v>0.90905239744222377</v>
      </c>
      <c r="AH66" s="29">
        <f t="shared" si="0"/>
        <v>0.91327017009409761</v>
      </c>
      <c r="AI66" s="43">
        <v>215</v>
      </c>
      <c r="AJ66" s="39">
        <v>0.08</v>
      </c>
      <c r="AK66" s="28">
        <v>0.21440000000000001</v>
      </c>
      <c r="AL66" s="41">
        <f>AI66*(1-AJ66)*AK66</f>
        <v>42.408320000000003</v>
      </c>
      <c r="AM66" s="18">
        <v>1.65</v>
      </c>
      <c r="AN66" s="18"/>
      <c r="AO66" s="121">
        <f>AO65+AI66-AN66</f>
        <v>2448.36</v>
      </c>
      <c r="AP66" s="104"/>
      <c r="AQ66" s="43"/>
      <c r="AR66" s="48"/>
      <c r="AS66" s="41"/>
      <c r="AT66" s="41"/>
      <c r="AU66" s="41"/>
      <c r="AV66" s="41"/>
    </row>
    <row r="67" spans="1:48" s="22" customFormat="1" ht="13.5" thickBot="1" x14ac:dyDescent="0.25">
      <c r="A67" s="159"/>
      <c r="B67" s="49" t="s">
        <v>38</v>
      </c>
      <c r="C67" s="50"/>
      <c r="D67" s="51">
        <f>SUM(D64:D66)</f>
        <v>50030</v>
      </c>
      <c r="E67" s="51"/>
      <c r="F67" s="51">
        <f>SUM(F64:F66)</f>
        <v>46869</v>
      </c>
      <c r="G67" s="52"/>
      <c r="H67" s="52"/>
      <c r="I67" s="51">
        <f>SUM(I64:I66)</f>
        <v>52224</v>
      </c>
      <c r="J67" s="52"/>
      <c r="K67" s="51">
        <f>SUM(K64:K66)</f>
        <v>48809</v>
      </c>
      <c r="L67" s="21">
        <f>IF(K67&gt;0,(K64*L64+K65*L65+K66*L66)/K67,0)</f>
        <v>7.3654817759019844E-2</v>
      </c>
      <c r="M67" s="52">
        <f>M64+M65+M66</f>
        <v>45214</v>
      </c>
      <c r="N67" s="53">
        <f>IF(M67&gt;0,O67/M67,0)</f>
        <v>0.59749546600610426</v>
      </c>
      <c r="O67" s="54">
        <f>O64+O65+O66</f>
        <v>27015.16</v>
      </c>
      <c r="P67" s="21">
        <f>IF(M67&gt;0,Q67/M67,0)</f>
        <v>0.35688457115052857</v>
      </c>
      <c r="Q67" s="54">
        <f>Q64+Q65+Q66</f>
        <v>16136.179</v>
      </c>
      <c r="R67" s="21">
        <f>IF(M67&gt;0,S67/M67,0)</f>
        <v>4.5619962843367098E-2</v>
      </c>
      <c r="S67" s="54">
        <f>S64+S65+S66</f>
        <v>2062.6610000000001</v>
      </c>
      <c r="T67" s="21">
        <f>IF(M67&gt;0,U67/M67,0)</f>
        <v>0.2233445614190295</v>
      </c>
      <c r="U67" s="54">
        <f>U64+U65+U66</f>
        <v>10098.300999999999</v>
      </c>
      <c r="V67" s="21">
        <f>IF(M67&gt;0,W67/M67,0)</f>
        <v>0.5140147963020304</v>
      </c>
      <c r="W67" s="54">
        <f>W64+W65+W66</f>
        <v>23240.665000000001</v>
      </c>
      <c r="X67" s="21">
        <f>IF(M67&gt;0,Y67/M67,0)</f>
        <v>0.39670234883000838</v>
      </c>
      <c r="Y67" s="54">
        <f>Y64+Y65+Y66</f>
        <v>17936.5</v>
      </c>
      <c r="Z67" s="55">
        <f>IF(M67&gt;0,AA67/M67,0)</f>
        <v>3.0027792276728447E-3</v>
      </c>
      <c r="AA67" s="56">
        <f>SUM(AA64:AA66)</f>
        <v>135.76766000000001</v>
      </c>
      <c r="AB67" s="55">
        <f>IF(M67&gt;0,(AB64*M64+AB65*M65+AB66*M66)/M67,0)</f>
        <v>3.0802476224178355E-3</v>
      </c>
      <c r="AC67" s="55">
        <f>IF(K67&gt;0,(K64*AC64+K65*AC65+K66*AC66)/K67,0)</f>
        <v>2.7996865332213322E-4</v>
      </c>
      <c r="AD67" s="52">
        <f>SUM(AD64:AD66)</f>
        <v>12.657690000000001</v>
      </c>
      <c r="AE67" s="53">
        <f>IF(K67&gt;0,(K64*AE64+K65*AE65+K66*AE66)/K67,0)</f>
        <v>0.20729712348132517</v>
      </c>
      <c r="AF67" s="58">
        <f>SUM(AF64:AF66)</f>
        <v>122.1927718</v>
      </c>
      <c r="AG67" s="53">
        <f>IF(AND(AA67&gt;0),((AA64*AG64+AA65*AG65+AA66*AG66)/AA67),0)</f>
        <v>0.90799619787970165</v>
      </c>
      <c r="AH67" s="57">
        <f t="shared" si="0"/>
        <v>0.91029506186264419</v>
      </c>
      <c r="AI67" s="51">
        <f>SUM(AI64:AI66)</f>
        <v>644</v>
      </c>
      <c r="AJ67" s="21">
        <f>IF(AI67&gt;0,(AJ64*AI64+AJ65*AI65+AJ66*AI66)/AI67,0)</f>
        <v>8.4630434782608691E-2</v>
      </c>
      <c r="AK67" s="53">
        <f>IF(K67&gt;0,(AK64*K64+AK65*K65+AK66*K66)/K67,0)</f>
        <v>0.21476445737466449</v>
      </c>
      <c r="AL67" s="58">
        <f>SUM(AL64:AL66)</f>
        <v>126.61262600000001</v>
      </c>
      <c r="AM67" s="56"/>
      <c r="AN67" s="56">
        <f>SUM(AN64:AN66)</f>
        <v>0</v>
      </c>
      <c r="AO67" s="105"/>
      <c r="AP67" s="106">
        <f>AO66</f>
        <v>2448.36</v>
      </c>
      <c r="AQ67" s="51">
        <f>SUM(AQ64:AQ66)</f>
        <v>0</v>
      </c>
      <c r="AR67" s="59"/>
      <c r="AS67" s="58"/>
      <c r="AT67" s="58"/>
      <c r="AU67" s="58"/>
      <c r="AV67" s="58"/>
    </row>
    <row r="68" spans="1:48" x14ac:dyDescent="0.2">
      <c r="A68" s="157">
        <v>17</v>
      </c>
      <c r="B68" s="23">
        <v>1</v>
      </c>
      <c r="C68" s="11" t="s">
        <v>52</v>
      </c>
      <c r="D68" s="12">
        <v>6646</v>
      </c>
      <c r="E68" s="12">
        <v>1</v>
      </c>
      <c r="F68" s="12">
        <v>10922</v>
      </c>
      <c r="G68" s="13">
        <v>1.8</v>
      </c>
      <c r="H68" s="13">
        <v>5.0999999999999996</v>
      </c>
      <c r="I68" s="12">
        <v>12060</v>
      </c>
      <c r="J68" s="13">
        <v>4.5999999999999996</v>
      </c>
      <c r="K68" s="12">
        <v>16213</v>
      </c>
      <c r="L68" s="14">
        <v>8.3000000000000004E-2</v>
      </c>
      <c r="M68" s="24">
        <f>ROUND(K68*(1-L68),0)</f>
        <v>14867</v>
      </c>
      <c r="N68" s="15">
        <v>0.45100000000000001</v>
      </c>
      <c r="O68" s="25">
        <f>M68*N68</f>
        <v>6705.0169999999998</v>
      </c>
      <c r="P68" s="14">
        <v>0.53600000000000003</v>
      </c>
      <c r="Q68" s="25">
        <f>M68*P68</f>
        <v>7968.7120000000004</v>
      </c>
      <c r="R68" s="16">
        <v>1.2999999999999999E-2</v>
      </c>
      <c r="S68" s="25">
        <f>M68*R68</f>
        <v>193.27099999999999</v>
      </c>
      <c r="T68" s="26">
        <v>0.23300000000000001</v>
      </c>
      <c r="U68" s="25">
        <f>M68*T68</f>
        <v>3464.011</v>
      </c>
      <c r="V68" s="16">
        <v>0.50700000000000001</v>
      </c>
      <c r="W68" s="25">
        <f>M68*V68</f>
        <v>7537.5690000000004</v>
      </c>
      <c r="X68" s="16">
        <v>0.39</v>
      </c>
      <c r="Y68" s="25">
        <f>X68*M68</f>
        <v>5798.13</v>
      </c>
      <c r="Z68" s="17">
        <v>2.99E-3</v>
      </c>
      <c r="AA68" s="18">
        <f>M68*Z68</f>
        <v>44.452330000000003</v>
      </c>
      <c r="AB68" s="27">
        <f>IF(M68&gt;0,(AD68+AL68)/M68,0)</f>
        <v>2.8563061545705255E-3</v>
      </c>
      <c r="AC68" s="17">
        <v>2.7E-4</v>
      </c>
      <c r="AD68" s="24">
        <f>AC68*M68</f>
        <v>4.0140900000000004</v>
      </c>
      <c r="AE68" s="117">
        <v>0.20799999999999999</v>
      </c>
      <c r="AF68" s="30">
        <f>AI68*(1-AJ68)*AE68</f>
        <v>37.425024000000001</v>
      </c>
      <c r="AG68" s="28">
        <f>IF(AND(AE68&gt;0,AC68&gt;0,Z68&gt;0),((Z68-AC68)*AE68)/((AE68-AC68)*Z68),0)</f>
        <v>0.91088139076853525</v>
      </c>
      <c r="AH68" s="60">
        <f t="shared" si="0"/>
        <v>0.90661778731745535</v>
      </c>
      <c r="AI68" s="12">
        <v>196</v>
      </c>
      <c r="AJ68" s="14">
        <v>8.2000000000000003E-2</v>
      </c>
      <c r="AK68" s="15">
        <v>0.2137</v>
      </c>
      <c r="AL68" s="30">
        <f>AI68*(1-AJ68)*AK68</f>
        <v>38.450613599999997</v>
      </c>
      <c r="AM68" s="19">
        <v>1.63</v>
      </c>
      <c r="AN68" s="19">
        <v>1109.6199999999999</v>
      </c>
      <c r="AO68" s="101">
        <f>AO66+AI68-AN68</f>
        <v>1534.7400000000002</v>
      </c>
      <c r="AP68" s="102"/>
      <c r="AQ68" s="12"/>
      <c r="AR68" s="31"/>
      <c r="AS68" s="20"/>
      <c r="AT68" s="20"/>
      <c r="AU68" s="20"/>
      <c r="AV68" s="20"/>
    </row>
    <row r="69" spans="1:48" x14ac:dyDescent="0.2">
      <c r="A69" s="158"/>
      <c r="B69" s="33">
        <v>2</v>
      </c>
      <c r="C69" s="11" t="s">
        <v>54</v>
      </c>
      <c r="D69" s="34">
        <v>19100</v>
      </c>
      <c r="E69" s="34">
        <v>2</v>
      </c>
      <c r="F69" s="34">
        <v>13638</v>
      </c>
      <c r="G69" s="35">
        <v>1.5</v>
      </c>
      <c r="H69" s="35">
        <v>7.1</v>
      </c>
      <c r="I69" s="34">
        <v>15597</v>
      </c>
      <c r="J69" s="35">
        <v>5.2</v>
      </c>
      <c r="K69" s="34">
        <v>15986</v>
      </c>
      <c r="L69" s="36">
        <v>7.3999999999999996E-2</v>
      </c>
      <c r="M69" s="37">
        <f>ROUND(K69*(1-L69),0)</f>
        <v>14803</v>
      </c>
      <c r="N69" s="38">
        <v>0.55200000000000005</v>
      </c>
      <c r="O69" s="25">
        <f>M69*N69</f>
        <v>8171.2560000000003</v>
      </c>
      <c r="P69" s="36">
        <v>0.38900000000000001</v>
      </c>
      <c r="Q69" s="25">
        <f>M69*P69</f>
        <v>5758.3670000000002</v>
      </c>
      <c r="R69" s="39">
        <v>5.8999999999999997E-2</v>
      </c>
      <c r="S69" s="25">
        <f>M69*R69</f>
        <v>873.37699999999995</v>
      </c>
      <c r="T69" s="28">
        <v>0.23100000000000001</v>
      </c>
      <c r="U69" s="25">
        <f>M69*T69</f>
        <v>3419.4929999999999</v>
      </c>
      <c r="V69" s="39">
        <v>0.501</v>
      </c>
      <c r="W69" s="25">
        <f>M69*V69</f>
        <v>7416.3029999999999</v>
      </c>
      <c r="X69" s="39">
        <v>0.4</v>
      </c>
      <c r="Y69" s="25">
        <f>X69*M69</f>
        <v>5921.2000000000007</v>
      </c>
      <c r="Z69" s="40">
        <v>2.8900000000000002E-3</v>
      </c>
      <c r="AA69" s="18">
        <f>M69*Z69</f>
        <v>42.780670000000001</v>
      </c>
      <c r="AB69" s="27">
        <f>IF(M69&gt;0,(AD69+AL69)/M69,0)</f>
        <v>3.1547136391272042E-3</v>
      </c>
      <c r="AC69" s="40">
        <v>2.5999999999999998E-4</v>
      </c>
      <c r="AD69" s="37">
        <f>AC69*M69</f>
        <v>3.8487799999999996</v>
      </c>
      <c r="AE69" s="28">
        <v>0.2084</v>
      </c>
      <c r="AF69" s="41">
        <f>AI69*(1-AJ69)*AE69</f>
        <v>41.266326000000007</v>
      </c>
      <c r="AG69" s="28">
        <f>IF(AND(AE69&gt;0,AC69&gt;0,Z69&gt;0),((Z69-AC69)*AE69)/((AE69-AC69)*Z69),0)</f>
        <v>0.9111713801896052</v>
      </c>
      <c r="AH69" s="29">
        <f t="shared" ref="AH69:AH127" si="1">IF(AND(AB69&gt;0,AK69&gt;0,AC69&gt;0),((AK69*(AB69-AC69))/(AB69*(AK69-AC69))),0)</f>
        <v>0.91868742816466609</v>
      </c>
      <c r="AI69" s="34">
        <v>215</v>
      </c>
      <c r="AJ69" s="36">
        <v>7.9000000000000001E-2</v>
      </c>
      <c r="AK69" s="38">
        <v>0.21640000000000001</v>
      </c>
      <c r="AL69" s="41">
        <f>AI69*(1-AJ69)*AK69</f>
        <v>42.850446000000005</v>
      </c>
      <c r="AM69" s="42">
        <v>1.7</v>
      </c>
      <c r="AN69" s="42"/>
      <c r="AO69" s="121">
        <f>AO68+AI69-AN69</f>
        <v>1749.7400000000002</v>
      </c>
      <c r="AP69" s="104"/>
      <c r="AQ69" s="43"/>
      <c r="AR69" s="44"/>
      <c r="AS69" s="45"/>
      <c r="AT69" s="45"/>
      <c r="AU69" s="45"/>
      <c r="AV69" s="45"/>
    </row>
    <row r="70" spans="1:48" x14ac:dyDescent="0.2">
      <c r="A70" s="158"/>
      <c r="B70" s="33">
        <v>3</v>
      </c>
      <c r="C70" s="46" t="s">
        <v>50</v>
      </c>
      <c r="D70" s="43">
        <v>16109</v>
      </c>
      <c r="E70" s="43">
        <v>0</v>
      </c>
      <c r="F70" s="43">
        <v>14560</v>
      </c>
      <c r="G70" s="37">
        <v>1.1000000000000001</v>
      </c>
      <c r="H70" s="37">
        <v>8.1</v>
      </c>
      <c r="I70" s="43">
        <v>16470</v>
      </c>
      <c r="J70" s="37">
        <v>5.3</v>
      </c>
      <c r="K70" s="43">
        <v>16178</v>
      </c>
      <c r="L70" s="39">
        <v>7.4999999999999997E-2</v>
      </c>
      <c r="M70" s="37">
        <f>ROUND(K70*(1-L70),0)</f>
        <v>14965</v>
      </c>
      <c r="N70" s="28">
        <v>0.41399999999999998</v>
      </c>
      <c r="O70" s="25">
        <f>M70*N70</f>
        <v>6195.5099999999993</v>
      </c>
      <c r="P70" s="39">
        <v>0.53900000000000003</v>
      </c>
      <c r="Q70" s="25">
        <f>M70*P70</f>
        <v>8066.1350000000002</v>
      </c>
      <c r="R70" s="39">
        <v>4.7E-2</v>
      </c>
      <c r="S70" s="25">
        <f>M70*R70</f>
        <v>703.35500000000002</v>
      </c>
      <c r="T70" s="28">
        <v>0.23599999999999999</v>
      </c>
      <c r="U70" s="25">
        <f>M70*T70</f>
        <v>3531.74</v>
      </c>
      <c r="V70" s="39">
        <v>0.49199999999999999</v>
      </c>
      <c r="W70" s="25">
        <f>M70*V70</f>
        <v>7362.78</v>
      </c>
      <c r="X70" s="39">
        <v>0.4</v>
      </c>
      <c r="Y70" s="25">
        <f>X70*M70</f>
        <v>5986</v>
      </c>
      <c r="Z70" s="47">
        <v>2.8600000000000001E-3</v>
      </c>
      <c r="AA70" s="18">
        <f>M70*Z70</f>
        <v>42.799900000000001</v>
      </c>
      <c r="AB70" s="27">
        <f>IF(M70&gt;0,(AD70+AL70)/M70,0)</f>
        <v>2.9674876712328774E-3</v>
      </c>
      <c r="AC70" s="47">
        <v>2.5999999999999998E-4</v>
      </c>
      <c r="AD70" s="37">
        <f>AC70*M70</f>
        <v>3.8908999999999998</v>
      </c>
      <c r="AE70" s="28">
        <v>0.2069</v>
      </c>
      <c r="AF70" s="41">
        <f>AI70*(1-AJ70)*AE70</f>
        <v>39.063754500000002</v>
      </c>
      <c r="AG70" s="28">
        <f>IF(AND(AE70&gt;0,AC70&gt;0,Z70&gt;0),((Z70-AC70)*AE70)/((AE70-AC70)*Z70),0)</f>
        <v>0.91023475169816648</v>
      </c>
      <c r="AH70" s="29">
        <f t="shared" si="1"/>
        <v>0.91349054304140864</v>
      </c>
      <c r="AI70" s="43">
        <v>205</v>
      </c>
      <c r="AJ70" s="39">
        <v>7.9000000000000001E-2</v>
      </c>
      <c r="AK70" s="28">
        <v>0.21460000000000001</v>
      </c>
      <c r="AL70" s="41">
        <f>AI70*(1-AJ70)*AK70</f>
        <v>40.517553000000007</v>
      </c>
      <c r="AM70" s="18">
        <v>1.65</v>
      </c>
      <c r="AN70" s="18"/>
      <c r="AO70" s="121">
        <f>AO69+AI70-AN70</f>
        <v>1954.7400000000002</v>
      </c>
      <c r="AP70" s="104"/>
      <c r="AQ70" s="43"/>
      <c r="AR70" s="48"/>
      <c r="AS70" s="41"/>
      <c r="AT70" s="41"/>
      <c r="AU70" s="41"/>
      <c r="AV70" s="41"/>
    </row>
    <row r="71" spans="1:48" s="22" customFormat="1" ht="13.5" thickBot="1" x14ac:dyDescent="0.25">
      <c r="A71" s="159"/>
      <c r="B71" s="49" t="s">
        <v>38</v>
      </c>
      <c r="C71" s="50"/>
      <c r="D71" s="51">
        <f>SUM(D68:D70)</f>
        <v>41855</v>
      </c>
      <c r="E71" s="51"/>
      <c r="F71" s="51">
        <f>SUM(F68:F70)</f>
        <v>39120</v>
      </c>
      <c r="G71" s="52"/>
      <c r="H71" s="52"/>
      <c r="I71" s="51">
        <f>SUM(I68:I70)</f>
        <v>44127</v>
      </c>
      <c r="J71" s="52"/>
      <c r="K71" s="51">
        <f>SUM(K68:K70)</f>
        <v>48377</v>
      </c>
      <c r="L71" s="21">
        <f>IF(K71&gt;0,(K68*L68+K69*L69+K70*L70)/K71,0)</f>
        <v>7.7350662504909351E-2</v>
      </c>
      <c r="M71" s="52">
        <f>M68+M69+M70</f>
        <v>44635</v>
      </c>
      <c r="N71" s="53">
        <f>IF(M71&gt;0,O71/M71,0)</f>
        <v>0.47209102722079083</v>
      </c>
      <c r="O71" s="54">
        <f>O68+O69+O70</f>
        <v>21071.782999999999</v>
      </c>
      <c r="P71" s="21">
        <f>IF(M71&gt;0,Q71/M71,0)</f>
        <v>0.48825392629102721</v>
      </c>
      <c r="Q71" s="54">
        <f>Q68+Q69+Q70</f>
        <v>21793.214</v>
      </c>
      <c r="R71" s="21">
        <f>IF(M71&gt;0,S71/M71,0)</f>
        <v>3.9655046488181918E-2</v>
      </c>
      <c r="S71" s="54">
        <f>S68+S69+S70</f>
        <v>1770.0029999999999</v>
      </c>
      <c r="T71" s="21">
        <f>IF(M71&gt;0,U71/M71,0)</f>
        <v>0.2333425338859639</v>
      </c>
      <c r="U71" s="54">
        <f>U68+U69+U70</f>
        <v>10415.243999999999</v>
      </c>
      <c r="V71" s="21">
        <f>IF(M71&gt;0,W71/M71,0)</f>
        <v>0.49998100145625624</v>
      </c>
      <c r="W71" s="54">
        <f>W68+W69+W70</f>
        <v>22316.651999999998</v>
      </c>
      <c r="X71" s="21">
        <f>IF(M71&gt;0,Y71/M71,0)</f>
        <v>0.39666920578021736</v>
      </c>
      <c r="Y71" s="54">
        <f>Y68+Y69+Y70</f>
        <v>17705.330000000002</v>
      </c>
      <c r="Z71" s="55">
        <f>IF(M71&gt;0,AA71/M71,0)</f>
        <v>2.9132496919457829E-3</v>
      </c>
      <c r="AA71" s="56">
        <f>SUM(AA68:AA70)</f>
        <v>130.03290000000001</v>
      </c>
      <c r="AB71" s="55">
        <f>IF(M71&gt;0,(AB68*M68+AB69*M69+AB70*M70)/M71,0)</f>
        <v>2.9925480586983316E-3</v>
      </c>
      <c r="AC71" s="55">
        <f>IF(K71&gt;0,(K68*AC68+K69*AC69+K70*AC70)/K71,0)</f>
        <v>2.6335138598920977E-4</v>
      </c>
      <c r="AD71" s="52">
        <f>SUM(AD68:AD70)</f>
        <v>11.753769999999999</v>
      </c>
      <c r="AE71" s="53">
        <f>IF(K71&gt;0,(K68*AE68+K69*AE69+K70*AE70)/K71,0)</f>
        <v>0.20776432188850069</v>
      </c>
      <c r="AF71" s="58">
        <f>SUM(AF68:AF70)</f>
        <v>117.7551045</v>
      </c>
      <c r="AG71" s="53">
        <f>IF(AND(AA71&gt;0),((AA68*AG68+AA69*AG69+AA70*AG70)/AA71),0)</f>
        <v>0.9107639578279364</v>
      </c>
      <c r="AH71" s="57">
        <f t="shared" si="1"/>
        <v>0.91311663201571247</v>
      </c>
      <c r="AI71" s="51">
        <f>SUM(AI68:AI70)</f>
        <v>616</v>
      </c>
      <c r="AJ71" s="21">
        <f>IF(AI71&gt;0,(AJ68*AI68+AJ69*AI69+AJ70*AI70)/AI71,0)</f>
        <v>7.9954545454545459E-2</v>
      </c>
      <c r="AK71" s="53">
        <f>IF(K71&gt;0,(AK68*K68+AK69*K69+AK70*K70)/K71,0)</f>
        <v>0.21489317857659632</v>
      </c>
      <c r="AL71" s="58">
        <f>SUM(AL68:AL70)</f>
        <v>121.81861260000001</v>
      </c>
      <c r="AM71" s="56"/>
      <c r="AN71" s="56">
        <f>SUM(AN68:AN70)</f>
        <v>1109.6199999999999</v>
      </c>
      <c r="AO71" s="105"/>
      <c r="AP71" s="106">
        <f>AO70</f>
        <v>1954.7400000000002</v>
      </c>
      <c r="AQ71" s="51">
        <f>SUM(AQ68:AQ70)</f>
        <v>0</v>
      </c>
      <c r="AR71" s="59"/>
      <c r="AS71" s="58"/>
      <c r="AT71" s="58"/>
      <c r="AU71" s="58"/>
      <c r="AV71" s="58"/>
    </row>
    <row r="72" spans="1:48" x14ac:dyDescent="0.2">
      <c r="A72" s="157">
        <v>18</v>
      </c>
      <c r="B72" s="23">
        <v>1</v>
      </c>
      <c r="C72" s="11" t="s">
        <v>52</v>
      </c>
      <c r="D72" s="12">
        <v>4756</v>
      </c>
      <c r="E72" s="12">
        <v>0</v>
      </c>
      <c r="F72" s="12">
        <v>14464</v>
      </c>
      <c r="G72" s="13">
        <v>1.9</v>
      </c>
      <c r="H72" s="13">
        <v>6.6</v>
      </c>
      <c r="I72" s="12">
        <v>15968</v>
      </c>
      <c r="J72" s="125">
        <v>5.4</v>
      </c>
      <c r="K72" s="12">
        <v>15768</v>
      </c>
      <c r="L72" s="14">
        <v>8.5999999999999993E-2</v>
      </c>
      <c r="M72" s="24">
        <f>ROUND(K72*(1-L72),0)</f>
        <v>14412</v>
      </c>
      <c r="N72" s="15">
        <v>0.48299999999999998</v>
      </c>
      <c r="O72" s="25">
        <f>M72*N72</f>
        <v>6960.9960000000001</v>
      </c>
      <c r="P72" s="14">
        <v>0.497</v>
      </c>
      <c r="Q72" s="25">
        <f>M72*P72</f>
        <v>7162.7640000000001</v>
      </c>
      <c r="R72" s="16">
        <v>0.02</v>
      </c>
      <c r="S72" s="25">
        <f>M72*R72</f>
        <v>288.24</v>
      </c>
      <c r="T72" s="26">
        <v>0.22</v>
      </c>
      <c r="U72" s="25">
        <f>M72*T72</f>
        <v>3170.64</v>
      </c>
      <c r="V72" s="16">
        <v>0.503</v>
      </c>
      <c r="W72" s="25">
        <f>M72*V72</f>
        <v>7249.2359999999999</v>
      </c>
      <c r="X72" s="16">
        <v>0.4</v>
      </c>
      <c r="Y72" s="25">
        <f>X72*M72</f>
        <v>5764.8</v>
      </c>
      <c r="Z72" s="17">
        <v>2.8800000000000002E-3</v>
      </c>
      <c r="AA72" s="18">
        <f>M72*Z72</f>
        <v>41.50656</v>
      </c>
      <c r="AB72" s="27">
        <f>IF(M72&gt;0,(AD72+AL72)/M72,0)</f>
        <v>2.9282726616708301E-3</v>
      </c>
      <c r="AC72" s="17">
        <v>2.5999999999999998E-4</v>
      </c>
      <c r="AD72" s="24">
        <f>AC72*M72</f>
        <v>3.7471199999999998</v>
      </c>
      <c r="AE72" s="117">
        <v>0.21199999999999999</v>
      </c>
      <c r="AF72" s="30">
        <f>AI72*(1-AJ72)*AE72</f>
        <v>37.673248000000001</v>
      </c>
      <c r="AG72" s="28">
        <f>IF(AND(AE72&gt;0,AC72&gt;0,Z72&gt;0),((Z72-AC72)*AE72)/((AE72-AC72)*Z72),0)</f>
        <v>0.91083928927510682</v>
      </c>
      <c r="AH72" s="60">
        <f t="shared" si="1"/>
        <v>0.91230657101847912</v>
      </c>
      <c r="AI72" s="12">
        <v>194</v>
      </c>
      <c r="AJ72" s="14">
        <v>8.4000000000000005E-2</v>
      </c>
      <c r="AK72" s="15">
        <v>0.21640000000000001</v>
      </c>
      <c r="AL72" s="30">
        <f>AI72*(1-AJ72)*AK72</f>
        <v>38.455145600000002</v>
      </c>
      <c r="AM72" s="19">
        <v>1.65</v>
      </c>
      <c r="AN72" s="19">
        <v>504</v>
      </c>
      <c r="AO72" s="101">
        <f>AO70+AI72-AN72</f>
        <v>1644.7400000000002</v>
      </c>
      <c r="AP72" s="102"/>
      <c r="AQ72" s="12"/>
      <c r="AR72" s="31"/>
      <c r="AS72" s="20"/>
      <c r="AT72" s="20"/>
      <c r="AU72" s="20"/>
      <c r="AV72" s="20"/>
    </row>
    <row r="73" spans="1:48" x14ac:dyDescent="0.2">
      <c r="A73" s="158"/>
      <c r="B73" s="33">
        <v>2</v>
      </c>
      <c r="C73" s="11" t="s">
        <v>56</v>
      </c>
      <c r="D73" s="34">
        <v>19989</v>
      </c>
      <c r="E73" s="34">
        <v>2</v>
      </c>
      <c r="F73" s="34">
        <v>12149</v>
      </c>
      <c r="G73" s="35">
        <v>1</v>
      </c>
      <c r="H73" s="35">
        <v>6.4</v>
      </c>
      <c r="I73" s="34">
        <v>13674</v>
      </c>
      <c r="J73" s="126">
        <v>6.7</v>
      </c>
      <c r="K73" s="34">
        <v>16286</v>
      </c>
      <c r="L73" s="36">
        <v>7.8E-2</v>
      </c>
      <c r="M73" s="37">
        <f>ROUND(K73*(1-L73),0)</f>
        <v>15016</v>
      </c>
      <c r="N73" s="38">
        <v>0.58799999999999997</v>
      </c>
      <c r="O73" s="25">
        <f>M73*N73</f>
        <v>8829.4079999999994</v>
      </c>
      <c r="P73" s="36">
        <v>0.36599999999999999</v>
      </c>
      <c r="Q73" s="25">
        <f>M73*P73</f>
        <v>5495.8559999999998</v>
      </c>
      <c r="R73" s="39">
        <v>4.5999999999999999E-2</v>
      </c>
      <c r="S73" s="25">
        <f>M73*R73</f>
        <v>690.73599999999999</v>
      </c>
      <c r="T73" s="28">
        <v>0.21</v>
      </c>
      <c r="U73" s="25">
        <f>M73*T73</f>
        <v>3153.3599999999997</v>
      </c>
      <c r="V73" s="39">
        <v>0.51300000000000001</v>
      </c>
      <c r="W73" s="25">
        <f>M73*V73</f>
        <v>7703.2080000000005</v>
      </c>
      <c r="X73" s="39">
        <v>0.39</v>
      </c>
      <c r="Y73" s="25">
        <f>X73*M73</f>
        <v>5856.24</v>
      </c>
      <c r="Z73" s="40">
        <v>2.8400000000000001E-3</v>
      </c>
      <c r="AA73" s="18">
        <f>M73*Z73</f>
        <v>42.645440000000001</v>
      </c>
      <c r="AB73" s="27">
        <f>IF(M73&gt;0,(AD73+AL73)/M73,0)</f>
        <v>3.0244672083111347E-3</v>
      </c>
      <c r="AC73" s="40">
        <v>2.5000000000000001E-4</v>
      </c>
      <c r="AD73" s="37">
        <f>AC73*M73</f>
        <v>3.754</v>
      </c>
      <c r="AE73" s="28">
        <v>0.21260000000000001</v>
      </c>
      <c r="AF73" s="41">
        <f>AI73*(1-AJ73)*AE73</f>
        <v>40.223494800000005</v>
      </c>
      <c r="AG73" s="28">
        <f>IF(AND(AE73&gt;0,AC73&gt;0,Z73&gt;0),((Z73-AC73)*AE73)/((AE73-AC73)*Z73),0)</f>
        <v>0.91304549690419412</v>
      </c>
      <c r="AH73" s="29">
        <f t="shared" si="1"/>
        <v>0.91838348289355087</v>
      </c>
      <c r="AI73" s="34">
        <v>207</v>
      </c>
      <c r="AJ73" s="36">
        <v>8.5999999999999993E-2</v>
      </c>
      <c r="AK73" s="38">
        <v>0.22020000000000001</v>
      </c>
      <c r="AL73" s="41">
        <f>AI73*(1-AJ73)*AK73</f>
        <v>41.661399600000003</v>
      </c>
      <c r="AM73" s="42">
        <v>1.6</v>
      </c>
      <c r="AN73" s="42"/>
      <c r="AO73" s="121">
        <f>AO72+AI73-AN73</f>
        <v>1851.7400000000002</v>
      </c>
      <c r="AP73" s="104"/>
      <c r="AQ73" s="43"/>
      <c r="AR73" s="44"/>
      <c r="AS73" s="45"/>
      <c r="AT73" s="45"/>
      <c r="AU73" s="45"/>
      <c r="AV73" s="45"/>
    </row>
    <row r="74" spans="1:48" x14ac:dyDescent="0.2">
      <c r="A74" s="158"/>
      <c r="B74" s="33">
        <v>3</v>
      </c>
      <c r="C74" s="46" t="s">
        <v>50</v>
      </c>
      <c r="D74" s="43">
        <v>19025</v>
      </c>
      <c r="E74" s="43">
        <v>0</v>
      </c>
      <c r="F74" s="43">
        <v>15571</v>
      </c>
      <c r="G74" s="37">
        <v>1.7</v>
      </c>
      <c r="H74" s="37">
        <v>6.3</v>
      </c>
      <c r="I74" s="43">
        <v>17185</v>
      </c>
      <c r="J74" s="37">
        <v>6.4</v>
      </c>
      <c r="K74" s="43">
        <v>16464</v>
      </c>
      <c r="L74" s="39">
        <v>7.4999999999999997E-2</v>
      </c>
      <c r="M74" s="37">
        <f>ROUND(K74*(1-L74),0)</f>
        <v>15229</v>
      </c>
      <c r="N74" s="28">
        <v>0.59599999999999997</v>
      </c>
      <c r="O74" s="25">
        <f>M74*N74</f>
        <v>9076.4840000000004</v>
      </c>
      <c r="P74" s="39">
        <v>0.38300000000000001</v>
      </c>
      <c r="Q74" s="25">
        <f>M74*P74</f>
        <v>5832.7070000000003</v>
      </c>
      <c r="R74" s="39">
        <v>2.1000000000000001E-2</v>
      </c>
      <c r="S74" s="25">
        <f>M74*R74</f>
        <v>319.80900000000003</v>
      </c>
      <c r="T74" s="28">
        <v>0.20599999999999999</v>
      </c>
      <c r="U74" s="25">
        <f>M74*T74</f>
        <v>3137.174</v>
      </c>
      <c r="V74" s="39">
        <v>0.52300000000000002</v>
      </c>
      <c r="W74" s="25">
        <f>M74*V74</f>
        <v>7964.7670000000007</v>
      </c>
      <c r="X74" s="39">
        <v>0.39</v>
      </c>
      <c r="Y74" s="25">
        <f>X74*M74</f>
        <v>5939.31</v>
      </c>
      <c r="Z74" s="47">
        <v>2.8900000000000002E-3</v>
      </c>
      <c r="AA74" s="18">
        <f>M74*Z74</f>
        <v>44.011810000000004</v>
      </c>
      <c r="AB74" s="27">
        <f>IF(M74&gt;0,(AD74+AL74)/M74,0)</f>
        <v>3.0706144855210454E-3</v>
      </c>
      <c r="AC74" s="47">
        <v>2.5999999999999998E-4</v>
      </c>
      <c r="AD74" s="37">
        <f>AC74*M74</f>
        <v>3.9595399999999996</v>
      </c>
      <c r="AE74" s="28">
        <v>0.20849999999999999</v>
      </c>
      <c r="AF74" s="41">
        <f>AI74*(1-AJ74)*AE74</f>
        <v>42.016919999999999</v>
      </c>
      <c r="AG74" s="28">
        <f>IF(AND(AE74&gt;0,AC74&gt;0,Z74&gt;0),((Z74-AC74)*AE74)/((AE74-AC74)*Z74),0)</f>
        <v>0.91117083429154822</v>
      </c>
      <c r="AH74" s="29">
        <f t="shared" si="1"/>
        <v>0.91644822364198897</v>
      </c>
      <c r="AI74" s="43">
        <v>220</v>
      </c>
      <c r="AJ74" s="39">
        <v>8.4000000000000005E-2</v>
      </c>
      <c r="AK74" s="28">
        <v>0.21240000000000001</v>
      </c>
      <c r="AL74" s="41">
        <f>AI74*(1-AJ74)*AK74</f>
        <v>42.802848000000004</v>
      </c>
      <c r="AM74" s="18">
        <v>1.63</v>
      </c>
      <c r="AN74" s="18"/>
      <c r="AO74" s="121">
        <f>AO73+AI74-AN74</f>
        <v>2071.7400000000002</v>
      </c>
      <c r="AP74" s="104"/>
      <c r="AQ74" s="43"/>
      <c r="AR74" s="48"/>
      <c r="AS74" s="41"/>
      <c r="AT74" s="41"/>
      <c r="AU74" s="41"/>
      <c r="AV74" s="41"/>
    </row>
    <row r="75" spans="1:48" s="22" customFormat="1" ht="13.5" thickBot="1" x14ac:dyDescent="0.25">
      <c r="A75" s="159"/>
      <c r="B75" s="49" t="s">
        <v>38</v>
      </c>
      <c r="C75" s="50"/>
      <c r="D75" s="51">
        <f>SUM(D72:D74)</f>
        <v>43770</v>
      </c>
      <c r="E75" s="51"/>
      <c r="F75" s="51">
        <f>SUM(F72:F74)</f>
        <v>42184</v>
      </c>
      <c r="G75" s="52"/>
      <c r="H75" s="52"/>
      <c r="I75" s="51">
        <f>SUM(I72:I74)</f>
        <v>46827</v>
      </c>
      <c r="J75" s="52"/>
      <c r="K75" s="51">
        <f>SUM(K72:K74)</f>
        <v>48518</v>
      </c>
      <c r="L75" s="21">
        <f>IF(K75&gt;0,(K72*L72+K73*L73+K74*L74)/K75,0)</f>
        <v>7.9581928356486253E-2</v>
      </c>
      <c r="M75" s="52">
        <f>M72+M73+M74</f>
        <v>44657</v>
      </c>
      <c r="N75" s="53">
        <f>IF(M75&gt;0,O75/M75,0)</f>
        <v>0.55684188369124654</v>
      </c>
      <c r="O75" s="54">
        <f>O72+O73+O74</f>
        <v>24866.887999999999</v>
      </c>
      <c r="P75" s="21">
        <f>IF(M75&gt;0,Q75/M75,0)</f>
        <v>0.41407454598383225</v>
      </c>
      <c r="Q75" s="54">
        <f>Q72+Q73+Q74</f>
        <v>18491.326999999997</v>
      </c>
      <c r="R75" s="21">
        <f>IF(M75&gt;0,S75/M75,0)</f>
        <v>2.9083570324921065E-2</v>
      </c>
      <c r="S75" s="54">
        <f>S72+S73+S74</f>
        <v>1298.7850000000001</v>
      </c>
      <c r="T75" s="21">
        <f>IF(M75&gt;0,U75/M75,0)</f>
        <v>0.21186317934478355</v>
      </c>
      <c r="U75" s="54">
        <f>U72+U73+U74</f>
        <v>9461.1739999999991</v>
      </c>
      <c r="V75" s="21">
        <f>IF(M75&gt;0,W75/M75,0)</f>
        <v>0.51318295004142689</v>
      </c>
      <c r="W75" s="54">
        <f>W72+W73+W74</f>
        <v>22917.210999999999</v>
      </c>
      <c r="X75" s="21">
        <f>IF(M75&gt;0,Y75/M75,0)</f>
        <v>0.39322726560225724</v>
      </c>
      <c r="Y75" s="54">
        <f>Y72+Y73+Y74</f>
        <v>17560.350000000002</v>
      </c>
      <c r="Z75" s="55">
        <f>IF(M75&gt;0,AA75/M75,0)</f>
        <v>2.8699601406274493E-3</v>
      </c>
      <c r="AA75" s="56">
        <f>SUM(AA72:AA74)</f>
        <v>128.16381000000001</v>
      </c>
      <c r="AB75" s="55">
        <f>IF(M75&gt;0,(AB72*M72+AB73*M73+AB74*M74)/M75,0)</f>
        <v>3.0091598898269031E-3</v>
      </c>
      <c r="AC75" s="55">
        <f>IF(K75&gt;0,(K72*AC72+K73*AC73+K74*AC74)/K75,0)</f>
        <v>2.5664330763840225E-4</v>
      </c>
      <c r="AD75" s="52">
        <f>SUM(AD72:AD74)</f>
        <v>11.460660000000001</v>
      </c>
      <c r="AE75" s="53">
        <f>IF(K75&gt;0,(K72*AE72+K73*AE73+K74*AE74)/K75,0)</f>
        <v>0.21101371861989363</v>
      </c>
      <c r="AF75" s="58">
        <f>SUM(AF72:AF74)</f>
        <v>119.9136628</v>
      </c>
      <c r="AG75" s="53">
        <f>IF(AND(AA75&gt;0),((AA72*AG72+AA73*AG73+AA74*AG74)/AA75),0)</f>
        <v>0.91168723996683365</v>
      </c>
      <c r="AH75" s="57">
        <f t="shared" si="1"/>
        <v>0.91579915693687486</v>
      </c>
      <c r="AI75" s="51">
        <f>SUM(AI72:AI74)</f>
        <v>621</v>
      </c>
      <c r="AJ75" s="21">
        <f>IF(AI75&gt;0,(AJ72*AI72+AJ73*AI73+AJ74*AI74)/AI75,0)</f>
        <v>8.4666666666666668E-2</v>
      </c>
      <c r="AK75" s="53">
        <f>IF(K75&gt;0,(AK72*K72+AK73*K73+AK74*K74)/K75,0)</f>
        <v>0.21631819118677606</v>
      </c>
      <c r="AL75" s="58">
        <f>SUM(AL72:AL74)</f>
        <v>122.9193932</v>
      </c>
      <c r="AM75" s="56"/>
      <c r="AN75" s="56">
        <f>SUM(AN72:AN74)</f>
        <v>504</v>
      </c>
      <c r="AO75" s="105"/>
      <c r="AP75" s="106">
        <f>AO74</f>
        <v>2071.7400000000002</v>
      </c>
      <c r="AQ75" s="51">
        <f>SUM(AQ72:AQ74)</f>
        <v>0</v>
      </c>
      <c r="AR75" s="59"/>
      <c r="AS75" s="58"/>
      <c r="AT75" s="58"/>
      <c r="AU75" s="58"/>
      <c r="AV75" s="58"/>
    </row>
    <row r="76" spans="1:48" x14ac:dyDescent="0.2">
      <c r="A76" s="157">
        <v>19</v>
      </c>
      <c r="B76" s="23">
        <v>1</v>
      </c>
      <c r="C76" s="11" t="s">
        <v>52</v>
      </c>
      <c r="D76" s="12">
        <v>4900</v>
      </c>
      <c r="E76" s="12">
        <v>0</v>
      </c>
      <c r="F76" s="12">
        <v>13135</v>
      </c>
      <c r="G76" s="13">
        <v>1.5</v>
      </c>
      <c r="H76" s="13">
        <v>5.8</v>
      </c>
      <c r="I76" s="12">
        <v>15437</v>
      </c>
      <c r="J76" s="13">
        <v>7.1</v>
      </c>
      <c r="K76" s="12">
        <v>16489</v>
      </c>
      <c r="L76" s="14">
        <v>7.9000000000000001E-2</v>
      </c>
      <c r="M76" s="24">
        <f>ROUND(K76*(1-L76),0)</f>
        <v>15186</v>
      </c>
      <c r="N76" s="15">
        <v>0.52600000000000002</v>
      </c>
      <c r="O76" s="25">
        <f>M76*N76</f>
        <v>7987.8360000000002</v>
      </c>
      <c r="P76" s="14">
        <v>0.44700000000000001</v>
      </c>
      <c r="Q76" s="25">
        <f>M76*P76</f>
        <v>6788.1419999999998</v>
      </c>
      <c r="R76" s="16">
        <v>2.7E-2</v>
      </c>
      <c r="S76" s="25">
        <f>M76*R76</f>
        <v>410.02199999999999</v>
      </c>
      <c r="T76" s="26">
        <v>0.22600000000000001</v>
      </c>
      <c r="U76" s="25">
        <f>M76*T76</f>
        <v>3432.0360000000001</v>
      </c>
      <c r="V76" s="16">
        <v>0.5</v>
      </c>
      <c r="W76" s="25">
        <f>M76*V76</f>
        <v>7593</v>
      </c>
      <c r="X76" s="16">
        <v>0.39</v>
      </c>
      <c r="Y76" s="25">
        <f>X76*M76</f>
        <v>5922.54</v>
      </c>
      <c r="Z76" s="17">
        <v>2.9399999999999999E-3</v>
      </c>
      <c r="AA76" s="18">
        <f>M76*Z76</f>
        <v>44.646839999999997</v>
      </c>
      <c r="AB76" s="27">
        <f>IF(M76&gt;0,(AD76+AL76)/M76,0)</f>
        <v>3.0908771631766104E-3</v>
      </c>
      <c r="AC76" s="17">
        <v>2.5999999999999998E-4</v>
      </c>
      <c r="AD76" s="24">
        <f>AC76*M76</f>
        <v>3.9483599999999996</v>
      </c>
      <c r="AE76" s="117">
        <v>0.20630000000000001</v>
      </c>
      <c r="AF76" s="30">
        <f>AI76*(1-AJ76)*AE76</f>
        <v>41.814121800000002</v>
      </c>
      <c r="AG76" s="28">
        <f>IF(AND(AE76&gt;0,AC76&gt;0,Z76&gt;0),((Z76-AC76)*AE76)/((AE76-AC76)*Z76),0)</f>
        <v>0.91271492095187923</v>
      </c>
      <c r="AH76" s="60">
        <f t="shared" si="1"/>
        <v>0.91700558328731652</v>
      </c>
      <c r="AI76" s="12">
        <v>222</v>
      </c>
      <c r="AJ76" s="14">
        <v>8.6999999999999994E-2</v>
      </c>
      <c r="AK76" s="15">
        <v>0.21210000000000001</v>
      </c>
      <c r="AL76" s="30">
        <f>AI76*(1-AJ76)*AK76</f>
        <v>42.989700600000006</v>
      </c>
      <c r="AM76" s="19">
        <v>1.63</v>
      </c>
      <c r="AN76" s="19">
        <v>1104.76</v>
      </c>
      <c r="AO76" s="101">
        <f>AO74+AI76-AN76</f>
        <v>1188.9800000000002</v>
      </c>
      <c r="AP76" s="102"/>
      <c r="AQ76" s="12"/>
      <c r="AR76" s="31"/>
      <c r="AS76" s="20"/>
      <c r="AT76" s="20"/>
      <c r="AU76" s="20"/>
      <c r="AV76" s="20"/>
    </row>
    <row r="77" spans="1:48" x14ac:dyDescent="0.2">
      <c r="A77" s="158"/>
      <c r="B77" s="33">
        <v>2</v>
      </c>
      <c r="C77" s="11" t="s">
        <v>56</v>
      </c>
      <c r="D77" s="34">
        <v>22925</v>
      </c>
      <c r="E77" s="34">
        <v>1</v>
      </c>
      <c r="F77" s="34">
        <v>14575</v>
      </c>
      <c r="G77" s="35">
        <v>1.4</v>
      </c>
      <c r="H77" s="35">
        <v>3.3</v>
      </c>
      <c r="I77" s="34">
        <v>17149</v>
      </c>
      <c r="J77" s="35">
        <v>6.9</v>
      </c>
      <c r="K77" s="34">
        <v>16449</v>
      </c>
      <c r="L77" s="36">
        <v>7.5999999999999998E-2</v>
      </c>
      <c r="M77" s="37">
        <f>ROUND(K77*(1-L77),0)</f>
        <v>15199</v>
      </c>
      <c r="N77" s="38">
        <v>0.66</v>
      </c>
      <c r="O77" s="25">
        <f>M77*N77</f>
        <v>10031.34</v>
      </c>
      <c r="P77" s="36">
        <v>0.28599999999999998</v>
      </c>
      <c r="Q77" s="25">
        <f>M77*P77</f>
        <v>4346.9139999999998</v>
      </c>
      <c r="R77" s="39">
        <v>5.3999999999999999E-2</v>
      </c>
      <c r="S77" s="25">
        <f>M77*R77</f>
        <v>820.74599999999998</v>
      </c>
      <c r="T77" s="28">
        <v>0.215</v>
      </c>
      <c r="U77" s="25">
        <f>M77*T77</f>
        <v>3267.7849999999999</v>
      </c>
      <c r="V77" s="39">
        <v>0.53500000000000003</v>
      </c>
      <c r="W77" s="25">
        <f>M77*V77</f>
        <v>8131.4650000000001</v>
      </c>
      <c r="X77" s="39">
        <v>0.4</v>
      </c>
      <c r="Y77" s="25">
        <f>X77*M77</f>
        <v>6079.6</v>
      </c>
      <c r="Z77" s="40">
        <v>2.98E-3</v>
      </c>
      <c r="AA77" s="18">
        <f>M77*Z77</f>
        <v>45.293019999999999</v>
      </c>
      <c r="AB77" s="27">
        <f>IF(M77&gt;0,(AD77+AL77)/M77,0)</f>
        <v>3.0147213632475823E-3</v>
      </c>
      <c r="AC77" s="40">
        <v>2.5000000000000001E-4</v>
      </c>
      <c r="AD77" s="37">
        <f>AC77*M77</f>
        <v>3.79975</v>
      </c>
      <c r="AE77" s="28">
        <v>0.21240000000000001</v>
      </c>
      <c r="AF77" s="41">
        <f>AI77*(1-AJ77)*AE77</f>
        <v>41.035680000000006</v>
      </c>
      <c r="AG77" s="28">
        <f>IF(AND(AE77&gt;0,AC77&gt;0,Z77&gt;0),((Z77-AC77)*AE77)/((AE77-AC77)*Z77),0)</f>
        <v>0.91718693402635521</v>
      </c>
      <c r="AH77" s="29">
        <f t="shared" si="1"/>
        <v>0.91812891716368106</v>
      </c>
      <c r="AI77" s="34">
        <v>210</v>
      </c>
      <c r="AJ77" s="36">
        <v>0.08</v>
      </c>
      <c r="AK77" s="38">
        <v>0.2175</v>
      </c>
      <c r="AL77" s="41">
        <f>AI77*(1-AJ77)*AK77</f>
        <v>42.021000000000001</v>
      </c>
      <c r="AM77" s="42">
        <v>1.6</v>
      </c>
      <c r="AN77" s="42"/>
      <c r="AO77" s="121">
        <f>AO76+AI77-AN77</f>
        <v>1398.9800000000002</v>
      </c>
      <c r="AP77" s="104"/>
      <c r="AQ77" s="43"/>
      <c r="AR77" s="44"/>
      <c r="AS77" s="45"/>
      <c r="AT77" s="45"/>
      <c r="AU77" s="45"/>
      <c r="AV77" s="45"/>
    </row>
    <row r="78" spans="1:48" x14ac:dyDescent="0.2">
      <c r="A78" s="158"/>
      <c r="B78" s="33">
        <v>3</v>
      </c>
      <c r="C78" s="46" t="s">
        <v>53</v>
      </c>
      <c r="D78" s="43">
        <v>17825</v>
      </c>
      <c r="E78" s="43">
        <v>1</v>
      </c>
      <c r="F78" s="43">
        <v>18083</v>
      </c>
      <c r="G78" s="37">
        <v>2</v>
      </c>
      <c r="H78" s="37">
        <v>6.3</v>
      </c>
      <c r="I78" s="43">
        <v>19936</v>
      </c>
      <c r="J78" s="127">
        <v>6.2</v>
      </c>
      <c r="K78" s="43">
        <v>16292</v>
      </c>
      <c r="L78" s="39">
        <v>8.1000000000000003E-2</v>
      </c>
      <c r="M78" s="37">
        <f>ROUND(K78*(1-L78),0)</f>
        <v>14972</v>
      </c>
      <c r="N78" s="28">
        <v>0.61299999999999999</v>
      </c>
      <c r="O78" s="25">
        <f>M78*N78</f>
        <v>9177.8359999999993</v>
      </c>
      <c r="P78" s="39">
        <v>0.36599999999999999</v>
      </c>
      <c r="Q78" s="25">
        <f>M78*P78</f>
        <v>5479.7519999999995</v>
      </c>
      <c r="R78" s="39">
        <v>2.1000000000000001E-2</v>
      </c>
      <c r="S78" s="25">
        <f>M78*R78</f>
        <v>314.41200000000003</v>
      </c>
      <c r="T78" s="28">
        <v>0.21099999999999999</v>
      </c>
      <c r="U78" s="25">
        <f>M78*T78</f>
        <v>3159.0920000000001</v>
      </c>
      <c r="V78" s="39">
        <v>0.51300000000000001</v>
      </c>
      <c r="W78" s="25">
        <f>M78*V78</f>
        <v>7680.6360000000004</v>
      </c>
      <c r="X78" s="39">
        <v>0.39</v>
      </c>
      <c r="Y78" s="25">
        <f>X78*M78</f>
        <v>5839.08</v>
      </c>
      <c r="Z78" s="47">
        <v>3.0300000000000001E-3</v>
      </c>
      <c r="AA78" s="18">
        <f>M78*Z78</f>
        <v>45.365160000000003</v>
      </c>
      <c r="AB78" s="27">
        <f>IF(M78&gt;0,(AD78+AL78)/M78,0)</f>
        <v>3.1245016831418647E-3</v>
      </c>
      <c r="AC78" s="47">
        <v>2.4000000000000001E-4</v>
      </c>
      <c r="AD78" s="37">
        <f>AC78*M78</f>
        <v>3.59328</v>
      </c>
      <c r="AE78" s="28">
        <v>0.21129999999999999</v>
      </c>
      <c r="AF78" s="41">
        <f>AI78*(1-AJ78)*AE78</f>
        <v>42.286201199999994</v>
      </c>
      <c r="AG78" s="28">
        <f>IF(AND(AE78&gt;0,AC78&gt;0,Z78&gt;0),((Z78-AC78)*AE78)/((AE78-AC78)*Z78),0)</f>
        <v>0.92183912790975864</v>
      </c>
      <c r="AH78" s="29">
        <f t="shared" si="1"/>
        <v>0.92421560936467151</v>
      </c>
      <c r="AI78" s="43">
        <v>218</v>
      </c>
      <c r="AJ78" s="39">
        <v>8.2000000000000003E-2</v>
      </c>
      <c r="AK78" s="28">
        <v>0.21579999999999999</v>
      </c>
      <c r="AL78" s="41">
        <f>AI78*(1-AJ78)*AK78</f>
        <v>43.186759199999997</v>
      </c>
      <c r="AM78" s="18">
        <v>1.6</v>
      </c>
      <c r="AN78" s="18"/>
      <c r="AO78" s="121">
        <f>AO77+AI78-AN78</f>
        <v>1616.9800000000002</v>
      </c>
      <c r="AP78" s="104"/>
      <c r="AQ78" s="43"/>
      <c r="AR78" s="48"/>
      <c r="AS78" s="41"/>
      <c r="AT78" s="41"/>
      <c r="AU78" s="41"/>
      <c r="AV78" s="41"/>
    </row>
    <row r="79" spans="1:48" s="22" customFormat="1" ht="13.5" thickBot="1" x14ac:dyDescent="0.25">
      <c r="A79" s="159"/>
      <c r="B79" s="49" t="s">
        <v>38</v>
      </c>
      <c r="C79" s="50"/>
      <c r="D79" s="51">
        <f>SUM(D76:D78)</f>
        <v>45650</v>
      </c>
      <c r="E79" s="51"/>
      <c r="F79" s="51">
        <f>SUM(F76:F78)</f>
        <v>45793</v>
      </c>
      <c r="G79" s="52"/>
      <c r="H79" s="52"/>
      <c r="I79" s="51">
        <f>SUM(I76:I78)</f>
        <v>52522</v>
      </c>
      <c r="J79" s="52"/>
      <c r="K79" s="51">
        <f>SUM(K76:K78)</f>
        <v>49230</v>
      </c>
      <c r="L79" s="21">
        <f>IF(K79&gt;0,(K76*L76+K77*L77+K78*L78)/K79,0)</f>
        <v>7.8659496242128785E-2</v>
      </c>
      <c r="M79" s="52">
        <f>M76+M77+M78</f>
        <v>45357</v>
      </c>
      <c r="N79" s="53">
        <f>IF(M79&gt;0,O79/M79,0)</f>
        <v>0.59962105077496308</v>
      </c>
      <c r="O79" s="54">
        <f>O76+O77+O78</f>
        <v>27197.011999999999</v>
      </c>
      <c r="P79" s="21">
        <f>IF(M79&gt;0,Q79/M79,0)</f>
        <v>0.36631188129726394</v>
      </c>
      <c r="Q79" s="54">
        <f>Q76+Q77+Q78</f>
        <v>16614.808000000001</v>
      </c>
      <c r="R79" s="21">
        <f>IF(M79&gt;0,S79/M79,0)</f>
        <v>3.4067067927773004E-2</v>
      </c>
      <c r="S79" s="54">
        <f>S76+S77+S78</f>
        <v>1545.18</v>
      </c>
      <c r="T79" s="21">
        <f>IF(M79&gt;0,U79/M79,0)</f>
        <v>0.21736254602376701</v>
      </c>
      <c r="U79" s="54">
        <f>U76+U77+U78</f>
        <v>9858.9130000000005</v>
      </c>
      <c r="V79" s="21">
        <f>IF(M79&gt;0,W79/M79,0)</f>
        <v>0.51601960006173253</v>
      </c>
      <c r="W79" s="54">
        <f>W76+W77+W78</f>
        <v>23405.101000000002</v>
      </c>
      <c r="X79" s="21">
        <f>IF(M79&gt;0,Y79/M79,0)</f>
        <v>0.39335097118416124</v>
      </c>
      <c r="Y79" s="54">
        <f>Y76+Y77+Y78</f>
        <v>17841.22</v>
      </c>
      <c r="Z79" s="55">
        <f>IF(M79&gt;0,AA79/M79,0)</f>
        <v>2.9831121987785791E-3</v>
      </c>
      <c r="AA79" s="56">
        <f>SUM(AA76:AA78)</f>
        <v>135.30502000000001</v>
      </c>
      <c r="AB79" s="55">
        <f>IF(M79&gt;0,(AB76*M76+AB77*M77+AB78*M78)/M79,0)</f>
        <v>3.0764567718323524E-3</v>
      </c>
      <c r="AC79" s="55">
        <f>IF(K79&gt;0,(K76*AC76+K77*AC77+K78*AC78)/K79,0)</f>
        <v>2.5004001625025395E-4</v>
      </c>
      <c r="AD79" s="52">
        <f>SUM(AD76:AD78)</f>
        <v>11.341390000000001</v>
      </c>
      <c r="AE79" s="53">
        <f>IF(K79&gt;0,(K76*AE76+K77*AE77+K78*AE78)/K79,0)</f>
        <v>0.20999284785699776</v>
      </c>
      <c r="AF79" s="58">
        <f>SUM(AF76:AF78)</f>
        <v>125.136003</v>
      </c>
      <c r="AG79" s="53">
        <f>IF(AND(AA79&gt;0),((AA76*AG76+AA77*AG77+AA78*AG78)/AA79),0)</f>
        <v>0.91727108661476298</v>
      </c>
      <c r="AH79" s="57">
        <f t="shared" si="1"/>
        <v>0.91979373615089766</v>
      </c>
      <c r="AI79" s="51">
        <f>SUM(AI76:AI78)</f>
        <v>650</v>
      </c>
      <c r="AJ79" s="21">
        <f>IF(AI79&gt;0,(AJ76*AI76+AJ77*AI77+AJ78*AI78)/AI79,0)</f>
        <v>8.3061538461538478E-2</v>
      </c>
      <c r="AK79" s="53">
        <f>IF(K79&gt;0,(AK76*K76+AK77*K77+AK78*K78)/K79,0)</f>
        <v>0.2151287426366037</v>
      </c>
      <c r="AL79" s="58">
        <f>SUM(AL76:AL78)</f>
        <v>128.19745979999999</v>
      </c>
      <c r="AM79" s="56"/>
      <c r="AN79" s="56">
        <f>SUM(AN76:AN78)</f>
        <v>1104.76</v>
      </c>
      <c r="AO79" s="105"/>
      <c r="AP79" s="106">
        <f>AO78</f>
        <v>1616.9800000000002</v>
      </c>
      <c r="AQ79" s="51">
        <f>SUM(AQ76:AQ78)</f>
        <v>0</v>
      </c>
      <c r="AR79" s="59"/>
      <c r="AS79" s="58"/>
      <c r="AT79" s="58"/>
      <c r="AU79" s="58"/>
      <c r="AV79" s="58"/>
    </row>
    <row r="80" spans="1:48" x14ac:dyDescent="0.2">
      <c r="A80" s="157">
        <v>20</v>
      </c>
      <c r="B80" s="23">
        <v>1</v>
      </c>
      <c r="C80" s="11" t="s">
        <v>54</v>
      </c>
      <c r="D80" s="12">
        <v>7100</v>
      </c>
      <c r="E80" s="12">
        <v>0</v>
      </c>
      <c r="F80" s="12">
        <v>18487</v>
      </c>
      <c r="G80" s="13">
        <v>2.5</v>
      </c>
      <c r="H80" s="13">
        <v>5.7</v>
      </c>
      <c r="I80" s="12">
        <v>20249</v>
      </c>
      <c r="J80" s="125">
        <v>5.3</v>
      </c>
      <c r="K80" s="12">
        <v>15922</v>
      </c>
      <c r="L80" s="14">
        <v>7.2999999999999995E-2</v>
      </c>
      <c r="M80" s="24">
        <f>ROUND(K80*(1-L80),0)</f>
        <v>14760</v>
      </c>
      <c r="N80" s="15">
        <v>0.45500000000000002</v>
      </c>
      <c r="O80" s="25">
        <f>M80*N80</f>
        <v>6715.8</v>
      </c>
      <c r="P80" s="14">
        <v>0.51800000000000002</v>
      </c>
      <c r="Q80" s="25">
        <f>M80*P80</f>
        <v>7645.68</v>
      </c>
      <c r="R80" s="16">
        <v>2.7E-2</v>
      </c>
      <c r="S80" s="25">
        <f>M80*R80</f>
        <v>398.52</v>
      </c>
      <c r="T80" s="26">
        <v>0.215</v>
      </c>
      <c r="U80" s="25">
        <f>M80*T80</f>
        <v>3173.4</v>
      </c>
      <c r="V80" s="16">
        <v>0.52</v>
      </c>
      <c r="W80" s="25">
        <f>M80*V80</f>
        <v>7675.2</v>
      </c>
      <c r="X80" s="16">
        <v>0.39</v>
      </c>
      <c r="Y80" s="25">
        <f>X80*M80</f>
        <v>5756.4000000000005</v>
      </c>
      <c r="Z80" s="17">
        <v>3.0300000000000001E-3</v>
      </c>
      <c r="AA80" s="18">
        <f>M80*Z80</f>
        <v>44.722799999999999</v>
      </c>
      <c r="AB80" s="27">
        <f>IF(M80&gt;0,(AD80+AL80)/M80,0)</f>
        <v>3.2445110298102982E-3</v>
      </c>
      <c r="AC80" s="17">
        <v>2.4000000000000001E-4</v>
      </c>
      <c r="AD80" s="24">
        <f>AC80*M80</f>
        <v>3.5424000000000002</v>
      </c>
      <c r="AE80" s="117">
        <v>0.21310000000000001</v>
      </c>
      <c r="AF80" s="30">
        <f>AI80*(1-AJ80)*AE80</f>
        <v>43.529510800000004</v>
      </c>
      <c r="AG80" s="28">
        <f>IF(AND(AE80&gt;0,AC80&gt;0,Z80&gt;0),((Z80-AC80)*AE80)/((AE80-AC80)*Z80),0)</f>
        <v>0.92183027379126137</v>
      </c>
      <c r="AH80" s="60">
        <f t="shared" si="1"/>
        <v>0.92705375599353068</v>
      </c>
      <c r="AI80" s="12">
        <v>223</v>
      </c>
      <c r="AJ80" s="14">
        <v>8.4000000000000005E-2</v>
      </c>
      <c r="AK80" s="15">
        <v>0.21709999999999999</v>
      </c>
      <c r="AL80" s="30">
        <f>AI80*(1-AJ80)*AK80</f>
        <v>44.3465828</v>
      </c>
      <c r="AM80" s="19">
        <v>1.7</v>
      </c>
      <c r="AN80" s="19">
        <v>504.68</v>
      </c>
      <c r="AO80" s="101">
        <f>AO78+AI80-AN80</f>
        <v>1335.3000000000002</v>
      </c>
      <c r="AP80" s="102"/>
      <c r="AQ80" s="12"/>
      <c r="AR80" s="31"/>
      <c r="AS80" s="20"/>
      <c r="AT80" s="20"/>
      <c r="AU80" s="20"/>
      <c r="AV80" s="20"/>
    </row>
    <row r="81" spans="1:48" x14ac:dyDescent="0.2">
      <c r="A81" s="158"/>
      <c r="B81" s="33">
        <v>2</v>
      </c>
      <c r="C81" s="11" t="s">
        <v>56</v>
      </c>
      <c r="D81" s="34">
        <v>20295</v>
      </c>
      <c r="E81" s="34">
        <v>8</v>
      </c>
      <c r="F81" s="34">
        <v>18094</v>
      </c>
      <c r="G81" s="35">
        <v>2.9</v>
      </c>
      <c r="H81" s="35">
        <v>5.9</v>
      </c>
      <c r="I81" s="34">
        <v>20371</v>
      </c>
      <c r="J81" s="35">
        <v>4.8</v>
      </c>
      <c r="K81" s="34">
        <v>16519</v>
      </c>
      <c r="L81" s="36">
        <v>7.4999999999999997E-2</v>
      </c>
      <c r="M81" s="37">
        <f>ROUND(K81*(1-L81),0)</f>
        <v>15280</v>
      </c>
      <c r="N81" s="38">
        <v>0.48599999999999999</v>
      </c>
      <c r="O81" s="25">
        <f>M81*N81</f>
        <v>7426.08</v>
      </c>
      <c r="P81" s="36">
        <v>0.48899999999999999</v>
      </c>
      <c r="Q81" s="25">
        <f>M81*P81</f>
        <v>7471.92</v>
      </c>
      <c r="R81" s="39">
        <v>2.5000000000000001E-2</v>
      </c>
      <c r="S81" s="25">
        <f>M81*R81</f>
        <v>382</v>
      </c>
      <c r="T81" s="28">
        <v>0.22800000000000001</v>
      </c>
      <c r="U81" s="25">
        <f>M81*T81</f>
        <v>3483.84</v>
      </c>
      <c r="V81" s="39">
        <v>0.51700000000000002</v>
      </c>
      <c r="W81" s="25">
        <f>M81*V81</f>
        <v>7899.76</v>
      </c>
      <c r="X81" s="39">
        <v>0.39</v>
      </c>
      <c r="Y81" s="25">
        <f>X81*M81</f>
        <v>5959.2</v>
      </c>
      <c r="Z81" s="40">
        <v>3.0100000000000001E-3</v>
      </c>
      <c r="AA81" s="18">
        <f>M81*Z81</f>
        <v>45.992800000000003</v>
      </c>
      <c r="AB81" s="27">
        <f>IF(M81&gt;0,(AD81+AL81)/M81,0)</f>
        <v>3.1174013089005238E-3</v>
      </c>
      <c r="AC81" s="40">
        <v>2.4000000000000001E-4</v>
      </c>
      <c r="AD81" s="37">
        <f>AC81*M81</f>
        <v>3.6672000000000002</v>
      </c>
      <c r="AE81" s="28">
        <v>0.2107</v>
      </c>
      <c r="AF81" s="41">
        <f>AI81*(1-AJ81)*AE81</f>
        <v>42.552972000000004</v>
      </c>
      <c r="AG81" s="28">
        <f>IF(AND(AE81&gt;0,AC81&gt;0,Z81&gt;0),((Z81-AC81)*AE81)/((AE81-AC81)*Z81),0)</f>
        <v>0.92131521429250207</v>
      </c>
      <c r="AH81" s="29">
        <f t="shared" si="1"/>
        <v>0.92403148360031884</v>
      </c>
      <c r="AI81" s="34">
        <v>220</v>
      </c>
      <c r="AJ81" s="36">
        <v>8.2000000000000003E-2</v>
      </c>
      <c r="AK81" s="38">
        <v>0.2177</v>
      </c>
      <c r="AL81" s="41">
        <f>AI81*(1-AJ81)*AK81</f>
        <v>43.966692000000002</v>
      </c>
      <c r="AM81" s="42">
        <v>1.6</v>
      </c>
      <c r="AN81" s="42"/>
      <c r="AO81" s="121">
        <f>AO80+AI81-AN81</f>
        <v>1555.3000000000002</v>
      </c>
      <c r="AP81" s="104"/>
      <c r="AQ81" s="43"/>
      <c r="AR81" s="44"/>
      <c r="AS81" s="45"/>
      <c r="AT81" s="45"/>
      <c r="AU81" s="45"/>
      <c r="AV81" s="45"/>
    </row>
    <row r="82" spans="1:48" x14ac:dyDescent="0.2">
      <c r="A82" s="158"/>
      <c r="B82" s="33">
        <v>3</v>
      </c>
      <c r="C82" s="46" t="s">
        <v>53</v>
      </c>
      <c r="D82" s="43">
        <v>23680</v>
      </c>
      <c r="E82" s="43">
        <v>3</v>
      </c>
      <c r="F82" s="43">
        <v>20790</v>
      </c>
      <c r="G82" s="37">
        <v>6</v>
      </c>
      <c r="H82" s="37">
        <v>7.1</v>
      </c>
      <c r="I82" s="43">
        <v>22241</v>
      </c>
      <c r="J82" s="37">
        <v>3</v>
      </c>
      <c r="K82" s="43">
        <v>16429</v>
      </c>
      <c r="L82" s="39">
        <v>7.1999999999999995E-2</v>
      </c>
      <c r="M82" s="37">
        <f>ROUND(K82*(1-L82),0)</f>
        <v>15246</v>
      </c>
      <c r="N82" s="28">
        <v>0.58899999999999997</v>
      </c>
      <c r="O82" s="25">
        <f>M82*N82</f>
        <v>8979.8940000000002</v>
      </c>
      <c r="P82" s="39">
        <v>0.33900000000000002</v>
      </c>
      <c r="Q82" s="25">
        <f>M82*P82</f>
        <v>5168.3940000000002</v>
      </c>
      <c r="R82" s="39">
        <v>7.1999999999999995E-2</v>
      </c>
      <c r="S82" s="25">
        <f>M82*R82</f>
        <v>1097.712</v>
      </c>
      <c r="T82" s="28">
        <v>0.219</v>
      </c>
      <c r="U82" s="25">
        <f>M82*T82</f>
        <v>3338.8739999999998</v>
      </c>
      <c r="V82" s="39">
        <v>0.51200000000000001</v>
      </c>
      <c r="W82" s="25">
        <f>M82*V82</f>
        <v>7805.9520000000002</v>
      </c>
      <c r="X82" s="39">
        <v>0.39</v>
      </c>
      <c r="Y82" s="25">
        <f>X82*M82</f>
        <v>5945.9400000000005</v>
      </c>
      <c r="Z82" s="47">
        <v>2.9399999999999999E-3</v>
      </c>
      <c r="AA82" s="18">
        <f>M82*Z82</f>
        <v>44.823239999999998</v>
      </c>
      <c r="AB82" s="27">
        <f>IF(M82&gt;0,(AD82+AL82)/M82,0)</f>
        <v>3.1262628099173553E-3</v>
      </c>
      <c r="AC82" s="47">
        <v>2.4000000000000001E-4</v>
      </c>
      <c r="AD82" s="37">
        <f>AC82*M82</f>
        <v>3.6590400000000001</v>
      </c>
      <c r="AE82" s="28">
        <v>0.2056</v>
      </c>
      <c r="AF82" s="41">
        <f>AI82*(1-AJ82)*AE82</f>
        <v>42.655420800000002</v>
      </c>
      <c r="AG82" s="28">
        <f>IF(AND(AE82&gt;0,AC82&gt;0,Z82&gt;0),((Z82-AC82)*AE82)/((AE82-AC82)*Z82),0)</f>
        <v>0.91944062393169179</v>
      </c>
      <c r="AH82" s="29">
        <f t="shared" si="1"/>
        <v>0.92427688013633358</v>
      </c>
      <c r="AI82" s="43">
        <v>226</v>
      </c>
      <c r="AJ82" s="39">
        <v>8.2000000000000003E-2</v>
      </c>
      <c r="AK82" s="28">
        <v>0.21210000000000001</v>
      </c>
      <c r="AL82" s="41">
        <f>AI82*(1-AJ82)*AK82</f>
        <v>44.003962800000004</v>
      </c>
      <c r="AM82" s="18">
        <v>1.6</v>
      </c>
      <c r="AN82" s="18"/>
      <c r="AO82" s="121">
        <f>AO81+AI82-AN82</f>
        <v>1781.3000000000002</v>
      </c>
      <c r="AP82" s="104"/>
      <c r="AQ82" s="43"/>
      <c r="AR82" s="48"/>
      <c r="AS82" s="41"/>
      <c r="AT82" s="41"/>
      <c r="AU82" s="41"/>
      <c r="AV82" s="41"/>
    </row>
    <row r="83" spans="1:48" s="22" customFormat="1" ht="13.5" thickBot="1" x14ac:dyDescent="0.25">
      <c r="A83" s="159"/>
      <c r="B83" s="49" t="s">
        <v>38</v>
      </c>
      <c r="C83" s="50"/>
      <c r="D83" s="51">
        <f>SUM(D80:D82)</f>
        <v>51075</v>
      </c>
      <c r="E83" s="51"/>
      <c r="F83" s="51">
        <f>SUM(F80:F82)</f>
        <v>57371</v>
      </c>
      <c r="G83" s="52"/>
      <c r="H83" s="52"/>
      <c r="I83" s="51">
        <f>SUM(I80:I82)</f>
        <v>62861</v>
      </c>
      <c r="J83" s="52"/>
      <c r="K83" s="51">
        <f>SUM(K80:K82)</f>
        <v>48870</v>
      </c>
      <c r="L83" s="21">
        <f>IF(K83&gt;0,(K80*L80+K81*L81+K82*L82)/K83,0)</f>
        <v>7.3339860855330466E-2</v>
      </c>
      <c r="M83" s="52">
        <f>M80+M81+M82</f>
        <v>45286</v>
      </c>
      <c r="N83" s="53">
        <f>IF(M83&gt;0,O83/M83,0)</f>
        <v>0.51057222982820305</v>
      </c>
      <c r="O83" s="54">
        <f>O80+O81+O82</f>
        <v>23121.774000000001</v>
      </c>
      <c r="P83" s="21">
        <f>IF(M83&gt;0,Q83/M83,0)</f>
        <v>0.44795287726891309</v>
      </c>
      <c r="Q83" s="54">
        <f>Q80+Q81+Q82</f>
        <v>20285.993999999999</v>
      </c>
      <c r="R83" s="21">
        <f>IF(M83&gt;0,S83/M83,0)</f>
        <v>4.1474892902883892E-2</v>
      </c>
      <c r="S83" s="54">
        <f>S80+S81+S82</f>
        <v>1878.232</v>
      </c>
      <c r="T83" s="21">
        <f>IF(M83&gt;0,U83/M83,0)</f>
        <v>0.2207329859117608</v>
      </c>
      <c r="U83" s="54">
        <f>U80+U81+U82</f>
        <v>9996.1139999999996</v>
      </c>
      <c r="V83" s="21">
        <f>IF(M83&gt;0,W83/M83,0)</f>
        <v>0.51629448394647348</v>
      </c>
      <c r="W83" s="54">
        <f>W80+W81+W82</f>
        <v>23380.912</v>
      </c>
      <c r="X83" s="21">
        <f>IF(M83&gt;0,Y83/M83,0)</f>
        <v>0.39</v>
      </c>
      <c r="Y83" s="54">
        <f>Y80+Y81+Y82</f>
        <v>17661.54</v>
      </c>
      <c r="Z83" s="55">
        <f>IF(M83&gt;0,AA83/M83,0)</f>
        <v>2.9929523473038021E-3</v>
      </c>
      <c r="AA83" s="56">
        <f>SUM(AA80:AA82)</f>
        <v>135.53883999999999</v>
      </c>
      <c r="AB83" s="55">
        <f>IF(M83&gt;0,(AB80*M80+AB81*M81+AB82*M82)/M83,0)</f>
        <v>3.1618133109570291E-3</v>
      </c>
      <c r="AC83" s="55">
        <f>IF(K83&gt;0,(K80*AC80+K81*AC81+K82*AC82)/K83,0)</f>
        <v>2.4000000000000001E-4</v>
      </c>
      <c r="AD83" s="52">
        <f>SUM(AD80:AD82)</f>
        <v>10.868639999999999</v>
      </c>
      <c r="AE83" s="53">
        <f>IF(K83&gt;0,(K80*AE80+K81*AE81+K82*AE82)/K83,0)</f>
        <v>0.20976742173112339</v>
      </c>
      <c r="AF83" s="58">
        <f>SUM(AF80:AF82)</f>
        <v>128.73790360000001</v>
      </c>
      <c r="AG83" s="53">
        <f>IF(AND(AA83&gt;0),((AA80*AG80+AA81*AG81+AA82*AG82)/AA83),0)</f>
        <v>0.92086523028280298</v>
      </c>
      <c r="AH83" s="57">
        <f t="shared" si="1"/>
        <v>0.92512390796252075</v>
      </c>
      <c r="AI83" s="51">
        <f>SUM(AI80:AI82)</f>
        <v>669</v>
      </c>
      <c r="AJ83" s="21">
        <f>IF(AI83&gt;0,(AJ80*AI80+AJ81*AI81+AJ82*AI82)/AI83,0)</f>
        <v>8.2666666666666666E-2</v>
      </c>
      <c r="AK83" s="53">
        <f>IF(K83&gt;0,(AK80*K80+AK81*K81+AK82*K82)/K83,0)</f>
        <v>0.21562192347043177</v>
      </c>
      <c r="AL83" s="58">
        <f>SUM(AL80:AL82)</f>
        <v>132.3172376</v>
      </c>
      <c r="AM83" s="56"/>
      <c r="AN83" s="56">
        <f>SUM(AN80:AN82)</f>
        <v>504.68</v>
      </c>
      <c r="AO83" s="105"/>
      <c r="AP83" s="106">
        <f>AO82</f>
        <v>1781.3000000000002</v>
      </c>
      <c r="AQ83" s="51">
        <f>SUM(AQ80:AQ82)</f>
        <v>0</v>
      </c>
      <c r="AR83" s="59"/>
      <c r="AS83" s="58"/>
      <c r="AT83" s="58"/>
      <c r="AU83" s="58"/>
      <c r="AV83" s="58"/>
    </row>
    <row r="84" spans="1:48" x14ac:dyDescent="0.2">
      <c r="A84" s="157">
        <v>21</v>
      </c>
      <c r="B84" s="23">
        <v>1</v>
      </c>
      <c r="C84" s="11" t="s">
        <v>54</v>
      </c>
      <c r="D84" s="12">
        <v>7200</v>
      </c>
      <c r="E84" s="12">
        <v>3</v>
      </c>
      <c r="F84" s="12">
        <v>12595</v>
      </c>
      <c r="G84" s="13">
        <v>3.9</v>
      </c>
      <c r="H84" s="13">
        <v>5.0999999999999996</v>
      </c>
      <c r="I84" s="12">
        <v>13505</v>
      </c>
      <c r="J84" s="13">
        <v>4.5</v>
      </c>
      <c r="K84" s="12">
        <v>16474</v>
      </c>
      <c r="L84" s="14">
        <v>7.0000000000000007E-2</v>
      </c>
      <c r="M84" s="24">
        <f>ROUND(K84*(1-L84),0)</f>
        <v>15321</v>
      </c>
      <c r="N84" s="15">
        <v>0.505</v>
      </c>
      <c r="O84" s="25">
        <f>M84*N84</f>
        <v>7737.1050000000005</v>
      </c>
      <c r="P84" s="14">
        <v>0.47299999999999998</v>
      </c>
      <c r="Q84" s="25">
        <f>M84*P84</f>
        <v>7246.8329999999996</v>
      </c>
      <c r="R84" s="16">
        <v>2.1999999999999999E-2</v>
      </c>
      <c r="S84" s="25">
        <f>M84*R84</f>
        <v>337.06199999999995</v>
      </c>
      <c r="T84" s="26">
        <v>0.222</v>
      </c>
      <c r="U84" s="25">
        <f>M84*T84</f>
        <v>3401.2620000000002</v>
      </c>
      <c r="V84" s="16">
        <v>0.51400000000000001</v>
      </c>
      <c r="W84" s="25">
        <f>M84*V84</f>
        <v>7874.9940000000006</v>
      </c>
      <c r="X84" s="16">
        <v>0.39</v>
      </c>
      <c r="Y84" s="25">
        <f>X84*M84</f>
        <v>5975.1900000000005</v>
      </c>
      <c r="Z84" s="17">
        <v>3.0100000000000001E-3</v>
      </c>
      <c r="AA84" s="18">
        <f>M84*Z84</f>
        <v>46.116210000000002</v>
      </c>
      <c r="AB84" s="27">
        <f>IF(M84&gt;0,(AD84+AL84)/M84,0)</f>
        <v>3.0599561386332489E-3</v>
      </c>
      <c r="AC84" s="17">
        <v>2.5999999999999998E-4</v>
      </c>
      <c r="AD84" s="24">
        <f>AC84*M84</f>
        <v>3.9834599999999996</v>
      </c>
      <c r="AE84" s="117">
        <v>0.20419999999999999</v>
      </c>
      <c r="AF84" s="30">
        <f>AI84*(1-AJ84)*AE84</f>
        <v>41.852831999999999</v>
      </c>
      <c r="AG84" s="28">
        <f>IF(AND(AE84&gt;0,AC84&gt;0,Z84&gt;0),((Z84-AC84)*AE84)/((AE84-AC84)*Z84),0)</f>
        <v>0.9147860242915562</v>
      </c>
      <c r="AH84" s="60">
        <f t="shared" si="1"/>
        <v>0.91616956065133759</v>
      </c>
      <c r="AI84" s="12">
        <v>224</v>
      </c>
      <c r="AJ84" s="14">
        <v>8.5000000000000006E-2</v>
      </c>
      <c r="AK84" s="15">
        <v>0.20930000000000001</v>
      </c>
      <c r="AL84" s="30">
        <f>AI84*(1-AJ84)*AK84</f>
        <v>42.898128000000007</v>
      </c>
      <c r="AM84" s="19">
        <v>1.75</v>
      </c>
      <c r="AN84" s="19">
        <v>1105.56</v>
      </c>
      <c r="AO84" s="101">
        <f>AO82+AI84-AN84-AP84</f>
        <v>832.74000000000024</v>
      </c>
      <c r="AP84" s="102">
        <v>67</v>
      </c>
      <c r="AQ84" s="12"/>
      <c r="AR84" s="31"/>
      <c r="AS84" s="20"/>
      <c r="AT84" s="20"/>
      <c r="AU84" s="20"/>
      <c r="AV84" s="20"/>
    </row>
    <row r="85" spans="1:48" x14ac:dyDescent="0.2">
      <c r="A85" s="158"/>
      <c r="B85" s="33">
        <v>2</v>
      </c>
      <c r="C85" s="46" t="s">
        <v>50</v>
      </c>
      <c r="D85" s="34">
        <v>19905</v>
      </c>
      <c r="E85" s="34">
        <v>8</v>
      </c>
      <c r="F85" s="34">
        <v>22235</v>
      </c>
      <c r="G85" s="35">
        <v>2.8</v>
      </c>
      <c r="H85" s="35">
        <v>7.1</v>
      </c>
      <c r="I85" s="34">
        <v>22724</v>
      </c>
      <c r="J85" s="35">
        <v>2.6</v>
      </c>
      <c r="K85" s="34">
        <v>16600</v>
      </c>
      <c r="L85" s="36">
        <v>7.2999999999999995E-2</v>
      </c>
      <c r="M85" s="37">
        <f>ROUND(K85*(1-L85),0)</f>
        <v>15388</v>
      </c>
      <c r="N85" s="38">
        <v>0.436</v>
      </c>
      <c r="O85" s="25">
        <f>M85*N85</f>
        <v>6709.1679999999997</v>
      </c>
      <c r="P85" s="36">
        <v>0.48399999999999999</v>
      </c>
      <c r="Q85" s="25">
        <f>M85*P85</f>
        <v>7447.7919999999995</v>
      </c>
      <c r="R85" s="39">
        <v>0.08</v>
      </c>
      <c r="S85" s="25">
        <f>M85*R85</f>
        <v>1231.04</v>
      </c>
      <c r="T85" s="28">
        <v>0.219</v>
      </c>
      <c r="U85" s="25">
        <f>M85*T85</f>
        <v>3369.9720000000002</v>
      </c>
      <c r="V85" s="39">
        <v>0.52700000000000002</v>
      </c>
      <c r="W85" s="25">
        <f>M85*V85</f>
        <v>8109.4760000000006</v>
      </c>
      <c r="X85" s="39">
        <v>0.39</v>
      </c>
      <c r="Y85" s="25">
        <f>X85*M85</f>
        <v>6001.3200000000006</v>
      </c>
      <c r="Z85" s="40">
        <v>2.9299999999999999E-3</v>
      </c>
      <c r="AA85" s="18">
        <f>M85*Z85</f>
        <v>45.086839999999995</v>
      </c>
      <c r="AB85" s="27">
        <f>IF(M85&gt;0,(AD85+AL85)/M85,0)</f>
        <v>2.80521713672992E-3</v>
      </c>
      <c r="AC85" s="40">
        <v>2.5999999999999998E-4</v>
      </c>
      <c r="AD85" s="37">
        <f>AC85*M85</f>
        <v>4.0008799999999995</v>
      </c>
      <c r="AE85" s="28">
        <v>0.20449999999999999</v>
      </c>
      <c r="AF85" s="41">
        <f>AI85*(1-AJ85)*AE85</f>
        <v>43.1308905</v>
      </c>
      <c r="AG85" s="28">
        <f>IF(AND(AE85&gt;0,AC85&gt;0,Z85&gt;0),((Z85-AC85)*AE85)/((AE85-AC85)*Z85),0)</f>
        <v>0.91242284724255351</v>
      </c>
      <c r="AH85" s="29">
        <f t="shared" si="1"/>
        <v>0.90858767325317624</v>
      </c>
      <c r="AI85" s="34">
        <v>229</v>
      </c>
      <c r="AJ85" s="36">
        <v>7.9000000000000001E-2</v>
      </c>
      <c r="AK85" s="38">
        <v>0.1857</v>
      </c>
      <c r="AL85" s="41">
        <f>AI85*(1-AJ85)*AK85</f>
        <v>39.165801300000005</v>
      </c>
      <c r="AM85" s="42">
        <v>1.68</v>
      </c>
      <c r="AN85" s="42"/>
      <c r="AO85" s="121">
        <f>AO84+AI85-AN85</f>
        <v>1061.7400000000002</v>
      </c>
      <c r="AP85" s="104"/>
      <c r="AQ85" s="43"/>
      <c r="AR85" s="44"/>
      <c r="AS85" s="45"/>
      <c r="AT85" s="45"/>
      <c r="AU85" s="45"/>
      <c r="AV85" s="45"/>
    </row>
    <row r="86" spans="1:48" x14ac:dyDescent="0.2">
      <c r="A86" s="158"/>
      <c r="B86" s="33">
        <v>3</v>
      </c>
      <c r="C86" s="46" t="s">
        <v>53</v>
      </c>
      <c r="D86" s="43">
        <v>23550</v>
      </c>
      <c r="E86" s="43">
        <v>7</v>
      </c>
      <c r="F86" s="43">
        <v>22197</v>
      </c>
      <c r="G86" s="37">
        <v>2</v>
      </c>
      <c r="H86" s="37">
        <v>5</v>
      </c>
      <c r="I86" s="43">
        <v>22908</v>
      </c>
      <c r="J86" s="127">
        <v>1.5</v>
      </c>
      <c r="K86" s="43">
        <v>16548</v>
      </c>
      <c r="L86" s="39">
        <v>6.7000000000000004E-2</v>
      </c>
      <c r="M86" s="37">
        <f>ROUND(K86*(1-L86),0)</f>
        <v>15439</v>
      </c>
      <c r="N86" s="28">
        <v>0.45700000000000002</v>
      </c>
      <c r="O86" s="25">
        <f>M86*N86</f>
        <v>7055.6230000000005</v>
      </c>
      <c r="P86" s="39">
        <v>0.47099999999999997</v>
      </c>
      <c r="Q86" s="25">
        <f>M86*P86</f>
        <v>7271.7689999999993</v>
      </c>
      <c r="R86" s="39">
        <v>7.1999999999999995E-2</v>
      </c>
      <c r="S86" s="25">
        <f>M86*R86</f>
        <v>1111.6079999999999</v>
      </c>
      <c r="T86" s="28">
        <v>0.224</v>
      </c>
      <c r="U86" s="25">
        <f>M86*T86</f>
        <v>3458.3360000000002</v>
      </c>
      <c r="V86" s="39">
        <v>0.51600000000000001</v>
      </c>
      <c r="W86" s="25">
        <f>M86*V86</f>
        <v>7966.5240000000003</v>
      </c>
      <c r="X86" s="39">
        <v>0.4</v>
      </c>
      <c r="Y86" s="25">
        <f>X86*M86</f>
        <v>6175.6</v>
      </c>
      <c r="Z86" s="47">
        <v>2.8900000000000002E-3</v>
      </c>
      <c r="AA86" s="18">
        <f>M86*Z86</f>
        <v>44.61871</v>
      </c>
      <c r="AB86" s="27">
        <f>IF(M86&gt;0,(AD86+AL86)/M86,0)</f>
        <v>2.5999999999999998E-4</v>
      </c>
      <c r="AC86" s="47">
        <v>2.5999999999999998E-4</v>
      </c>
      <c r="AD86" s="37">
        <f>AC86*M86</f>
        <v>4.0141399999999994</v>
      </c>
      <c r="AE86" s="28">
        <v>0.2026</v>
      </c>
      <c r="AF86" s="41">
        <f>AI86*(1-AJ86)*AE86</f>
        <v>39.014682000000008</v>
      </c>
      <c r="AG86" s="28">
        <f>IF(AND(AE86&gt;0,AC86&gt;0,Z86&gt;0),((Z86-AC86)*AE86)/((AE86-AC86)*Z86),0)</f>
        <v>0.91120396550668603</v>
      </c>
      <c r="AH86" s="29">
        <f t="shared" si="1"/>
        <v>0</v>
      </c>
      <c r="AI86" s="43">
        <v>210</v>
      </c>
      <c r="AJ86" s="39">
        <v>8.3000000000000004E-2</v>
      </c>
      <c r="AK86" s="28"/>
      <c r="AL86" s="41">
        <f>AI86*(1-AJ86)*AK86</f>
        <v>0</v>
      </c>
      <c r="AM86" s="18">
        <v>1.6</v>
      </c>
      <c r="AN86" s="18"/>
      <c r="AO86" s="121">
        <f>AO85+AI86-AN86</f>
        <v>1271.7400000000002</v>
      </c>
      <c r="AP86" s="104"/>
      <c r="AQ86" s="43"/>
      <c r="AR86" s="48"/>
      <c r="AS86" s="41"/>
      <c r="AT86" s="41"/>
      <c r="AU86" s="41"/>
      <c r="AV86" s="41"/>
    </row>
    <row r="87" spans="1:48" s="22" customFormat="1" ht="13.5" thickBot="1" x14ac:dyDescent="0.25">
      <c r="A87" s="159"/>
      <c r="B87" s="49" t="s">
        <v>38</v>
      </c>
      <c r="C87" s="50"/>
      <c r="D87" s="51">
        <f>SUM(D84:D86)</f>
        <v>50655</v>
      </c>
      <c r="E87" s="51"/>
      <c r="F87" s="51">
        <f>SUM(F84:F86)</f>
        <v>57027</v>
      </c>
      <c r="G87" s="52"/>
      <c r="H87" s="52"/>
      <c r="I87" s="51">
        <f>SUM(I84:I86)</f>
        <v>59137</v>
      </c>
      <c r="J87" s="52"/>
      <c r="K87" s="51">
        <f>SUM(K84:K86)</f>
        <v>49622</v>
      </c>
      <c r="L87" s="21">
        <f>IF(K87&gt;0,(K84*L84+K85*L85+K86*L86)/K87,0)</f>
        <v>7.0003143766877593E-2</v>
      </c>
      <c r="M87" s="52">
        <f>M84+M85+M86</f>
        <v>46148</v>
      </c>
      <c r="N87" s="53">
        <f>IF(M87&gt;0,O87/M87,0)</f>
        <v>0.4659334315679986</v>
      </c>
      <c r="O87" s="54">
        <f>O84+O85+O86</f>
        <v>21501.896000000001</v>
      </c>
      <c r="P87" s="21">
        <f>IF(M87&gt;0,Q87/M87,0)</f>
        <v>0.47599882985178121</v>
      </c>
      <c r="Q87" s="54">
        <f>Q84+Q85+Q86</f>
        <v>21966.394</v>
      </c>
      <c r="R87" s="21">
        <f>IF(M87&gt;0,S87/M87,0)</f>
        <v>5.8067738580220164E-2</v>
      </c>
      <c r="S87" s="54">
        <f>S84+S85+S86</f>
        <v>2679.71</v>
      </c>
      <c r="T87" s="21">
        <f>IF(M87&gt;0,U87/M87,0)</f>
        <v>0.22166876137644101</v>
      </c>
      <c r="U87" s="54">
        <f>U84+U85+U86</f>
        <v>10229.57</v>
      </c>
      <c r="V87" s="21">
        <f>IF(M87&gt;0,W87/M87,0)</f>
        <v>0.51900394383288551</v>
      </c>
      <c r="W87" s="54">
        <f>W84+W85+W86</f>
        <v>23950.994000000002</v>
      </c>
      <c r="X87" s="21">
        <f>IF(M87&gt;0,Y87/M87,0)</f>
        <v>0.39334554043512182</v>
      </c>
      <c r="Y87" s="54">
        <f>Y84+Y85+Y86</f>
        <v>18152.11</v>
      </c>
      <c r="Z87" s="55">
        <f>IF(M87&gt;0,AA87/M87,0)</f>
        <v>2.9431776024963158E-3</v>
      </c>
      <c r="AA87" s="56">
        <f>SUM(AA84:AA86)</f>
        <v>135.82175999999998</v>
      </c>
      <c r="AB87" s="55">
        <f>IF(M87&gt;0,(AB84*M84+AB85*M85+AB86*M86)/M87,0)</f>
        <v>2.0382770499263242E-3</v>
      </c>
      <c r="AC87" s="55">
        <f>IF(K87&gt;0,(K84*AC84+K85*AC85+K86*AC86)/K87,0)</f>
        <v>2.5999999999999992E-4</v>
      </c>
      <c r="AD87" s="52">
        <f>SUM(AD84:AD86)</f>
        <v>11.998479999999999</v>
      </c>
      <c r="AE87" s="53">
        <f>IF(K87&gt;0,(K84*AE84+K85*AE85+K86*AE86)/K87,0)</f>
        <v>0.20376678892426747</v>
      </c>
      <c r="AF87" s="58">
        <f>SUM(AF84:AF86)</f>
        <v>123.99840450000001</v>
      </c>
      <c r="AG87" s="53">
        <f>IF(AND(AA87&gt;0),((AA84*AG84+AA85*AG85+AA86*AG86)/AA87),0)</f>
        <v>0.91282481404346982</v>
      </c>
      <c r="AH87" s="57">
        <f t="shared" si="1"/>
        <v>0.87416826715912421</v>
      </c>
      <c r="AI87" s="51">
        <f>SUM(AI84:AI86)</f>
        <v>663</v>
      </c>
      <c r="AJ87" s="21">
        <f>IF(AI87&gt;0,(AJ84*AI84+AJ85*AI85+AJ86*AI86)/AI87,0)</f>
        <v>8.2294117647058823E-2</v>
      </c>
      <c r="AK87" s="53">
        <f>IF(K87&gt;0,(AK84*K84+AK85*K85+AK86*K86)/K87,0)</f>
        <v>0.13160751682721375</v>
      </c>
      <c r="AL87" s="58">
        <f>SUM(AL84:AL86)</f>
        <v>82.063929300000012</v>
      </c>
      <c r="AM87" s="56"/>
      <c r="AN87" s="56">
        <f>SUM(AN84:AN86)</f>
        <v>1105.56</v>
      </c>
      <c r="AO87" s="105"/>
      <c r="AP87" s="106">
        <f>AO86</f>
        <v>1271.7400000000002</v>
      </c>
      <c r="AQ87" s="51">
        <f>SUM(AQ84:AQ86)</f>
        <v>0</v>
      </c>
      <c r="AR87" s="59"/>
      <c r="AS87" s="58"/>
      <c r="AT87" s="58"/>
      <c r="AU87" s="58"/>
      <c r="AV87" s="58"/>
    </row>
    <row r="88" spans="1:48" x14ac:dyDescent="0.2">
      <c r="A88" s="157">
        <v>22</v>
      </c>
      <c r="B88" s="23">
        <v>1</v>
      </c>
      <c r="C88" s="11" t="s">
        <v>54</v>
      </c>
      <c r="D88" s="12">
        <v>22100</v>
      </c>
      <c r="E88" s="12">
        <v>4</v>
      </c>
      <c r="F88" s="12">
        <v>18349</v>
      </c>
      <c r="G88" s="13">
        <v>2.4</v>
      </c>
      <c r="H88" s="13">
        <v>6</v>
      </c>
      <c r="I88" s="12">
        <v>19982</v>
      </c>
      <c r="J88" s="125">
        <v>1.6</v>
      </c>
      <c r="K88" s="12">
        <v>16511</v>
      </c>
      <c r="L88" s="14">
        <v>7.0000000000000007E-2</v>
      </c>
      <c r="M88" s="24">
        <f>ROUND(K88*(1-L88),0)</f>
        <v>15355</v>
      </c>
      <c r="N88" s="15">
        <v>0.436</v>
      </c>
      <c r="O88" s="25">
        <f>M88*N88</f>
        <v>6694.78</v>
      </c>
      <c r="P88" s="14">
        <v>0.52300000000000002</v>
      </c>
      <c r="Q88" s="25">
        <f>M88*P88</f>
        <v>8030.665</v>
      </c>
      <c r="R88" s="16">
        <v>4.1000000000000002E-2</v>
      </c>
      <c r="S88" s="25">
        <f>M88*R88</f>
        <v>629.55500000000006</v>
      </c>
      <c r="T88" s="26">
        <v>0.23200000000000001</v>
      </c>
      <c r="U88" s="25">
        <f>M88*T88</f>
        <v>3562.36</v>
      </c>
      <c r="V88" s="16">
        <v>0.49299999999999999</v>
      </c>
      <c r="W88" s="25">
        <f>M88*V88</f>
        <v>7570.0150000000003</v>
      </c>
      <c r="X88" s="16">
        <v>0.39</v>
      </c>
      <c r="Y88" s="25">
        <f>X88*M88</f>
        <v>5988.45</v>
      </c>
      <c r="Z88" s="17">
        <v>2.8900000000000002E-3</v>
      </c>
      <c r="AA88" s="18">
        <f>M88*Z88</f>
        <v>44.375950000000003</v>
      </c>
      <c r="AB88" s="27">
        <f>IF(M88&gt;0,(AD88+AL88)/M88,0)</f>
        <v>2.5999999999999998E-4</v>
      </c>
      <c r="AC88" s="17">
        <v>2.5999999999999998E-4</v>
      </c>
      <c r="AD88" s="24">
        <f>AC88*M88</f>
        <v>3.9922999999999997</v>
      </c>
      <c r="AE88" s="117">
        <v>0.2021</v>
      </c>
      <c r="AF88" s="30">
        <f>AI88*(1-AJ88)*AE88</f>
        <v>39.388279500000003</v>
      </c>
      <c r="AG88" s="28">
        <f>IF(AND(AE88&gt;0,AC88&gt;0,Z88&gt;0),((Z88-AC88)*AE88)/((AE88-AC88)*Z88),0)</f>
        <v>0.91120686226508518</v>
      </c>
      <c r="AH88" s="60">
        <f t="shared" si="1"/>
        <v>0</v>
      </c>
      <c r="AI88" s="12">
        <v>213</v>
      </c>
      <c r="AJ88" s="14">
        <v>8.5000000000000006E-2</v>
      </c>
      <c r="AK88" s="15"/>
      <c r="AL88" s="30">
        <f>AI88*(1-AJ88)*AK88</f>
        <v>0</v>
      </c>
      <c r="AM88" s="19">
        <v>1.7</v>
      </c>
      <c r="AN88" s="19"/>
      <c r="AO88" s="101">
        <f>AO86+AI88-AN88</f>
        <v>1484.7400000000002</v>
      </c>
      <c r="AP88" s="102"/>
      <c r="AQ88" s="12"/>
      <c r="AR88" s="31"/>
      <c r="AS88" s="20"/>
      <c r="AT88" s="20"/>
      <c r="AU88" s="20"/>
      <c r="AV88" s="20"/>
    </row>
    <row r="89" spans="1:48" x14ac:dyDescent="0.2">
      <c r="A89" s="158"/>
      <c r="B89" s="33">
        <v>2</v>
      </c>
      <c r="C89" s="46" t="s">
        <v>50</v>
      </c>
      <c r="D89" s="34">
        <v>20558</v>
      </c>
      <c r="E89" s="34">
        <v>8</v>
      </c>
      <c r="F89" s="34">
        <v>17324</v>
      </c>
      <c r="G89" s="35">
        <v>0.9</v>
      </c>
      <c r="H89" s="35">
        <v>4.5999999999999996</v>
      </c>
      <c r="I89" s="34">
        <v>18574</v>
      </c>
      <c r="J89" s="35">
        <v>1.1000000000000001</v>
      </c>
      <c r="K89" s="34">
        <v>16656</v>
      </c>
      <c r="L89" s="36">
        <v>6.8000000000000005E-2</v>
      </c>
      <c r="M89" s="37">
        <f>ROUND(K89*(1-L89),0)</f>
        <v>15523</v>
      </c>
      <c r="N89" s="38">
        <v>0.53700000000000003</v>
      </c>
      <c r="O89" s="25">
        <f>M89*N89</f>
        <v>8335.8510000000006</v>
      </c>
      <c r="P89" s="36">
        <v>0.38400000000000001</v>
      </c>
      <c r="Q89" s="25">
        <f>M89*P89</f>
        <v>5960.8320000000003</v>
      </c>
      <c r="R89" s="39">
        <v>7.9000000000000001E-2</v>
      </c>
      <c r="S89" s="25">
        <f>M89*R89</f>
        <v>1226.317</v>
      </c>
      <c r="T89" s="28">
        <v>0.215</v>
      </c>
      <c r="U89" s="25">
        <f>M89*T89</f>
        <v>3337.4450000000002</v>
      </c>
      <c r="V89" s="39">
        <v>0.51700000000000002</v>
      </c>
      <c r="W89" s="25">
        <f>M89*V89</f>
        <v>8025.3910000000005</v>
      </c>
      <c r="X89" s="39">
        <v>0.4</v>
      </c>
      <c r="Y89" s="25">
        <f>X89*M89</f>
        <v>6209.2000000000007</v>
      </c>
      <c r="Z89" s="40">
        <v>2.8700000000000002E-3</v>
      </c>
      <c r="AA89" s="18">
        <f>M89*Z89</f>
        <v>44.551010000000005</v>
      </c>
      <c r="AB89" s="27">
        <f>IF(M89&gt;0,(AD89+AL89)/M89,0)</f>
        <v>2.4000000000000001E-4</v>
      </c>
      <c r="AC89" s="40">
        <v>2.4000000000000001E-4</v>
      </c>
      <c r="AD89" s="37">
        <f>AC89*M89</f>
        <v>3.7255199999999999</v>
      </c>
      <c r="AE89" s="28">
        <v>0.2127</v>
      </c>
      <c r="AF89" s="41">
        <f>AI89*(1-AJ89)*AE89</f>
        <v>42.555739800000005</v>
      </c>
      <c r="AG89" s="28">
        <f>IF(AND(AE89&gt;0,AC89&gt;0,Z89&gt;0),((Z89-AC89)*AE89)/((AE89-AC89)*Z89),0)</f>
        <v>0.91741146765564541</v>
      </c>
      <c r="AH89" s="29">
        <f t="shared" si="1"/>
        <v>0</v>
      </c>
      <c r="AI89" s="34">
        <v>217</v>
      </c>
      <c r="AJ89" s="36">
        <v>7.8E-2</v>
      </c>
      <c r="AK89" s="38"/>
      <c r="AL89" s="41">
        <f>AI89*(1-AJ89)*AK89</f>
        <v>0</v>
      </c>
      <c r="AM89" s="42">
        <v>1.65</v>
      </c>
      <c r="AN89" s="42"/>
      <c r="AO89" s="121">
        <f>AO88+AI89-AN89</f>
        <v>1701.7400000000002</v>
      </c>
      <c r="AP89" s="104"/>
      <c r="AQ89" s="43"/>
      <c r="AR89" s="44"/>
      <c r="AS89" s="45"/>
      <c r="AT89" s="45"/>
      <c r="AU89" s="45"/>
      <c r="AV89" s="45"/>
    </row>
    <row r="90" spans="1:48" x14ac:dyDescent="0.2">
      <c r="A90" s="158"/>
      <c r="B90" s="33">
        <v>3</v>
      </c>
      <c r="C90" s="11" t="s">
        <v>51</v>
      </c>
      <c r="D90" s="43">
        <v>22735</v>
      </c>
      <c r="E90" s="43">
        <v>1</v>
      </c>
      <c r="F90" s="43">
        <v>17180</v>
      </c>
      <c r="G90" s="37">
        <v>1.1000000000000001</v>
      </c>
      <c r="H90" s="37">
        <v>4.8</v>
      </c>
      <c r="I90" s="43">
        <v>18950</v>
      </c>
      <c r="J90" s="127">
        <v>0.7</v>
      </c>
      <c r="K90" s="43">
        <v>16701</v>
      </c>
      <c r="L90" s="39">
        <v>7.0999999999999994E-2</v>
      </c>
      <c r="M90" s="37">
        <f>ROUND(K90*(1-L90),0)</f>
        <v>15515</v>
      </c>
      <c r="N90" s="28">
        <v>0.627</v>
      </c>
      <c r="O90" s="25">
        <f>M90*N90</f>
        <v>9727.9050000000007</v>
      </c>
      <c r="P90" s="39">
        <v>0.309</v>
      </c>
      <c r="Q90" s="25">
        <f>M90*P90</f>
        <v>4794.1350000000002</v>
      </c>
      <c r="R90" s="39">
        <v>6.4000000000000001E-2</v>
      </c>
      <c r="S90" s="25">
        <f>M90*R90</f>
        <v>992.96</v>
      </c>
      <c r="T90" s="28">
        <v>0.22900000000000001</v>
      </c>
      <c r="U90" s="25">
        <f>M90*T90</f>
        <v>3552.9349999999999</v>
      </c>
      <c r="V90" s="39">
        <v>0.47699999999999998</v>
      </c>
      <c r="W90" s="25">
        <f>M90*V90</f>
        <v>7400.6549999999997</v>
      </c>
      <c r="X90" s="39">
        <v>0.4</v>
      </c>
      <c r="Y90" s="25">
        <f>X90*M90</f>
        <v>6206</v>
      </c>
      <c r="Z90" s="47">
        <v>2.8900000000000002E-3</v>
      </c>
      <c r="AA90" s="18">
        <f>M90*Z90</f>
        <v>44.838350000000005</v>
      </c>
      <c r="AB90" s="27">
        <f>IF(M90&gt;0,(AD90+AL90)/M90,0)</f>
        <v>2.4000000000000001E-4</v>
      </c>
      <c r="AC90" s="47">
        <v>2.4000000000000001E-4</v>
      </c>
      <c r="AD90" s="37">
        <f>AC90*M90</f>
        <v>3.7236000000000002</v>
      </c>
      <c r="AE90" s="28">
        <v>0.2142</v>
      </c>
      <c r="AF90" s="41">
        <f>AI90*(1-AJ90)*AE90</f>
        <v>42.828647400000001</v>
      </c>
      <c r="AG90" s="28">
        <f>IF(AND(AE90&gt;0,AC90&gt;0,Z90&gt;0),((Z90-AC90)*AE90)/((AE90-AC90)*Z90),0)</f>
        <v>0.91798357032100542</v>
      </c>
      <c r="AH90" s="29">
        <f t="shared" si="1"/>
        <v>0</v>
      </c>
      <c r="AI90" s="43">
        <v>219</v>
      </c>
      <c r="AJ90" s="39">
        <v>8.6999999999999994E-2</v>
      </c>
      <c r="AK90" s="28"/>
      <c r="AL90" s="41">
        <f>AI90*(1-AJ90)*AK90</f>
        <v>0</v>
      </c>
      <c r="AM90" s="18">
        <v>1.65</v>
      </c>
      <c r="AN90" s="18"/>
      <c r="AO90" s="121">
        <f>AO89+AI90-AN90</f>
        <v>1920.7400000000002</v>
      </c>
      <c r="AP90" s="104"/>
      <c r="AQ90" s="43"/>
      <c r="AR90" s="48"/>
      <c r="AS90" s="41"/>
      <c r="AT90" s="41"/>
      <c r="AU90" s="41"/>
      <c r="AV90" s="41"/>
    </row>
    <row r="91" spans="1:48" s="22" customFormat="1" ht="13.5" thickBot="1" x14ac:dyDescent="0.25">
      <c r="A91" s="159"/>
      <c r="B91" s="49" t="s">
        <v>38</v>
      </c>
      <c r="C91" s="50"/>
      <c r="D91" s="51">
        <f>SUM(D88:D90)</f>
        <v>65393</v>
      </c>
      <c r="E91" s="51"/>
      <c r="F91" s="51">
        <f>SUM(F88:F90)</f>
        <v>52853</v>
      </c>
      <c r="G91" s="52"/>
      <c r="H91" s="52"/>
      <c r="I91" s="51">
        <f>SUM(I88:I90)</f>
        <v>57506</v>
      </c>
      <c r="J91" s="52"/>
      <c r="K91" s="51">
        <f>SUM(K88:K90)</f>
        <v>49868</v>
      </c>
      <c r="L91" s="21">
        <f>IF(K91&gt;0,(K88*L88+K89*L89+K90*L90)/K91,0)</f>
        <v>6.9666900617630548E-2</v>
      </c>
      <c r="M91" s="52">
        <f>M88+M89+M90</f>
        <v>46393</v>
      </c>
      <c r="N91" s="53">
        <f>IF(M91&gt;0,O91/M91,0)</f>
        <v>0.53366964843834197</v>
      </c>
      <c r="O91" s="54">
        <f>O88+O89+O90</f>
        <v>24758.536</v>
      </c>
      <c r="P91" s="21">
        <f>IF(M91&gt;0,Q91/M91,0)</f>
        <v>0.40492384626991135</v>
      </c>
      <c r="Q91" s="54">
        <f>Q88+Q89+Q90</f>
        <v>18785.631999999998</v>
      </c>
      <c r="R91" s="21">
        <f>IF(M91&gt;0,S91/M91,0)</f>
        <v>6.1406505291746606E-2</v>
      </c>
      <c r="S91" s="54">
        <f>S88+S89+S90</f>
        <v>2848.8320000000003</v>
      </c>
      <c r="T91" s="21">
        <f>IF(M91&gt;0,U91/M91,0)</f>
        <v>0.22530855948095618</v>
      </c>
      <c r="U91" s="54">
        <f>U88+U89+U90</f>
        <v>10452.74</v>
      </c>
      <c r="V91" s="21">
        <f>IF(M91&gt;0,W91/M91,0)</f>
        <v>0.49567954217231053</v>
      </c>
      <c r="W91" s="54">
        <f>W88+W89+W90</f>
        <v>22996.061000000002</v>
      </c>
      <c r="X91" s="21">
        <f>IF(M91&gt;0,Y91/M91,0)</f>
        <v>0.39669023344038973</v>
      </c>
      <c r="Y91" s="54">
        <f>Y88+Y89+Y90</f>
        <v>18403.650000000001</v>
      </c>
      <c r="Z91" s="55">
        <f>IF(M91&gt;0,AA91/M91,0)</f>
        <v>2.8833080421615332E-3</v>
      </c>
      <c r="AA91" s="56">
        <f>SUM(AA88:AA90)</f>
        <v>133.76531</v>
      </c>
      <c r="AB91" s="55">
        <f>IF(M91&gt;0,(AB88*M88+AB89*M89+AB90*M90)/M91,0)</f>
        <v>2.4661953311922059E-4</v>
      </c>
      <c r="AC91" s="55">
        <f>IF(K91&gt;0,(K88*AC88+K89*AC89+K90*AC90)/K91,0)</f>
        <v>2.4662188176786715E-4</v>
      </c>
      <c r="AD91" s="52">
        <f>SUM(AD88:AD90)</f>
        <v>11.441420000000001</v>
      </c>
      <c r="AE91" s="53">
        <f>IF(K91&gt;0,(K88*AE88+K89*AE89+K90*AE90)/K91,0)</f>
        <v>0.20969275888345232</v>
      </c>
      <c r="AF91" s="58">
        <f>SUM(AF88:AF90)</f>
        <v>124.7726667</v>
      </c>
      <c r="AG91" s="53">
        <f>IF(AND(AA91&gt;0),((AA88*AG88+AA89*AG89+AA90*AG90)/AA91),0)</f>
        <v>0.91554489164250819</v>
      </c>
      <c r="AH91" s="57">
        <f t="shared" si="1"/>
        <v>0</v>
      </c>
      <c r="AI91" s="51">
        <f>SUM(AI88:AI90)</f>
        <v>649</v>
      </c>
      <c r="AJ91" s="21">
        <f>IF(AI91&gt;0,(AJ88*AI88+AJ89*AI89+AJ90*AI90)/AI91,0)</f>
        <v>8.3334360554699533E-2</v>
      </c>
      <c r="AK91" s="53">
        <f>IF(K91&gt;0,(AK88*K88+AK89*K89+AK90*K90)/K91,0)</f>
        <v>0</v>
      </c>
      <c r="AL91" s="58">
        <f>SUM(AL88:AL90)</f>
        <v>0</v>
      </c>
      <c r="AM91" s="56"/>
      <c r="AN91" s="56">
        <f>SUM(AN88:AN90)</f>
        <v>0</v>
      </c>
      <c r="AO91" s="105"/>
      <c r="AP91" s="106">
        <f>AO90</f>
        <v>1920.7400000000002</v>
      </c>
      <c r="AQ91" s="51">
        <f>SUM(AQ88:AQ90)</f>
        <v>0</v>
      </c>
      <c r="AR91" s="59"/>
      <c r="AS91" s="58"/>
      <c r="AT91" s="58"/>
      <c r="AU91" s="58"/>
      <c r="AV91" s="58"/>
    </row>
    <row r="92" spans="1:48" x14ac:dyDescent="0.2">
      <c r="A92" s="157">
        <v>23</v>
      </c>
      <c r="B92" s="23">
        <v>1</v>
      </c>
      <c r="C92" s="11" t="s">
        <v>56</v>
      </c>
      <c r="D92" s="12">
        <v>16157</v>
      </c>
      <c r="E92" s="12">
        <v>0</v>
      </c>
      <c r="F92" s="12">
        <v>12511</v>
      </c>
      <c r="G92" s="13">
        <v>1.4</v>
      </c>
      <c r="H92" s="13">
        <v>5.8</v>
      </c>
      <c r="I92" s="12">
        <v>13720</v>
      </c>
      <c r="J92" s="13">
        <v>2</v>
      </c>
      <c r="K92" s="12">
        <v>16729</v>
      </c>
      <c r="L92" s="14">
        <v>7.1999999999999995E-2</v>
      </c>
      <c r="M92" s="24">
        <f>ROUND(K92*(1-L92),0)</f>
        <v>15525</v>
      </c>
      <c r="N92" s="15">
        <v>0.67500000000000004</v>
      </c>
      <c r="O92" s="25">
        <f>M92*N92</f>
        <v>10479.375</v>
      </c>
      <c r="P92" s="14">
        <v>0.29299999999999998</v>
      </c>
      <c r="Q92" s="25">
        <f>M92*P92</f>
        <v>4548.8249999999998</v>
      </c>
      <c r="R92" s="39">
        <v>3.2000000000000001E-2</v>
      </c>
      <c r="S92" s="25">
        <f>M92*R92</f>
        <v>496.8</v>
      </c>
      <c r="T92" s="26">
        <v>0.21199999999999999</v>
      </c>
      <c r="U92" s="25">
        <f>M92*T92</f>
        <v>3291.2999999999997</v>
      </c>
      <c r="V92" s="16">
        <v>0.503</v>
      </c>
      <c r="W92" s="25">
        <f>M92*V92</f>
        <v>7809.0749999999998</v>
      </c>
      <c r="X92" s="16">
        <v>0.4</v>
      </c>
      <c r="Y92" s="25">
        <f>X92*M92</f>
        <v>6210</v>
      </c>
      <c r="Z92" s="17">
        <v>2.9299999999999999E-3</v>
      </c>
      <c r="AA92" s="18">
        <f>M92*Z92</f>
        <v>45.488250000000001</v>
      </c>
      <c r="AB92" s="27">
        <f>IF(M92&gt;0,(AD92+AL92)/M92,0)</f>
        <v>2.4000000000000001E-4</v>
      </c>
      <c r="AC92" s="17">
        <v>2.4000000000000001E-4</v>
      </c>
      <c r="AD92" s="24">
        <f>AC92*M92</f>
        <v>3.726</v>
      </c>
      <c r="AE92" s="117">
        <v>0.21310000000000001</v>
      </c>
      <c r="AF92" s="30">
        <f>AI92*(1-AJ92)*AE92</f>
        <v>40.962295100000006</v>
      </c>
      <c r="AG92" s="28">
        <f>IF(AND(AE92&gt;0,AC92&gt;0,Z92&gt;0),((Z92-AC92)*AE92)/((AE92-AC92)*Z92),0)</f>
        <v>0.91912388376214815</v>
      </c>
      <c r="AH92" s="60">
        <f t="shared" si="1"/>
        <v>0</v>
      </c>
      <c r="AI92" s="12">
        <v>211</v>
      </c>
      <c r="AJ92" s="14">
        <v>8.8999999999999996E-2</v>
      </c>
      <c r="AK92" s="15"/>
      <c r="AL92" s="30">
        <f>AI92*(1-AJ92)*AK92</f>
        <v>0</v>
      </c>
      <c r="AM92" s="19">
        <v>1.6</v>
      </c>
      <c r="AN92" s="19"/>
      <c r="AO92" s="101">
        <f>AO90+AI92-AN92</f>
        <v>2131.7400000000002</v>
      </c>
      <c r="AP92" s="102"/>
      <c r="AQ92" s="12"/>
      <c r="AR92" s="31"/>
      <c r="AS92" s="20"/>
      <c r="AT92" s="20"/>
      <c r="AU92" s="20"/>
      <c r="AV92" s="20"/>
    </row>
    <row r="93" spans="1:48" x14ac:dyDescent="0.2">
      <c r="A93" s="158"/>
      <c r="B93" s="33">
        <v>2</v>
      </c>
      <c r="C93" s="46" t="s">
        <v>50</v>
      </c>
      <c r="D93" s="34">
        <v>19493</v>
      </c>
      <c r="E93" s="34">
        <v>3</v>
      </c>
      <c r="F93" s="34">
        <v>19311</v>
      </c>
      <c r="G93" s="35">
        <v>1.4</v>
      </c>
      <c r="H93" s="35">
        <v>5.6</v>
      </c>
      <c r="I93" s="34">
        <v>20463</v>
      </c>
      <c r="J93" s="35">
        <v>0.8</v>
      </c>
      <c r="K93" s="34">
        <v>16797</v>
      </c>
      <c r="L93" s="36">
        <v>0.08</v>
      </c>
      <c r="M93" s="37">
        <f>ROUND(K93*(1-L93),0)</f>
        <v>15453</v>
      </c>
      <c r="N93" s="38">
        <v>0.65500000000000003</v>
      </c>
      <c r="O93" s="25">
        <f>M93*N93</f>
        <v>10121.715</v>
      </c>
      <c r="P93" s="36">
        <v>0.318</v>
      </c>
      <c r="Q93" s="25">
        <f>M93*P93</f>
        <v>4914.0540000000001</v>
      </c>
      <c r="R93" s="39">
        <v>2.7E-2</v>
      </c>
      <c r="S93" s="25">
        <f>M93*R93</f>
        <v>417.23099999999999</v>
      </c>
      <c r="T93" s="28">
        <v>0.20899999999999999</v>
      </c>
      <c r="U93" s="25">
        <f>M93*T93</f>
        <v>3229.6769999999997</v>
      </c>
      <c r="V93" s="39">
        <v>0.51</v>
      </c>
      <c r="W93" s="25">
        <f>M93*V93</f>
        <v>7881.03</v>
      </c>
      <c r="X93" s="39">
        <v>0.39</v>
      </c>
      <c r="Y93" s="25">
        <f>X93*M93</f>
        <v>6026.67</v>
      </c>
      <c r="Z93" s="40">
        <v>3.0200000000000001E-3</v>
      </c>
      <c r="AA93" s="18">
        <f>M93*Z93</f>
        <v>46.668060000000004</v>
      </c>
      <c r="AB93" s="27">
        <f>IF(M93&gt;0,(AD93+AL93)/M93,0)</f>
        <v>2.5000000000000001E-4</v>
      </c>
      <c r="AC93" s="40">
        <v>2.5000000000000001E-4</v>
      </c>
      <c r="AD93" s="37">
        <f>AC93*M93</f>
        <v>3.8632500000000003</v>
      </c>
      <c r="AE93" s="28">
        <v>0.20860000000000001</v>
      </c>
      <c r="AF93" s="41">
        <f>AI93*(1-AJ93)*AE93</f>
        <v>44.184817600000002</v>
      </c>
      <c r="AG93" s="28">
        <f>IF(AND(AE93&gt;0,AC93&gt;0,Z93&gt;0),((Z93-AC93)*AE93)/((AE93-AC93)*Z93),0)</f>
        <v>0.91831911725207671</v>
      </c>
      <c r="AH93" s="29">
        <f t="shared" si="1"/>
        <v>0</v>
      </c>
      <c r="AI93" s="34">
        <v>232</v>
      </c>
      <c r="AJ93" s="36">
        <v>8.6999999999999994E-2</v>
      </c>
      <c r="AK93" s="38"/>
      <c r="AL93" s="41">
        <f>AI93*(1-AJ93)*AK93</f>
        <v>0</v>
      </c>
      <c r="AM93" s="42">
        <v>1.62</v>
      </c>
      <c r="AN93" s="42"/>
      <c r="AO93" s="121">
        <f>AO92+AI93-AN93</f>
        <v>2363.7400000000002</v>
      </c>
      <c r="AP93" s="104"/>
      <c r="AQ93" s="43"/>
      <c r="AR93" s="44"/>
      <c r="AS93" s="45"/>
      <c r="AT93" s="45"/>
      <c r="AU93" s="45"/>
      <c r="AV93" s="45"/>
    </row>
    <row r="94" spans="1:48" x14ac:dyDescent="0.2">
      <c r="A94" s="158"/>
      <c r="B94" s="33">
        <v>3</v>
      </c>
      <c r="C94" s="11" t="s">
        <v>51</v>
      </c>
      <c r="D94" s="43">
        <v>18227</v>
      </c>
      <c r="E94" s="43">
        <v>0</v>
      </c>
      <c r="F94" s="43">
        <v>17267</v>
      </c>
      <c r="G94" s="37">
        <v>1.4</v>
      </c>
      <c r="H94" s="37">
        <v>4.9000000000000004</v>
      </c>
      <c r="I94" s="43">
        <v>19057</v>
      </c>
      <c r="J94" s="37">
        <v>0.7</v>
      </c>
      <c r="K94" s="43">
        <v>16791</v>
      </c>
      <c r="L94" s="39">
        <v>7.5999999999999998E-2</v>
      </c>
      <c r="M94" s="37">
        <f>ROUND(K94*(1-L94),0)</f>
        <v>15515</v>
      </c>
      <c r="N94" s="28">
        <v>0.57999999999999996</v>
      </c>
      <c r="O94" s="25">
        <f>M94*N94</f>
        <v>8998.6999999999989</v>
      </c>
      <c r="P94" s="39">
        <v>0.39</v>
      </c>
      <c r="Q94" s="25">
        <f>M94*P94</f>
        <v>6050.85</v>
      </c>
      <c r="R94" s="39">
        <v>0.03</v>
      </c>
      <c r="S94" s="25">
        <f>M94*R94</f>
        <v>465.45</v>
      </c>
      <c r="T94" s="28">
        <v>0.223</v>
      </c>
      <c r="U94" s="25">
        <f>M94*T94</f>
        <v>3459.8450000000003</v>
      </c>
      <c r="V94" s="39">
        <v>0.502</v>
      </c>
      <c r="W94" s="25">
        <f>M94*V94</f>
        <v>7788.53</v>
      </c>
      <c r="X94" s="39">
        <v>0.4</v>
      </c>
      <c r="Y94" s="25">
        <f>X94*M94</f>
        <v>6206</v>
      </c>
      <c r="Z94" s="47">
        <v>2.96E-3</v>
      </c>
      <c r="AA94" s="18">
        <f>M94*Z94</f>
        <v>45.924399999999999</v>
      </c>
      <c r="AB94" s="27">
        <f>IF(M94&gt;0,(AD94+AL94)/M94,0)</f>
        <v>2.5000000000000001E-4</v>
      </c>
      <c r="AC94" s="47">
        <v>2.5000000000000001E-4</v>
      </c>
      <c r="AD94" s="37">
        <f>AC94*M94</f>
        <v>3.8787500000000001</v>
      </c>
      <c r="AE94" s="28">
        <v>0.21029999999999999</v>
      </c>
      <c r="AF94" s="41">
        <f>AI94*(1-AJ94)*AE94</f>
        <v>42.624865800000002</v>
      </c>
      <c r="AG94" s="28">
        <f>IF(AND(AE94&gt;0,AC94&gt;0,Z94&gt;0),((Z94-AC94)*AE94)/((AE94-AC94)*Z94),0)</f>
        <v>0.91663021031028635</v>
      </c>
      <c r="AH94" s="29">
        <f t="shared" si="1"/>
        <v>0</v>
      </c>
      <c r="AI94" s="43">
        <v>222</v>
      </c>
      <c r="AJ94" s="39">
        <v>8.6999999999999994E-2</v>
      </c>
      <c r="AK94" s="28"/>
      <c r="AL94" s="41">
        <f>AI94*(1-AJ94)*AK94</f>
        <v>0</v>
      </c>
      <c r="AM94" s="18">
        <v>1.62</v>
      </c>
      <c r="AN94" s="18"/>
      <c r="AO94" s="121">
        <f>AO93+AI94-AN94</f>
        <v>2585.7400000000002</v>
      </c>
      <c r="AP94" s="104"/>
      <c r="AQ94" s="43"/>
      <c r="AR94" s="48"/>
      <c r="AS94" s="41"/>
      <c r="AT94" s="41"/>
      <c r="AU94" s="41"/>
      <c r="AV94" s="41"/>
    </row>
    <row r="95" spans="1:48" s="22" customFormat="1" ht="13.5" thickBot="1" x14ac:dyDescent="0.25">
      <c r="A95" s="159"/>
      <c r="B95" s="49" t="s">
        <v>38</v>
      </c>
      <c r="C95" s="50"/>
      <c r="D95" s="51">
        <f>SUM(D92:D94)</f>
        <v>53877</v>
      </c>
      <c r="E95" s="51"/>
      <c r="F95" s="51">
        <f>SUM(F92:F94)</f>
        <v>49089</v>
      </c>
      <c r="G95" s="52"/>
      <c r="H95" s="52"/>
      <c r="I95" s="51">
        <f>SUM(I92:I94)</f>
        <v>53240</v>
      </c>
      <c r="J95" s="52"/>
      <c r="K95" s="51">
        <f>SUM(K92:K94)</f>
        <v>50317</v>
      </c>
      <c r="L95" s="21">
        <f>IF(K95&gt;0,(K92*L92+K93*L93+K94*L94)/K95,0)</f>
        <v>7.6005405727686465E-2</v>
      </c>
      <c r="M95" s="52">
        <f>M92+M93+M94</f>
        <v>46493</v>
      </c>
      <c r="N95" s="53">
        <f>IF(M95&gt;0,O95/M95,0)</f>
        <v>0.63665046351063603</v>
      </c>
      <c r="O95" s="54">
        <f>O92+O93+O94</f>
        <v>29599.79</v>
      </c>
      <c r="P95" s="21">
        <f>IF(M95&gt;0,Q95/M95,0)</f>
        <v>0.3336788118641516</v>
      </c>
      <c r="Q95" s="54">
        <f>Q92+Q93+Q94</f>
        <v>15513.729000000001</v>
      </c>
      <c r="R95" s="21">
        <f>IF(M95&gt;0,S95/M95,0)</f>
        <v>2.9670724625212398E-2</v>
      </c>
      <c r="S95" s="54">
        <f>S92+S93+S94</f>
        <v>1379.481</v>
      </c>
      <c r="T95" s="21">
        <f>IF(M95&gt;0,U95/M95,0)</f>
        <v>0.21467364979674361</v>
      </c>
      <c r="U95" s="54">
        <f>U92+U93+U94</f>
        <v>9980.8220000000001</v>
      </c>
      <c r="V95" s="21">
        <f>IF(M95&gt;0,W95/M95,0)</f>
        <v>0.50499290215731396</v>
      </c>
      <c r="W95" s="54">
        <f>W92+W93+W94</f>
        <v>23478.634999999998</v>
      </c>
      <c r="X95" s="21">
        <f>IF(M95&gt;0,Y95/M95,0)</f>
        <v>0.39667627384767595</v>
      </c>
      <c r="Y95" s="54">
        <f>Y92+Y93+Y94</f>
        <v>18442.669999999998</v>
      </c>
      <c r="Z95" s="55">
        <f>IF(M95&gt;0,AA95/M95,0)</f>
        <v>2.9699247198503001E-3</v>
      </c>
      <c r="AA95" s="56">
        <f>SUM(AA92:AA94)</f>
        <v>138.08071000000001</v>
      </c>
      <c r="AB95" s="55">
        <f>IF(M95&gt;0,(AB92*M92+AB93*M93+AB94*M94)/M95,0)</f>
        <v>2.4666078764545201E-4</v>
      </c>
      <c r="AC95" s="55">
        <f>IF(K95&gt;0,(K92*AC92+K93*AC93+K94*AC94)/K95,0)</f>
        <v>2.4667527873283387E-4</v>
      </c>
      <c r="AD95" s="52">
        <f>SUM(AD92:AD94)</f>
        <v>11.468</v>
      </c>
      <c r="AE95" s="53">
        <f>IF(K95&gt;0,(K92*AE92+K93*AE93+K94*AE94)/K95,0)</f>
        <v>0.21066342190512152</v>
      </c>
      <c r="AF95" s="58">
        <f>SUM(AF92:AF94)</f>
        <v>127.77197850000002</v>
      </c>
      <c r="AG95" s="53">
        <f>IF(AND(AA95&gt;0),((AA92*AG92+AA93*AG93+AA94*AG94)/AA95),0)</f>
        <v>0.91802251812714597</v>
      </c>
      <c r="AH95" s="57">
        <f t="shared" si="1"/>
        <v>0</v>
      </c>
      <c r="AI95" s="51">
        <f>SUM(AI92:AI94)</f>
        <v>665</v>
      </c>
      <c r="AJ95" s="21">
        <f>IF(AI95&gt;0,(AJ92*AI92+AJ93*AI93+AJ94*AI94)/AI95,0)</f>
        <v>8.7634586466165398E-2</v>
      </c>
      <c r="AK95" s="53">
        <f>IF(K95&gt;0,(AK92*K92+AK93*K93+AK94*K94)/K95,0)</f>
        <v>0</v>
      </c>
      <c r="AL95" s="58">
        <f>SUM(AL92:AL94)</f>
        <v>0</v>
      </c>
      <c r="AM95" s="56"/>
      <c r="AN95" s="56">
        <f>SUM(AN92:AN94)</f>
        <v>0</v>
      </c>
      <c r="AO95" s="105"/>
      <c r="AP95" s="106">
        <f>AO94</f>
        <v>2585.7400000000002</v>
      </c>
      <c r="AQ95" s="51">
        <f>SUM(AQ92:AQ94)</f>
        <v>0</v>
      </c>
      <c r="AR95" s="59"/>
      <c r="AS95" s="58"/>
      <c r="AT95" s="58"/>
      <c r="AU95" s="58"/>
      <c r="AV95" s="58"/>
    </row>
    <row r="96" spans="1:48" x14ac:dyDescent="0.2">
      <c r="A96" s="157">
        <v>24</v>
      </c>
      <c r="B96" s="23">
        <v>1</v>
      </c>
      <c r="C96" s="11" t="s">
        <v>56</v>
      </c>
      <c r="D96" s="12">
        <v>6198</v>
      </c>
      <c r="E96" s="12">
        <v>0</v>
      </c>
      <c r="F96" s="12">
        <v>9843</v>
      </c>
      <c r="G96" s="13">
        <v>0.9</v>
      </c>
      <c r="H96" s="13">
        <v>3.7</v>
      </c>
      <c r="I96" s="12">
        <v>10858</v>
      </c>
      <c r="J96" s="13">
        <v>2.8</v>
      </c>
      <c r="K96" s="12">
        <v>16009</v>
      </c>
      <c r="L96" s="14">
        <v>0.08</v>
      </c>
      <c r="M96" s="24">
        <f>ROUND(K96*(1-L96),0)</f>
        <v>14728</v>
      </c>
      <c r="N96" s="15">
        <v>0.66600000000000004</v>
      </c>
      <c r="O96" s="25">
        <f>M96*N96</f>
        <v>9808.848</v>
      </c>
      <c r="P96" s="14">
        <v>0.29899999999999999</v>
      </c>
      <c r="Q96" s="25">
        <f>M96*P96</f>
        <v>4403.6719999999996</v>
      </c>
      <c r="R96" s="16">
        <v>3.5000000000000003E-2</v>
      </c>
      <c r="S96" s="25">
        <f>M96*R96</f>
        <v>515.48</v>
      </c>
      <c r="T96" s="26">
        <v>0.20499999999999999</v>
      </c>
      <c r="U96" s="25">
        <f>M96*T96</f>
        <v>3019.24</v>
      </c>
      <c r="V96" s="16">
        <v>0.51600000000000001</v>
      </c>
      <c r="W96" s="25">
        <f>M96*V96</f>
        <v>7599.6480000000001</v>
      </c>
      <c r="X96" s="16">
        <v>0.4</v>
      </c>
      <c r="Y96" s="25">
        <f>X96*M96</f>
        <v>5891.2000000000007</v>
      </c>
      <c r="Z96" s="17">
        <v>2.9499999999999999E-3</v>
      </c>
      <c r="AA96" s="18">
        <f>M96*Z96</f>
        <v>43.447600000000001</v>
      </c>
      <c r="AB96" s="27">
        <f>IF(M96&gt;0,(AD96+AL96)/M96,0)</f>
        <v>2.5000000000000001E-4</v>
      </c>
      <c r="AC96" s="17">
        <v>2.5000000000000001E-4</v>
      </c>
      <c r="AD96" s="24">
        <f>AC96*M96</f>
        <v>3.6819999999999999</v>
      </c>
      <c r="AE96" s="117">
        <v>0.21179999999999999</v>
      </c>
      <c r="AF96" s="30">
        <f>AI96*(1-AJ96)*AE96</f>
        <v>40.6230282</v>
      </c>
      <c r="AG96" s="28">
        <f>IF(AND(AE96&gt;0,AC96&gt;0,Z96&gt;0),((Z96-AC96)*AE96)/((AE96-AC96)*Z96),0)</f>
        <v>0.9163358423901069</v>
      </c>
      <c r="AH96" s="60">
        <f t="shared" si="1"/>
        <v>0</v>
      </c>
      <c r="AI96" s="12">
        <v>211</v>
      </c>
      <c r="AJ96" s="14">
        <v>9.0999999999999998E-2</v>
      </c>
      <c r="AK96" s="15"/>
      <c r="AL96" s="30">
        <f>AI96*(1-AJ96)*AK96</f>
        <v>0</v>
      </c>
      <c r="AM96" s="19">
        <v>1.6</v>
      </c>
      <c r="AN96" s="19">
        <v>1008.14</v>
      </c>
      <c r="AO96" s="101">
        <f>AO94+AI96-AN96</f>
        <v>1788.6000000000004</v>
      </c>
      <c r="AP96" s="102"/>
      <c r="AQ96" s="12"/>
      <c r="AR96" s="31"/>
      <c r="AS96" s="20"/>
      <c r="AT96" s="20"/>
      <c r="AU96" s="20"/>
      <c r="AV96" s="20"/>
    </row>
    <row r="97" spans="1:48" x14ac:dyDescent="0.2">
      <c r="A97" s="158"/>
      <c r="B97" s="33">
        <v>2</v>
      </c>
      <c r="C97" s="11" t="s">
        <v>53</v>
      </c>
      <c r="D97" s="34">
        <v>21777</v>
      </c>
      <c r="E97" s="34">
        <v>2</v>
      </c>
      <c r="F97" s="34">
        <v>17707</v>
      </c>
      <c r="G97" s="35">
        <v>1.1000000000000001</v>
      </c>
      <c r="H97" s="35">
        <v>5.2</v>
      </c>
      <c r="I97" s="34">
        <v>18562</v>
      </c>
      <c r="J97" s="35">
        <v>2.2000000000000002</v>
      </c>
      <c r="K97" s="34">
        <v>16605</v>
      </c>
      <c r="L97" s="36">
        <v>7.2999999999999995E-2</v>
      </c>
      <c r="M97" s="37">
        <f>ROUND(K97*(1-L97),0)</f>
        <v>15393</v>
      </c>
      <c r="N97" s="38">
        <v>0.73399999999999999</v>
      </c>
      <c r="O97" s="25">
        <f>M97*N97</f>
        <v>11298.462</v>
      </c>
      <c r="P97" s="36">
        <v>0.23699999999999999</v>
      </c>
      <c r="Q97" s="25">
        <f>M97*P97</f>
        <v>3648.1409999999996</v>
      </c>
      <c r="R97" s="39">
        <v>2.9000000000000001E-2</v>
      </c>
      <c r="S97" s="25">
        <f>M97*R97</f>
        <v>446.39700000000005</v>
      </c>
      <c r="T97" s="28">
        <v>0.21199999999999999</v>
      </c>
      <c r="U97" s="25">
        <f>M97*T97</f>
        <v>3263.3159999999998</v>
      </c>
      <c r="V97" s="39">
        <v>0.50700000000000001</v>
      </c>
      <c r="W97" s="25">
        <f>M97*V97</f>
        <v>7804.2510000000002</v>
      </c>
      <c r="X97" s="39">
        <v>0.4</v>
      </c>
      <c r="Y97" s="25">
        <f>X97*M97</f>
        <v>6157.2000000000007</v>
      </c>
      <c r="Z97" s="40">
        <v>2.9199999999999999E-3</v>
      </c>
      <c r="AA97" s="18">
        <f>M97*Z97</f>
        <v>44.947559999999996</v>
      </c>
      <c r="AB97" s="27">
        <f>IF(M97&gt;0,(AD97+AL97)/M97,0)</f>
        <v>2.6000000000000003E-4</v>
      </c>
      <c r="AC97" s="40">
        <v>2.5999999999999998E-4</v>
      </c>
      <c r="AD97" s="37">
        <f>AC97*M97</f>
        <v>4.0021800000000001</v>
      </c>
      <c r="AE97" s="28">
        <v>0.2167</v>
      </c>
      <c r="AF97" s="41">
        <f>AI97*(1-AJ97)*AE97</f>
        <v>41.897644800000002</v>
      </c>
      <c r="AG97" s="28">
        <f>IF(AND(AE97&gt;0,AC97&gt;0,Z97&gt;0),((Z97-AC97)*AE97)/((AE97-AC97)*Z97),0)</f>
        <v>0.91205319959595255</v>
      </c>
      <c r="AH97" s="29">
        <f t="shared" si="1"/>
        <v>0</v>
      </c>
      <c r="AI97" s="34">
        <v>212</v>
      </c>
      <c r="AJ97" s="36">
        <v>8.7999999999999995E-2</v>
      </c>
      <c r="AK97" s="38"/>
      <c r="AL97" s="41">
        <f>AI97*(1-AJ97)*AK97</f>
        <v>0</v>
      </c>
      <c r="AM97" s="42">
        <v>1.6</v>
      </c>
      <c r="AN97" s="42"/>
      <c r="AO97" s="121">
        <f>AO96+AI97-AN97</f>
        <v>2000.6000000000004</v>
      </c>
      <c r="AP97" s="104"/>
      <c r="AQ97" s="43"/>
      <c r="AR97" s="44"/>
      <c r="AS97" s="45"/>
      <c r="AT97" s="45"/>
      <c r="AU97" s="45"/>
      <c r="AV97" s="45"/>
    </row>
    <row r="98" spans="1:48" x14ac:dyDescent="0.2">
      <c r="A98" s="158"/>
      <c r="B98" s="33">
        <v>3</v>
      </c>
      <c r="C98" s="11" t="s">
        <v>51</v>
      </c>
      <c r="D98" s="43">
        <v>17395</v>
      </c>
      <c r="E98" s="43">
        <v>0</v>
      </c>
      <c r="F98" s="43">
        <v>16942</v>
      </c>
      <c r="G98" s="37">
        <v>1.1000000000000001</v>
      </c>
      <c r="H98" s="37">
        <v>4.5</v>
      </c>
      <c r="I98" s="43">
        <v>18947</v>
      </c>
      <c r="J98" s="37">
        <v>1.7</v>
      </c>
      <c r="K98" s="43">
        <v>16365</v>
      </c>
      <c r="L98" s="39">
        <v>7.1999999999999995E-2</v>
      </c>
      <c r="M98" s="37">
        <f>ROUND(K98*(1-L98),0)</f>
        <v>15187</v>
      </c>
      <c r="N98" s="28">
        <v>0.52900000000000003</v>
      </c>
      <c r="O98" s="25">
        <f>M98*N98</f>
        <v>8033.9230000000007</v>
      </c>
      <c r="P98" s="39">
        <v>0.44600000000000001</v>
      </c>
      <c r="Q98" s="25">
        <f>M98*P98</f>
        <v>6773.402</v>
      </c>
      <c r="R98" s="39">
        <v>2.5000000000000001E-2</v>
      </c>
      <c r="S98" s="25">
        <f>M98*R98</f>
        <v>379.67500000000001</v>
      </c>
      <c r="T98" s="28">
        <v>0.221</v>
      </c>
      <c r="U98" s="25">
        <f>M98*T98</f>
        <v>3356.3270000000002</v>
      </c>
      <c r="V98" s="39">
        <v>0.49399999999999999</v>
      </c>
      <c r="W98" s="25">
        <f>M98*V98</f>
        <v>7502.3779999999997</v>
      </c>
      <c r="X98" s="39">
        <v>0.43</v>
      </c>
      <c r="Y98" s="25">
        <f>X98*M98</f>
        <v>6530.41</v>
      </c>
      <c r="Z98" s="47">
        <v>3.0400000000000002E-3</v>
      </c>
      <c r="AA98" s="18">
        <f>M98*Z98</f>
        <v>46.168480000000002</v>
      </c>
      <c r="AB98" s="27">
        <f>IF(M98&gt;0,(AD98+AL98)/M98,0)</f>
        <v>2.5999999999999998E-4</v>
      </c>
      <c r="AC98" s="47">
        <v>2.5999999999999998E-4</v>
      </c>
      <c r="AD98" s="37">
        <f>AC98*M98</f>
        <v>3.9486199999999996</v>
      </c>
      <c r="AE98" s="28">
        <v>0.22059999999999999</v>
      </c>
      <c r="AF98" s="41">
        <f>AI98*(1-AJ98)*AE98</f>
        <v>42.487559999999995</v>
      </c>
      <c r="AG98" s="28">
        <f>IF(AND(AE98&gt;0,AC98&gt;0,Z98&gt;0),((Z98-AC98)*AE98)/((AE98-AC98)*Z98),0)</f>
        <v>0.91555275817755344</v>
      </c>
      <c r="AH98" s="29">
        <f t="shared" si="1"/>
        <v>0</v>
      </c>
      <c r="AI98" s="43">
        <v>214</v>
      </c>
      <c r="AJ98" s="39">
        <v>0.1</v>
      </c>
      <c r="AK98" s="28"/>
      <c r="AL98" s="41">
        <f>AI98*(1-AJ98)*AK98</f>
        <v>0</v>
      </c>
      <c r="AM98" s="18">
        <v>1.65</v>
      </c>
      <c r="AN98" s="18"/>
      <c r="AO98" s="121">
        <f>AO97+AI98-AN98</f>
        <v>2214.6000000000004</v>
      </c>
      <c r="AP98" s="104"/>
      <c r="AQ98" s="43"/>
      <c r="AR98" s="48"/>
      <c r="AS98" s="41"/>
      <c r="AT98" s="41"/>
      <c r="AU98" s="41"/>
      <c r="AV98" s="41"/>
    </row>
    <row r="99" spans="1:48" s="22" customFormat="1" ht="13.5" thickBot="1" x14ac:dyDescent="0.25">
      <c r="A99" s="159"/>
      <c r="B99" s="49" t="s">
        <v>38</v>
      </c>
      <c r="C99" s="50"/>
      <c r="D99" s="51">
        <f>SUM(D96:D98)</f>
        <v>45370</v>
      </c>
      <c r="E99" s="51"/>
      <c r="F99" s="51">
        <f>SUM(F96:F98)</f>
        <v>44492</v>
      </c>
      <c r="G99" s="52"/>
      <c r="H99" s="52"/>
      <c r="I99" s="51">
        <f>SUM(I96:I98)</f>
        <v>48367</v>
      </c>
      <c r="J99" s="52"/>
      <c r="K99" s="51">
        <f>SUM(K96:K98)</f>
        <v>48979</v>
      </c>
      <c r="L99" s="21">
        <f>IF(K99&gt;0,(K96*L96+K97*L97+K98*L98)/K99,0)</f>
        <v>7.4953857775781452E-2</v>
      </c>
      <c r="M99" s="52">
        <f>M96+M97+M98</f>
        <v>45308</v>
      </c>
      <c r="N99" s="53">
        <f>IF(M99&gt;0,O99/M99,0)</f>
        <v>0.64318074070804276</v>
      </c>
      <c r="O99" s="54">
        <f>O96+O97+O98</f>
        <v>29141.233</v>
      </c>
      <c r="P99" s="21">
        <f>IF(M99&gt;0,Q99/M99,0)</f>
        <v>0.32720965392425178</v>
      </c>
      <c r="Q99" s="54">
        <f>Q96+Q97+Q98</f>
        <v>14825.215</v>
      </c>
      <c r="R99" s="21">
        <f>IF(M99&gt;0,S99/M99,0)</f>
        <v>2.9609605367705485E-2</v>
      </c>
      <c r="S99" s="54">
        <f>S96+S97+S98</f>
        <v>1341.5520000000001</v>
      </c>
      <c r="T99" s="21">
        <f>IF(M99&gt;0,U99/M99,0)</f>
        <v>0.21274130396397986</v>
      </c>
      <c r="U99" s="54">
        <f>U96+U97+U98</f>
        <v>9638.8829999999998</v>
      </c>
      <c r="V99" s="21">
        <f>IF(M99&gt;0,W99/M99,0)</f>
        <v>0.50556804537829969</v>
      </c>
      <c r="W99" s="54">
        <f>W96+W97+W98</f>
        <v>22906.277000000002</v>
      </c>
      <c r="X99" s="21">
        <f>IF(M99&gt;0,Y99/M99,0)</f>
        <v>0.41005584002825113</v>
      </c>
      <c r="Y99" s="54">
        <f>Y96+Y97+Y98</f>
        <v>18578.810000000001</v>
      </c>
      <c r="Z99" s="55">
        <f>IF(M99&gt;0,AA99/M99,0)</f>
        <v>2.9699752803036997E-3</v>
      </c>
      <c r="AA99" s="56">
        <f>SUM(AA96:AA98)</f>
        <v>134.56364000000002</v>
      </c>
      <c r="AB99" s="55">
        <f>IF(M99&gt;0,(AB96*M96+AB97*M97+AB98*M98)/M99,0)</f>
        <v>2.5674935993643506E-4</v>
      </c>
      <c r="AC99" s="55">
        <f>IF(K99&gt;0,(K96*AC96+K97*AC97+K98*AC98)/K99,0)</f>
        <v>2.5673145633843075E-4</v>
      </c>
      <c r="AD99" s="52">
        <f>SUM(AD96:AD98)</f>
        <v>11.6328</v>
      </c>
      <c r="AE99" s="53">
        <f>IF(K99&gt;0,(K96*AE96+K97*AE97+K98*AE98)/K99,0)</f>
        <v>0.21640149247636742</v>
      </c>
      <c r="AF99" s="58">
        <f>SUM(AF96:AF98)</f>
        <v>125.00823299999999</v>
      </c>
      <c r="AG99" s="53">
        <f>IF(AND(AA99&gt;0),((AA96*AG96+AA97*AG97+AA98*AG98)/AA99),0)</f>
        <v>0.91463666011654143</v>
      </c>
      <c r="AH99" s="57">
        <f t="shared" si="1"/>
        <v>0</v>
      </c>
      <c r="AI99" s="51">
        <f>SUM(AI96:AI98)</f>
        <v>637</v>
      </c>
      <c r="AJ99" s="21">
        <f>IF(AI99&gt;0,(AJ96*AI96+AJ97*AI97+AJ98*AI98)/AI99,0)</f>
        <v>9.302511773940346E-2</v>
      </c>
      <c r="AK99" s="53">
        <f>IF(K99&gt;0,(AK96*K96+AK97*K97+AK98*K98)/K99,0)</f>
        <v>0</v>
      </c>
      <c r="AL99" s="58">
        <f>SUM(AL96:AL98)</f>
        <v>0</v>
      </c>
      <c r="AM99" s="56"/>
      <c r="AN99" s="56">
        <f>SUM(AN96:AN98)</f>
        <v>1008.14</v>
      </c>
      <c r="AO99" s="105"/>
      <c r="AP99" s="106">
        <f>AO98</f>
        <v>2214.6000000000004</v>
      </c>
      <c r="AQ99" s="51">
        <f>SUM(AQ96:AQ98)</f>
        <v>0</v>
      </c>
      <c r="AR99" s="59"/>
      <c r="AS99" s="58"/>
      <c r="AT99" s="58"/>
      <c r="AU99" s="58"/>
      <c r="AV99" s="58"/>
    </row>
    <row r="100" spans="1:48" x14ac:dyDescent="0.2">
      <c r="A100" s="160">
        <v>25</v>
      </c>
      <c r="B100" s="33">
        <v>1</v>
      </c>
      <c r="C100" s="11" t="s">
        <v>56</v>
      </c>
      <c r="D100" s="12">
        <v>4134</v>
      </c>
      <c r="E100" s="12">
        <v>0</v>
      </c>
      <c r="F100" s="12">
        <v>9855</v>
      </c>
      <c r="G100" s="13">
        <v>1.2</v>
      </c>
      <c r="H100" s="13">
        <v>5.0999999999999996</v>
      </c>
      <c r="I100" s="12">
        <v>10821</v>
      </c>
      <c r="J100" s="13">
        <v>3.2</v>
      </c>
      <c r="K100" s="12">
        <v>14957</v>
      </c>
      <c r="L100" s="14">
        <v>7.2999999999999995E-2</v>
      </c>
      <c r="M100" s="24">
        <f>ROUND(K100*(1-L100),0)</f>
        <v>13865</v>
      </c>
      <c r="N100" s="15">
        <v>0.68300000000000005</v>
      </c>
      <c r="O100" s="25">
        <f>M100*N100</f>
        <v>9469.7950000000001</v>
      </c>
      <c r="P100" s="14">
        <v>0.27800000000000002</v>
      </c>
      <c r="Q100" s="25">
        <f>M100*P100</f>
        <v>3854.4700000000003</v>
      </c>
      <c r="R100" s="16">
        <v>3.9E-2</v>
      </c>
      <c r="S100" s="25">
        <f>M100*R100</f>
        <v>540.73500000000001</v>
      </c>
      <c r="T100" s="26">
        <v>0.223</v>
      </c>
      <c r="U100" s="25">
        <f>M100*T100</f>
        <v>3091.895</v>
      </c>
      <c r="V100" s="16">
        <v>0.498</v>
      </c>
      <c r="W100" s="25">
        <f>M100*V100</f>
        <v>6904.7699999999995</v>
      </c>
      <c r="X100" s="16">
        <v>0.4</v>
      </c>
      <c r="Y100" s="25">
        <f>X100*M100</f>
        <v>5546</v>
      </c>
      <c r="Z100" s="17">
        <v>2.99E-3</v>
      </c>
      <c r="AA100" s="18">
        <f>M100*Z100</f>
        <v>41.45635</v>
      </c>
      <c r="AB100" s="27">
        <f>IF(M100&gt;0,(AD100+AL100)/M100,0)</f>
        <v>2.7E-4</v>
      </c>
      <c r="AC100" s="17">
        <v>2.7E-4</v>
      </c>
      <c r="AD100" s="24">
        <f>AC100*M100</f>
        <v>3.7435499999999999</v>
      </c>
      <c r="AE100" s="117">
        <v>0.2218</v>
      </c>
      <c r="AF100" s="30">
        <f>AI100*(1-AJ100)*AE100</f>
        <v>39.805780600000006</v>
      </c>
      <c r="AG100" s="28">
        <f>IF(AND(AE100&gt;0,AC100&gt;0,Z100&gt;0),((Z100-AC100)*AE100)/((AE100-AC100)*Z100),0)</f>
        <v>0.91080773465532427</v>
      </c>
      <c r="AH100" s="60">
        <f t="shared" si="1"/>
        <v>0</v>
      </c>
      <c r="AI100" s="12">
        <v>197</v>
      </c>
      <c r="AJ100" s="14">
        <v>8.8999999999999996E-2</v>
      </c>
      <c r="AK100" s="15"/>
      <c r="AL100" s="30">
        <f>AI100*(1-AJ100)*AK100</f>
        <v>0</v>
      </c>
      <c r="AM100" s="19">
        <v>1.6</v>
      </c>
      <c r="AN100" s="19">
        <v>979.92</v>
      </c>
      <c r="AO100" s="101">
        <f>AO98+AI100-AN100</f>
        <v>1431.6800000000003</v>
      </c>
      <c r="AP100" s="120"/>
      <c r="AQ100" s="12"/>
      <c r="AR100" s="31"/>
      <c r="AS100" s="20"/>
      <c r="AT100" s="20"/>
      <c r="AU100" s="20"/>
      <c r="AV100" s="20"/>
    </row>
    <row r="101" spans="1:48" x14ac:dyDescent="0.2">
      <c r="A101" s="160"/>
      <c r="B101" s="33">
        <v>2</v>
      </c>
      <c r="C101" s="11" t="s">
        <v>53</v>
      </c>
      <c r="D101" s="34"/>
      <c r="E101" s="34"/>
      <c r="F101" s="34">
        <v>16180</v>
      </c>
      <c r="G101" s="35">
        <v>2</v>
      </c>
      <c r="H101" s="35">
        <v>5.9</v>
      </c>
      <c r="I101" s="34">
        <v>18322</v>
      </c>
      <c r="J101" s="35">
        <v>2.6</v>
      </c>
      <c r="K101" s="34">
        <v>14918</v>
      </c>
      <c r="L101" s="36">
        <v>7.1999999999999995E-2</v>
      </c>
      <c r="M101" s="37">
        <f>ROUND(K101*(1-L101),0)</f>
        <v>13844</v>
      </c>
      <c r="N101" s="38">
        <v>0.755</v>
      </c>
      <c r="O101" s="25">
        <f>M101*N101</f>
        <v>10452.219999999999</v>
      </c>
      <c r="P101" s="36">
        <v>0.20399999999999999</v>
      </c>
      <c r="Q101" s="25">
        <f>M101*P101</f>
        <v>2824.1759999999999</v>
      </c>
      <c r="R101" s="39">
        <v>4.1000000000000002E-2</v>
      </c>
      <c r="S101" s="25">
        <f>M101*R101</f>
        <v>567.60400000000004</v>
      </c>
      <c r="T101" s="28">
        <v>0.223</v>
      </c>
      <c r="U101" s="25">
        <f>M101*T101</f>
        <v>3087.212</v>
      </c>
      <c r="V101" s="39">
        <v>0.496</v>
      </c>
      <c r="W101" s="25">
        <f>M101*V101</f>
        <v>6866.6239999999998</v>
      </c>
      <c r="X101" s="39">
        <v>0.41</v>
      </c>
      <c r="Y101" s="25">
        <f>X101*M101</f>
        <v>5676.04</v>
      </c>
      <c r="Z101" s="40">
        <v>2.8900000000000002E-3</v>
      </c>
      <c r="AA101" s="18">
        <f>M101*Z101</f>
        <v>40.009160000000001</v>
      </c>
      <c r="AB101" s="27">
        <f>IF(M101&gt;0,(AD101+AL101)/M101,0)</f>
        <v>2.5999999999999998E-4</v>
      </c>
      <c r="AC101" s="40">
        <v>2.5999999999999998E-4</v>
      </c>
      <c r="AD101" s="37">
        <f>AC101*M101</f>
        <v>3.5994399999999995</v>
      </c>
      <c r="AE101" s="28">
        <v>0.21629999999999999</v>
      </c>
      <c r="AF101" s="41">
        <f>AI101*(1-AJ101)*AE101</f>
        <v>40.262081999999999</v>
      </c>
      <c r="AG101" s="28">
        <f>IF(AND(AE101&gt;0,AC101&gt;0,Z101&gt;0),((Z101-AC101)*AE101)/((AE101-AC101)*Z101),0)</f>
        <v>0.91112981128062276</v>
      </c>
      <c r="AH101" s="29">
        <f t="shared" si="1"/>
        <v>0</v>
      </c>
      <c r="AI101" s="34">
        <v>205</v>
      </c>
      <c r="AJ101" s="36">
        <v>9.1999999999999998E-2</v>
      </c>
      <c r="AK101" s="38"/>
      <c r="AL101" s="41">
        <f>AI101*(1-AJ101)*AK101</f>
        <v>0</v>
      </c>
      <c r="AM101" s="42">
        <v>1.65</v>
      </c>
      <c r="AN101" s="42"/>
      <c r="AO101" s="121">
        <f>AO100+AI101-AN101</f>
        <v>1636.6800000000003</v>
      </c>
      <c r="AP101" s="104"/>
      <c r="AQ101" s="43"/>
      <c r="AR101" s="44"/>
      <c r="AS101" s="45"/>
      <c r="AT101" s="45"/>
      <c r="AU101" s="45"/>
      <c r="AV101" s="45"/>
    </row>
    <row r="102" spans="1:48" x14ac:dyDescent="0.2">
      <c r="A102" s="160"/>
      <c r="B102" s="33">
        <v>3</v>
      </c>
      <c r="C102" s="11" t="s">
        <v>54</v>
      </c>
      <c r="D102" s="43"/>
      <c r="E102" s="43"/>
      <c r="F102" s="43">
        <v>15224</v>
      </c>
      <c r="G102" s="37">
        <v>1.8</v>
      </c>
      <c r="H102" s="37">
        <v>5.2</v>
      </c>
      <c r="I102" s="43">
        <v>17336</v>
      </c>
      <c r="J102" s="37">
        <v>2.2000000000000002</v>
      </c>
      <c r="K102" s="43">
        <v>15152</v>
      </c>
      <c r="L102" s="39">
        <v>7.4999999999999997E-2</v>
      </c>
      <c r="M102" s="37">
        <f>ROUND(K102*(1-L102),0)</f>
        <v>14016</v>
      </c>
      <c r="N102" s="28">
        <v>0.75900000000000001</v>
      </c>
      <c r="O102" s="25">
        <f>M102*N102</f>
        <v>10638.144</v>
      </c>
      <c r="P102" s="39">
        <v>0.20200000000000001</v>
      </c>
      <c r="Q102" s="25">
        <f>M102*P102</f>
        <v>2831.232</v>
      </c>
      <c r="R102" s="39">
        <v>3.9E-2</v>
      </c>
      <c r="S102" s="25">
        <f>M102*R102</f>
        <v>546.62400000000002</v>
      </c>
      <c r="T102" s="28">
        <v>0.217</v>
      </c>
      <c r="U102" s="25">
        <f>M102*T102</f>
        <v>3041.4719999999998</v>
      </c>
      <c r="V102" s="39">
        <v>0.502</v>
      </c>
      <c r="W102" s="25">
        <f>M102*V102</f>
        <v>7036.0320000000002</v>
      </c>
      <c r="X102" s="39">
        <v>0.4</v>
      </c>
      <c r="Y102" s="25">
        <f>X102*M102</f>
        <v>5606.4000000000005</v>
      </c>
      <c r="Z102" s="47">
        <v>2.82E-3</v>
      </c>
      <c r="AA102" s="18">
        <f>M102*Z102</f>
        <v>39.525120000000001</v>
      </c>
      <c r="AB102" s="27">
        <f>IF(M102&gt;0,(AD102+AL102)/M102,0)</f>
        <v>2.5000000000000001E-4</v>
      </c>
      <c r="AC102" s="47">
        <v>2.5000000000000001E-4</v>
      </c>
      <c r="AD102" s="37">
        <f>AC102*M102</f>
        <v>3.504</v>
      </c>
      <c r="AE102" s="28">
        <v>0.21379999999999999</v>
      </c>
      <c r="AF102" s="41">
        <f>AI102*(1-AJ102)*AE102</f>
        <v>41.141961600000002</v>
      </c>
      <c r="AG102" s="28">
        <f>IF(AND(AE102&gt;0,AC102&gt;0,Z102&gt;0),((Z102-AC102)*AE102)/((AE102-AC102)*Z102),0)</f>
        <v>0.91241441953069602</v>
      </c>
      <c r="AH102" s="29">
        <f t="shared" si="1"/>
        <v>0</v>
      </c>
      <c r="AI102" s="43">
        <v>211</v>
      </c>
      <c r="AJ102" s="39">
        <v>8.7999999999999995E-2</v>
      </c>
      <c r="AK102" s="28"/>
      <c r="AL102" s="41">
        <f>AI102*(1-AJ102)*AK102</f>
        <v>0</v>
      </c>
      <c r="AM102" s="18">
        <v>1.7</v>
      </c>
      <c r="AN102" s="18"/>
      <c r="AO102" s="121">
        <f>AO101+AI102-AN102</f>
        <v>1847.6800000000003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5" thickBot="1" x14ac:dyDescent="0.25">
      <c r="A103" s="160"/>
      <c r="B103" s="66" t="s">
        <v>38</v>
      </c>
      <c r="C103" s="50"/>
      <c r="D103" s="51">
        <f>SUM(D100:D102)</f>
        <v>4134</v>
      </c>
      <c r="E103" s="51"/>
      <c r="F103" s="51">
        <f>SUM(F100:F102)</f>
        <v>41259</v>
      </c>
      <c r="G103" s="52"/>
      <c r="H103" s="52"/>
      <c r="I103" s="51">
        <f>SUM(I100:I102)</f>
        <v>46479</v>
      </c>
      <c r="J103" s="52"/>
      <c r="K103" s="51">
        <f>SUM(K100:K102)</f>
        <v>45027</v>
      </c>
      <c r="L103" s="21">
        <f>IF(K103&gt;0,(K100*L100+K101*L101+K102*L102)/K103,0)</f>
        <v>7.334170608745863E-2</v>
      </c>
      <c r="M103" s="52">
        <f>M100+M101+M102</f>
        <v>41725</v>
      </c>
      <c r="N103" s="53">
        <f>IF(M103&gt;0,O103/M103,0)</f>
        <v>0.73241843019772312</v>
      </c>
      <c r="O103" s="54">
        <f>O100+O101+O102</f>
        <v>30560.159</v>
      </c>
      <c r="P103" s="21">
        <f>IF(M103&gt;0,Q103/M103,0)</f>
        <v>0.22791798681845418</v>
      </c>
      <c r="Q103" s="54">
        <f>Q100+Q101+Q102</f>
        <v>9509.8780000000006</v>
      </c>
      <c r="R103" s="21">
        <f>IF(M103&gt;0,S103/M103,0)</f>
        <v>3.9663582983822644E-2</v>
      </c>
      <c r="S103" s="54">
        <f>S100+S101+S102</f>
        <v>1654.963</v>
      </c>
      <c r="T103" s="21">
        <f>IF(M103&gt;0,U103/M103,0)</f>
        <v>0.22098451767525465</v>
      </c>
      <c r="U103" s="54">
        <f>U100+U101+U102</f>
        <v>9220.5789999999997</v>
      </c>
      <c r="V103" s="21">
        <f>IF(M103&gt;0,W103/M103,0)</f>
        <v>0.49868007189934094</v>
      </c>
      <c r="W103" s="54">
        <f>W100+W101+W102</f>
        <v>20807.425999999999</v>
      </c>
      <c r="X103" s="21">
        <f>IF(M103&gt;0,Y103/M103,0)</f>
        <v>0.40331791491911329</v>
      </c>
      <c r="Y103" s="54">
        <f>Y100+Y101+Y102</f>
        <v>16828.440000000002</v>
      </c>
      <c r="Z103" s="55">
        <f>IF(M103&gt;0,AA103/M103,0)</f>
        <v>2.8997155182744158E-3</v>
      </c>
      <c r="AA103" s="56">
        <f>SUM(AA100:AA102)</f>
        <v>120.99063</v>
      </c>
      <c r="AB103" s="55">
        <f>IF(M103&gt;0,(AB100*M100+AB101*M101+AB102*M102)/M103,0)</f>
        <v>2.5996381066506892E-4</v>
      </c>
      <c r="AC103" s="55">
        <f>IF(K103&gt;0,(K100*AC100+K101*AC101+K102*AC102)/K103,0)</f>
        <v>2.5995669265107602E-4</v>
      </c>
      <c r="AD103" s="52">
        <f>SUM(AD100:AD102)</f>
        <v>10.84699</v>
      </c>
      <c r="AE103" s="53">
        <f>IF(K103&gt;0,(K100*AE100+K101*AE101+K102*AE102)/K103,0)</f>
        <v>0.21728570857485507</v>
      </c>
      <c r="AF103" s="58">
        <f>SUM(AF100:AF102)</f>
        <v>121.20982420000001</v>
      </c>
      <c r="AG103" s="53">
        <f>IF(AND(AA103&gt;0),((AA100*AG100+AA101*AG101+AA102*AG102)/AA103),0)</f>
        <v>0.91143910939678219</v>
      </c>
      <c r="AH103" s="57">
        <f t="shared" si="1"/>
        <v>0</v>
      </c>
      <c r="AI103" s="51">
        <f>SUM(AI100:AI102)</f>
        <v>613</v>
      </c>
      <c r="AJ103" s="21">
        <f>IF(AI103&gt;0,(AJ100*AI100+AJ101*AI101+AJ102*AI102)/AI103,0)</f>
        <v>8.9659053833605215E-2</v>
      </c>
      <c r="AK103" s="53">
        <f>IF(K103&gt;0,(AK100*K100+AK101*K101+AK102*K102)/K103,0)</f>
        <v>0</v>
      </c>
      <c r="AL103" s="58">
        <f>SUM(AL100:AL102)</f>
        <v>0</v>
      </c>
      <c r="AM103" s="56"/>
      <c r="AN103" s="56">
        <f>SUM(AN100:AN102)</f>
        <v>979.92</v>
      </c>
      <c r="AO103" s="122"/>
      <c r="AP103" s="106">
        <f>AO102</f>
        <v>1847.6800000000003</v>
      </c>
      <c r="AQ103" s="51">
        <f>SUM(AQ100:AQ102)</f>
        <v>0</v>
      </c>
      <c r="AR103" s="59"/>
      <c r="AS103" s="58"/>
      <c r="AT103" s="58"/>
      <c r="AU103" s="58"/>
      <c r="AV103" s="58"/>
    </row>
    <row r="104" spans="1:48" x14ac:dyDescent="0.2">
      <c r="A104" s="157">
        <v>26</v>
      </c>
      <c r="B104" s="23">
        <v>1</v>
      </c>
      <c r="C104" s="46" t="s">
        <v>50</v>
      </c>
      <c r="D104" s="12"/>
      <c r="E104" s="12"/>
      <c r="F104" s="12">
        <v>7865</v>
      </c>
      <c r="G104" s="13">
        <v>1.3</v>
      </c>
      <c r="H104" s="13">
        <v>5.9</v>
      </c>
      <c r="I104" s="12">
        <v>8576</v>
      </c>
      <c r="J104" s="13">
        <v>5</v>
      </c>
      <c r="K104" s="12">
        <v>15188</v>
      </c>
      <c r="L104" s="14">
        <v>7.0000000000000007E-2</v>
      </c>
      <c r="M104" s="24">
        <f>ROUND(K104*(1-L104),0)</f>
        <v>14125</v>
      </c>
      <c r="N104" s="15">
        <v>0.64800000000000002</v>
      </c>
      <c r="O104" s="25">
        <f>M104*N104</f>
        <v>9153</v>
      </c>
      <c r="P104" s="14">
        <v>0.314</v>
      </c>
      <c r="Q104" s="25">
        <f>M104*P104</f>
        <v>4435.25</v>
      </c>
      <c r="R104" s="16">
        <v>3.7999999999999999E-2</v>
      </c>
      <c r="S104" s="25">
        <f>M104*R104</f>
        <v>536.75</v>
      </c>
      <c r="T104" s="26">
        <v>0.22500000000000001</v>
      </c>
      <c r="U104" s="25">
        <f>M104*T104</f>
        <v>3178.125</v>
      </c>
      <c r="V104" s="16">
        <v>0.49299999999999999</v>
      </c>
      <c r="W104" s="25">
        <f>M104*V104</f>
        <v>6963.625</v>
      </c>
      <c r="X104" s="16">
        <v>0.4</v>
      </c>
      <c r="Y104" s="25">
        <f>X104*M104</f>
        <v>5650</v>
      </c>
      <c r="Z104" s="17">
        <v>2.7699999999999999E-3</v>
      </c>
      <c r="AA104" s="18">
        <f>M104*Z104</f>
        <v>39.126249999999999</v>
      </c>
      <c r="AB104" s="27">
        <f>IF(M104&gt;0,(AD104+AL104)/M104,0)</f>
        <v>2.4000000000000001E-4</v>
      </c>
      <c r="AC104" s="17">
        <v>2.4000000000000001E-4</v>
      </c>
      <c r="AD104" s="24">
        <f>AC104*M104</f>
        <v>3.39</v>
      </c>
      <c r="AE104" s="117">
        <v>0.21210000000000001</v>
      </c>
      <c r="AF104" s="30">
        <f>AI104*(1-AJ104)*AE104</f>
        <v>36.994482000000005</v>
      </c>
      <c r="AG104" s="28">
        <f>IF(AND(AE104&gt;0,AC104&gt;0,Z104&gt;0),((Z104-AC104)*AE104)/((AE104-AC104)*Z104),0)</f>
        <v>0.91439207350675322</v>
      </c>
      <c r="AH104" s="60">
        <f t="shared" si="1"/>
        <v>0</v>
      </c>
      <c r="AI104" s="12">
        <v>190</v>
      </c>
      <c r="AJ104" s="14">
        <v>8.2000000000000003E-2</v>
      </c>
      <c r="AK104" s="15"/>
      <c r="AL104" s="30">
        <f>AI104*(1-AJ104)*AK104</f>
        <v>0</v>
      </c>
      <c r="AM104" s="19">
        <v>1.65</v>
      </c>
      <c r="AN104" s="19">
        <v>826.28</v>
      </c>
      <c r="AO104" s="101">
        <f>AO102+AI104-AN104</f>
        <v>1211.4000000000003</v>
      </c>
      <c r="AP104" s="102"/>
      <c r="AQ104" s="12"/>
      <c r="AR104" s="31"/>
      <c r="AS104" s="20"/>
      <c r="AT104" s="20"/>
      <c r="AU104" s="20"/>
      <c r="AV104" s="20"/>
    </row>
    <row r="105" spans="1:48" x14ac:dyDescent="0.2">
      <c r="A105" s="158"/>
      <c r="B105" s="33">
        <v>2</v>
      </c>
      <c r="C105" s="11" t="s">
        <v>53</v>
      </c>
      <c r="D105" s="34">
        <v>36146</v>
      </c>
      <c r="E105" s="34">
        <v>12</v>
      </c>
      <c r="F105" s="34">
        <v>16916</v>
      </c>
      <c r="G105" s="35">
        <v>1.3</v>
      </c>
      <c r="H105" s="35">
        <v>5.9</v>
      </c>
      <c r="I105" s="34">
        <v>18423</v>
      </c>
      <c r="J105" s="35">
        <v>3.9</v>
      </c>
      <c r="K105" s="34">
        <v>16318</v>
      </c>
      <c r="L105" s="36">
        <v>7.4999999999999997E-2</v>
      </c>
      <c r="M105" s="37">
        <f>ROUND(K105*(1-L105),0)</f>
        <v>15094</v>
      </c>
      <c r="N105" s="38">
        <v>0.622</v>
      </c>
      <c r="O105" s="25">
        <f>M105*N105</f>
        <v>9388.4680000000008</v>
      </c>
      <c r="P105" s="36">
        <v>0.34799999999999998</v>
      </c>
      <c r="Q105" s="25">
        <f>M105*P105</f>
        <v>5252.7119999999995</v>
      </c>
      <c r="R105" s="39">
        <v>0.03</v>
      </c>
      <c r="S105" s="25">
        <f>M105*R105</f>
        <v>452.82</v>
      </c>
      <c r="T105" s="28">
        <v>0.22</v>
      </c>
      <c r="U105" s="25">
        <f>M105*T105</f>
        <v>3320.68</v>
      </c>
      <c r="V105" s="39">
        <v>0.52</v>
      </c>
      <c r="W105" s="25">
        <f>M105*V105</f>
        <v>7848.88</v>
      </c>
      <c r="X105" s="39">
        <v>0.4</v>
      </c>
      <c r="Y105" s="25">
        <f>X105*M105</f>
        <v>6037.6</v>
      </c>
      <c r="Z105" s="40">
        <v>2.8E-3</v>
      </c>
      <c r="AA105" s="18">
        <f>M105*Z105</f>
        <v>42.263199999999998</v>
      </c>
      <c r="AB105" s="27">
        <f>IF(M105&gt;0,(AD105+AL105)/M105,0)</f>
        <v>2.5999999999999998E-4</v>
      </c>
      <c r="AC105" s="40">
        <v>2.5999999999999998E-4</v>
      </c>
      <c r="AD105" s="37">
        <f>AC105*M105</f>
        <v>3.9244399999999997</v>
      </c>
      <c r="AE105" s="28">
        <v>0.20660000000000001</v>
      </c>
      <c r="AF105" s="41">
        <f>AI105*(1-AJ105)*AE105</f>
        <v>38.479663200000005</v>
      </c>
      <c r="AG105" s="28">
        <f>IF(AND(AE105&gt;0,AC105&gt;0,Z105&gt;0),((Z105-AC105)*AE105)/((AE105-AC105)*Z105),0)</f>
        <v>0.90828590814051724</v>
      </c>
      <c r="AH105" s="29">
        <f t="shared" si="1"/>
        <v>0</v>
      </c>
      <c r="AI105" s="34">
        <v>204</v>
      </c>
      <c r="AJ105" s="36">
        <v>8.6999999999999994E-2</v>
      </c>
      <c r="AK105" s="38"/>
      <c r="AL105" s="41">
        <f>AI105*(1-AJ105)*AK105</f>
        <v>0</v>
      </c>
      <c r="AM105" s="42">
        <v>1.6</v>
      </c>
      <c r="AN105" s="42"/>
      <c r="AO105" s="121">
        <f>AO104+AI105-AN105</f>
        <v>1415.4000000000003</v>
      </c>
      <c r="AP105" s="104"/>
      <c r="AQ105" s="43"/>
      <c r="AR105" s="44"/>
      <c r="AS105" s="45"/>
      <c r="AT105" s="45"/>
      <c r="AU105" s="45"/>
      <c r="AV105" s="45"/>
    </row>
    <row r="106" spans="1:48" x14ac:dyDescent="0.2">
      <c r="A106" s="158"/>
      <c r="B106" s="33">
        <v>3</v>
      </c>
      <c r="C106" s="46" t="s">
        <v>56</v>
      </c>
      <c r="D106" s="43">
        <v>21300</v>
      </c>
      <c r="E106" s="43">
        <v>8</v>
      </c>
      <c r="F106" s="43">
        <v>18244</v>
      </c>
      <c r="G106" s="37">
        <v>1.9</v>
      </c>
      <c r="H106" s="37">
        <v>5.8</v>
      </c>
      <c r="I106" s="43">
        <v>19690</v>
      </c>
      <c r="J106" s="37">
        <v>3.1</v>
      </c>
      <c r="K106" s="43">
        <v>16240</v>
      </c>
      <c r="L106" s="39">
        <v>7.5999999999999998E-2</v>
      </c>
      <c r="M106" s="37">
        <f>ROUND(K106*(1-L106),0)</f>
        <v>15006</v>
      </c>
      <c r="N106" s="28">
        <v>0.75</v>
      </c>
      <c r="O106" s="25">
        <f>M106*N106</f>
        <v>11254.5</v>
      </c>
      <c r="P106" s="39">
        <v>0.22600000000000001</v>
      </c>
      <c r="Q106" s="25">
        <f>M106*P106</f>
        <v>3391.3560000000002</v>
      </c>
      <c r="R106" s="39">
        <v>2.4E-2</v>
      </c>
      <c r="S106" s="25">
        <f>M106*R106</f>
        <v>360.14400000000001</v>
      </c>
      <c r="T106" s="28">
        <v>0.219</v>
      </c>
      <c r="U106" s="25">
        <f>M106*T106</f>
        <v>3286.3139999999999</v>
      </c>
      <c r="V106" s="39">
        <v>0.51900000000000002</v>
      </c>
      <c r="W106" s="25">
        <f>M106*V106</f>
        <v>7788.1140000000005</v>
      </c>
      <c r="X106" s="39">
        <v>0.4</v>
      </c>
      <c r="Y106" s="25">
        <f>X106*M106</f>
        <v>6002.4000000000005</v>
      </c>
      <c r="Z106" s="47">
        <v>2.8600000000000001E-3</v>
      </c>
      <c r="AA106" s="18">
        <f>M106*Z106</f>
        <v>42.917160000000003</v>
      </c>
      <c r="AB106" s="27">
        <f>IF(M106&gt;0,(AD106+AL106)/M106,0)</f>
        <v>2.8867763294682124E-3</v>
      </c>
      <c r="AC106" s="47">
        <v>2.7E-4</v>
      </c>
      <c r="AD106" s="37">
        <f>AC106*M106</f>
        <v>4.0516199999999998</v>
      </c>
      <c r="AE106" s="28">
        <v>0.2079</v>
      </c>
      <c r="AF106" s="41">
        <f>AI106*(1-AJ106)*AE106</f>
        <v>38.489774400000002</v>
      </c>
      <c r="AG106" s="28">
        <f>IF(AND(AE106&gt;0,AC106&gt;0,Z106&gt;0),((Z106-AC106)*AE106)/((AE106-AC106)*Z106),0)</f>
        <v>0.90677203160948283</v>
      </c>
      <c r="AH106" s="29">
        <f t="shared" si="1"/>
        <v>0.907625458938083</v>
      </c>
      <c r="AI106" s="43">
        <v>203</v>
      </c>
      <c r="AJ106" s="39">
        <v>8.7999999999999995E-2</v>
      </c>
      <c r="AK106" s="28">
        <v>0.21210000000000001</v>
      </c>
      <c r="AL106" s="41">
        <f>AI106*(1-AJ106)*AK106</f>
        <v>39.267345599999999</v>
      </c>
      <c r="AM106" s="18">
        <v>1.7</v>
      </c>
      <c r="AN106" s="18"/>
      <c r="AO106" s="121">
        <f>AO105+AI106-AN106</f>
        <v>1618.4000000000003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5" thickBot="1" x14ac:dyDescent="0.25">
      <c r="A107" s="159"/>
      <c r="B107" s="49" t="s">
        <v>38</v>
      </c>
      <c r="C107" s="50"/>
      <c r="D107" s="51">
        <f>SUM(D104:D106)</f>
        <v>57446</v>
      </c>
      <c r="E107" s="51"/>
      <c r="F107" s="51">
        <f>SUM(F104:F106)</f>
        <v>43025</v>
      </c>
      <c r="G107" s="52"/>
      <c r="H107" s="52"/>
      <c r="I107" s="51">
        <f>SUM(I104:I106)</f>
        <v>46689</v>
      </c>
      <c r="J107" s="52"/>
      <c r="K107" s="51">
        <f>SUM(K104:K106)</f>
        <v>47746</v>
      </c>
      <c r="L107" s="21">
        <f>IF(K107&gt;0,(K104*L104+K105*L105+K106*L106)/K107,0)</f>
        <v>7.3749633477149912E-2</v>
      </c>
      <c r="M107" s="52">
        <f>M104+M105+M106</f>
        <v>44225</v>
      </c>
      <c r="N107" s="53">
        <f>IF(M107&gt;0,O107/M107,0)</f>
        <v>0.67373585076314302</v>
      </c>
      <c r="O107" s="54">
        <f>O104+O105+O106</f>
        <v>29795.968000000001</v>
      </c>
      <c r="P107" s="21">
        <f>IF(M107&gt;0,Q107/M107,0)</f>
        <v>0.29574489542114185</v>
      </c>
      <c r="Q107" s="54">
        <f>Q104+Q105+Q106</f>
        <v>13079.317999999999</v>
      </c>
      <c r="R107" s="21">
        <f>IF(M107&gt;0,S107/M107,0)</f>
        <v>3.0519253815715092E-2</v>
      </c>
      <c r="S107" s="54">
        <f>S104+S105+S106</f>
        <v>1349.7139999999999</v>
      </c>
      <c r="T107" s="21">
        <f>IF(M107&gt;0,U107/M107,0)</f>
        <v>0.22125763708309781</v>
      </c>
      <c r="U107" s="54">
        <f>U104+U105+U106</f>
        <v>9785.1190000000006</v>
      </c>
      <c r="V107" s="21">
        <f>IF(M107&gt;0,W107/M107,0)</f>
        <v>0.51103717354437539</v>
      </c>
      <c r="W107" s="54">
        <f>W104+W105+W106</f>
        <v>22600.619000000002</v>
      </c>
      <c r="X107" s="21">
        <f>IF(M107&gt;0,Y107/M107,0)</f>
        <v>0.4</v>
      </c>
      <c r="Y107" s="54">
        <f>Y104+Y105+Y106</f>
        <v>17690</v>
      </c>
      <c r="Z107" s="55">
        <f>IF(M107&gt;0,AA107/M107,0)</f>
        <v>2.8107769361221031E-3</v>
      </c>
      <c r="AA107" s="56">
        <f>SUM(AA104:AA106)</f>
        <v>124.30661000000001</v>
      </c>
      <c r="AB107" s="55">
        <f>IF(M107&gt;0,(AB104*M104+AB105*M105+AB106*M106)/M107,0)</f>
        <v>1.1449045924250988E-3</v>
      </c>
      <c r="AC107" s="55">
        <f>IF(K107&gt;0,(K104*AC104+K105*AC105+K106*AC106)/K107,0)</f>
        <v>2.5703933313785452E-4</v>
      </c>
      <c r="AD107" s="52">
        <f>SUM(AD104:AD106)</f>
        <v>11.366059999999999</v>
      </c>
      <c r="AE107" s="53">
        <f>IF(K107&gt;0,(K104*AE104+K105*AE105+K106*AE106)/K107,0)</f>
        <v>0.20879172286683703</v>
      </c>
      <c r="AF107" s="58">
        <f>SUM(AF104:AF106)</f>
        <v>113.96391960000001</v>
      </c>
      <c r="AG107" s="53">
        <f>IF(AND(AA107&gt;0),((AA104*AG104+AA105*AG105+AA106*AG106)/AA107),0)</f>
        <v>0.90968519069965093</v>
      </c>
      <c r="AH107" s="57">
        <f t="shared" si="1"/>
        <v>0.77826571513204801</v>
      </c>
      <c r="AI107" s="51">
        <f>SUM(AI104:AI106)</f>
        <v>597</v>
      </c>
      <c r="AJ107" s="21">
        <f>IF(AI107&gt;0,(AJ104*AI104+AJ105*AI105+AJ106*AI106)/AI107,0)</f>
        <v>8.5748743718592951E-2</v>
      </c>
      <c r="AK107" s="53">
        <f>IF(K107&gt;0,(AK104*K104+AK105*K105+AK106*K106)/K107,0)</f>
        <v>7.2142252754157421E-2</v>
      </c>
      <c r="AL107" s="58">
        <f>SUM(AL104:AL106)</f>
        <v>39.267345599999999</v>
      </c>
      <c r="AM107" s="56"/>
      <c r="AN107" s="56">
        <f>SUM(AN104:AN106)</f>
        <v>826.28</v>
      </c>
      <c r="AO107" s="105"/>
      <c r="AP107" s="106">
        <f>AO106</f>
        <v>1618.4000000000003</v>
      </c>
      <c r="AQ107" s="51">
        <f>SUM(AQ104:AQ106)</f>
        <v>0</v>
      </c>
      <c r="AR107" s="59"/>
      <c r="AS107" s="58"/>
      <c r="AT107" s="58"/>
      <c r="AU107" s="58"/>
      <c r="AV107" s="58"/>
    </row>
    <row r="108" spans="1:48" x14ac:dyDescent="0.2">
      <c r="A108" s="157">
        <v>27</v>
      </c>
      <c r="B108" s="23">
        <v>1</v>
      </c>
      <c r="C108" s="46" t="s">
        <v>50</v>
      </c>
      <c r="D108" s="12">
        <v>9685</v>
      </c>
      <c r="E108" s="12">
        <v>6</v>
      </c>
      <c r="F108" s="12">
        <v>15731</v>
      </c>
      <c r="G108" s="13">
        <v>0.8</v>
      </c>
      <c r="H108" s="13">
        <v>6</v>
      </c>
      <c r="I108" s="12">
        <v>16428</v>
      </c>
      <c r="J108" s="13">
        <v>3.3</v>
      </c>
      <c r="K108" s="12">
        <v>16323</v>
      </c>
      <c r="L108" s="14">
        <v>7.2999999999999995E-2</v>
      </c>
      <c r="M108" s="24">
        <f>ROUND(K108*(1-L108),0)</f>
        <v>15131</v>
      </c>
      <c r="N108" s="15">
        <v>0.56799999999999995</v>
      </c>
      <c r="O108" s="25">
        <f>M108*N108</f>
        <v>8594.4079999999994</v>
      </c>
      <c r="P108" s="14">
        <v>0.36599999999999999</v>
      </c>
      <c r="Q108" s="25">
        <f>M108*P108</f>
        <v>5537.9459999999999</v>
      </c>
      <c r="R108" s="16">
        <v>6.6000000000000003E-2</v>
      </c>
      <c r="S108" s="25">
        <f>M108*R108</f>
        <v>998.64600000000007</v>
      </c>
      <c r="T108" s="26">
        <v>0.22800000000000001</v>
      </c>
      <c r="U108" s="25">
        <f>M108*T108</f>
        <v>3449.8679999999999</v>
      </c>
      <c r="V108" s="16">
        <v>0.505</v>
      </c>
      <c r="W108" s="25">
        <f>M108*V108</f>
        <v>7641.1549999999997</v>
      </c>
      <c r="X108" s="16">
        <v>0.4</v>
      </c>
      <c r="Y108" s="25">
        <f>X108*M108</f>
        <v>6052.4000000000005</v>
      </c>
      <c r="Z108" s="17">
        <v>2.8900000000000002E-3</v>
      </c>
      <c r="AA108" s="18">
        <f>M108*Z108</f>
        <v>43.728590000000004</v>
      </c>
      <c r="AB108" s="27">
        <f>IF(M108&gt;0,(AD108+AL108)/M108,0)</f>
        <v>3.0421272354768355E-3</v>
      </c>
      <c r="AC108" s="17">
        <v>2.9E-4</v>
      </c>
      <c r="AD108" s="24">
        <f>AC108*M108</f>
        <v>4.3879900000000003</v>
      </c>
      <c r="AE108" s="117">
        <v>0.2026</v>
      </c>
      <c r="AF108" s="30">
        <f>AI108*(1-AJ108)*AE108</f>
        <v>39.572034600000002</v>
      </c>
      <c r="AG108" s="28">
        <f>IF(AND(AE108&gt;0,AC108&gt;0,Z108&gt;0),((Z108-AC108)*AE108)/((AE108-AC108)*Z108),0)</f>
        <v>0.90094358258994434</v>
      </c>
      <c r="AH108" s="60">
        <f t="shared" si="1"/>
        <v>0.90590420247717296</v>
      </c>
      <c r="AI108" s="12">
        <v>213</v>
      </c>
      <c r="AJ108" s="14">
        <v>8.3000000000000004E-2</v>
      </c>
      <c r="AK108" s="15">
        <v>0.2132</v>
      </c>
      <c r="AL108" s="30">
        <f>AI108*(1-AJ108)*AK108</f>
        <v>41.642437199999996</v>
      </c>
      <c r="AM108" s="19">
        <v>1.64</v>
      </c>
      <c r="AN108" s="19">
        <v>708.58</v>
      </c>
      <c r="AO108" s="101">
        <f>AO106+AI108-AN108</f>
        <v>1122.8200000000002</v>
      </c>
      <c r="AP108" s="102"/>
      <c r="AQ108" s="12"/>
      <c r="AR108" s="31"/>
      <c r="AS108" s="20"/>
      <c r="AT108" s="20"/>
      <c r="AU108" s="20"/>
      <c r="AV108" s="20"/>
    </row>
    <row r="109" spans="1:48" x14ac:dyDescent="0.2">
      <c r="A109" s="158"/>
      <c r="B109" s="33">
        <v>2</v>
      </c>
      <c r="C109" s="46" t="s">
        <v>52</v>
      </c>
      <c r="D109" s="34">
        <v>33800</v>
      </c>
      <c r="E109" s="34">
        <v>4</v>
      </c>
      <c r="F109" s="34">
        <v>17858</v>
      </c>
      <c r="G109" s="35">
        <v>1</v>
      </c>
      <c r="H109" s="35">
        <v>5.5</v>
      </c>
      <c r="I109" s="34">
        <v>19430</v>
      </c>
      <c r="J109" s="35">
        <v>2.8</v>
      </c>
      <c r="K109" s="34">
        <v>16468</v>
      </c>
      <c r="L109" s="36">
        <v>7.1999999999999995E-2</v>
      </c>
      <c r="M109" s="37">
        <f>ROUND(K109*(1-L109),0)</f>
        <v>15282</v>
      </c>
      <c r="N109" s="38">
        <v>0.48199999999999998</v>
      </c>
      <c r="O109" s="25">
        <f>M109*N109</f>
        <v>7365.924</v>
      </c>
      <c r="P109" s="36">
        <v>0.40400000000000003</v>
      </c>
      <c r="Q109" s="25">
        <f>M109*P109</f>
        <v>6173.9280000000008</v>
      </c>
      <c r="R109" s="39">
        <v>0.114</v>
      </c>
      <c r="S109" s="25">
        <f>M109*R109</f>
        <v>1742.1480000000001</v>
      </c>
      <c r="T109" s="28">
        <v>0.23599999999999999</v>
      </c>
      <c r="U109" s="25">
        <f>M109*T109</f>
        <v>3606.5519999999997</v>
      </c>
      <c r="V109" s="39">
        <v>0.504</v>
      </c>
      <c r="W109" s="25">
        <f>M109*V109</f>
        <v>7702.1279999999997</v>
      </c>
      <c r="X109" s="39">
        <v>0.4</v>
      </c>
      <c r="Y109" s="25">
        <f>X109*M109</f>
        <v>6112.8</v>
      </c>
      <c r="Z109" s="40">
        <v>2.9199999999999999E-3</v>
      </c>
      <c r="AA109" s="18">
        <f>M109*Z109</f>
        <v>44.623439999999995</v>
      </c>
      <c r="AB109" s="27">
        <f>IF(M109&gt;0,(AD109+AL109)/M109,0)</f>
        <v>2.8970625703441961E-3</v>
      </c>
      <c r="AC109" s="40">
        <v>2.9999999999999997E-4</v>
      </c>
      <c r="AD109" s="37">
        <f>AC109*M109</f>
        <v>4.5846</v>
      </c>
      <c r="AE109" s="28">
        <v>0.2094</v>
      </c>
      <c r="AF109" s="41">
        <f>AI109*(1-AJ109)*AE109</f>
        <v>39.556078800000002</v>
      </c>
      <c r="AG109" s="28">
        <f>IF(AND(AE109&gt;0,AC109&gt;0,Z109&gt;0),((Z109-AC109)*AE109)/((AE109-AC109)*Z109),0)</f>
        <v>0.89854759143884755</v>
      </c>
      <c r="AH109" s="29">
        <f t="shared" si="1"/>
        <v>0.89772869358780849</v>
      </c>
      <c r="AI109" s="34">
        <v>206</v>
      </c>
      <c r="AJ109" s="36">
        <v>8.3000000000000004E-2</v>
      </c>
      <c r="AK109" s="38">
        <v>0.21010000000000001</v>
      </c>
      <c r="AL109" s="41">
        <f>AI109*(1-AJ109)*AK109</f>
        <v>39.688310200000004</v>
      </c>
      <c r="AM109" s="42">
        <v>1.65</v>
      </c>
      <c r="AN109" s="42"/>
      <c r="AO109" s="121">
        <f>AO108+AI109-AN109</f>
        <v>1328.8200000000002</v>
      </c>
      <c r="AP109" s="104"/>
      <c r="AQ109" s="43"/>
      <c r="AR109" s="44"/>
      <c r="AS109" s="45"/>
      <c r="AT109" s="45"/>
      <c r="AU109" s="45"/>
      <c r="AV109" s="45"/>
    </row>
    <row r="110" spans="1:48" x14ac:dyDescent="0.2">
      <c r="A110" s="158"/>
      <c r="B110" s="33">
        <v>7</v>
      </c>
      <c r="C110" s="11" t="s">
        <v>54</v>
      </c>
      <c r="D110" s="43">
        <v>21815</v>
      </c>
      <c r="E110" s="43">
        <v>2</v>
      </c>
      <c r="F110" s="43">
        <v>18416</v>
      </c>
      <c r="G110" s="37">
        <v>1.3</v>
      </c>
      <c r="H110" s="37">
        <v>6.3</v>
      </c>
      <c r="I110" s="43">
        <v>19740</v>
      </c>
      <c r="J110" s="37">
        <v>2.4</v>
      </c>
      <c r="K110" s="43">
        <v>16571</v>
      </c>
      <c r="L110" s="39">
        <v>7.0000000000000007E-2</v>
      </c>
      <c r="M110" s="37">
        <f>ROUND(K110*(1-L110),0)</f>
        <v>15411</v>
      </c>
      <c r="N110" s="28">
        <v>0.6</v>
      </c>
      <c r="O110" s="25">
        <f>M110*N110</f>
        <v>9246.6</v>
      </c>
      <c r="P110" s="39">
        <v>0.317</v>
      </c>
      <c r="Q110" s="25">
        <f>M110*P110</f>
        <v>4885.2870000000003</v>
      </c>
      <c r="R110" s="39">
        <v>8.3000000000000004E-2</v>
      </c>
      <c r="S110" s="25">
        <f>M110*R110</f>
        <v>1279.1130000000001</v>
      </c>
      <c r="T110" s="28">
        <v>0.224</v>
      </c>
      <c r="U110" s="25">
        <f>M110*T110</f>
        <v>3452.0639999999999</v>
      </c>
      <c r="V110" s="39">
        <v>0.497</v>
      </c>
      <c r="W110" s="25">
        <f>M110*V110</f>
        <v>7659.2669999999998</v>
      </c>
      <c r="X110" s="39">
        <v>0.4</v>
      </c>
      <c r="Y110" s="25">
        <f>X110*M110</f>
        <v>6164.4000000000005</v>
      </c>
      <c r="Z110" s="47">
        <v>2.8700000000000002E-3</v>
      </c>
      <c r="AA110" s="18">
        <f>M110*Z110</f>
        <v>44.229570000000002</v>
      </c>
      <c r="AB110" s="27">
        <f>IF(M110&gt;0,(AD110+AL110)/M110,0)</f>
        <v>2.3330126922328203E-3</v>
      </c>
      <c r="AC110" s="47">
        <v>2.9999999999999997E-4</v>
      </c>
      <c r="AD110" s="37">
        <f>AC110*M110</f>
        <v>4.6232999999999995</v>
      </c>
      <c r="AE110" s="28">
        <v>0.21879999999999999</v>
      </c>
      <c r="AF110" s="41">
        <f>AI110*(1-AJ110)*AE110</f>
        <v>30.865240799999999</v>
      </c>
      <c r="AG110" s="28">
        <f>IF(AND(AE110&gt;0,AC110&gt;0,Z110&gt;0),((Z110-AC110)*AE110)/((AE110-AC110)*Z110),0)</f>
        <v>0.89669986206236685</v>
      </c>
      <c r="AH110" s="29">
        <f t="shared" si="1"/>
        <v>0.87258954516158371</v>
      </c>
      <c r="AI110" s="43">
        <v>153</v>
      </c>
      <c r="AJ110" s="39">
        <v>7.8E-2</v>
      </c>
      <c r="AK110" s="28">
        <v>0.22209999999999999</v>
      </c>
      <c r="AL110" s="41">
        <f>AI110*(1-AJ110)*AK110</f>
        <v>31.330758599999999</v>
      </c>
      <c r="AM110" s="18">
        <v>1.8</v>
      </c>
      <c r="AN110" s="18"/>
      <c r="AO110" s="121">
        <f>AO109+AI110-AN110</f>
        <v>1481.8200000000002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5" thickBot="1" x14ac:dyDescent="0.25">
      <c r="A111" s="159"/>
      <c r="B111" s="49" t="s">
        <v>38</v>
      </c>
      <c r="C111" s="50"/>
      <c r="D111" s="51">
        <f>SUM(D108:D110)</f>
        <v>65300</v>
      </c>
      <c r="E111" s="51"/>
      <c r="F111" s="51">
        <f>SUM(F108:F110)</f>
        <v>52005</v>
      </c>
      <c r="G111" s="52"/>
      <c r="H111" s="52"/>
      <c r="I111" s="51">
        <f>SUM(I108:I110)</f>
        <v>55598</v>
      </c>
      <c r="J111" s="52"/>
      <c r="K111" s="51">
        <f>SUM(K108:K110)</f>
        <v>49362</v>
      </c>
      <c r="L111" s="21">
        <f>IF(K111&gt;0,(K108*L108+K109*L109+K110*L110)/K111,0)</f>
        <v>7.1659272314736025E-2</v>
      </c>
      <c r="M111" s="52">
        <f>M108+M109+M110</f>
        <v>45824</v>
      </c>
      <c r="N111" s="53">
        <f>IF(M111&gt;0,O111/M111,0)</f>
        <v>0.55008144203910614</v>
      </c>
      <c r="O111" s="54">
        <f>O108+O109+O110</f>
        <v>25206.932000000001</v>
      </c>
      <c r="P111" s="21">
        <f>IF(M111&gt;0,Q111/M111,0)</f>
        <v>0.36219363215782124</v>
      </c>
      <c r="Q111" s="54">
        <f>Q108+Q109+Q110</f>
        <v>16597.161</v>
      </c>
      <c r="R111" s="21">
        <f>IF(M111&gt;0,S111/M111,0)</f>
        <v>8.7724925803072631E-2</v>
      </c>
      <c r="S111" s="54">
        <f>S108+S109+S110</f>
        <v>4019.9070000000002</v>
      </c>
      <c r="T111" s="21">
        <f>IF(M111&gt;0,U111/M111,0)</f>
        <v>0.22932271298882681</v>
      </c>
      <c r="U111" s="54">
        <f>U108+U109+U110</f>
        <v>10508.484</v>
      </c>
      <c r="V111" s="21">
        <f>IF(M111&gt;0,W111/M111,0)</f>
        <v>0.50197603875698327</v>
      </c>
      <c r="W111" s="54">
        <f>W108+W109+W110</f>
        <v>23002.55</v>
      </c>
      <c r="X111" s="21">
        <f>IF(M111&gt;0,Y111/M111,0)</f>
        <v>0.4</v>
      </c>
      <c r="Y111" s="54">
        <f>Y108+Y109+Y110</f>
        <v>18329.600000000002</v>
      </c>
      <c r="Z111" s="55">
        <f>IF(M111&gt;0,AA111/M111,0)</f>
        <v>2.8932786312849163E-3</v>
      </c>
      <c r="AA111" s="56">
        <f>SUM(AA108:AA110)</f>
        <v>132.58160000000001</v>
      </c>
      <c r="AB111" s="55">
        <f>IF(M111&gt;0,(AB108*M108+AB109*M109+AB110*M110)/M111,0)</f>
        <v>2.7552678945530727E-3</v>
      </c>
      <c r="AC111" s="55">
        <f>IF(K111&gt;0,(K108*AC108+K109*AC109+K110*AC110)/K111,0)</f>
        <v>2.9669320529962317E-4</v>
      </c>
      <c r="AD111" s="52">
        <f>SUM(AD108:AD110)</f>
        <v>13.595890000000001</v>
      </c>
      <c r="AE111" s="53">
        <f>IF(K111&gt;0,(K108*AE108+K109*AE109+K110*AE110)/K111,0)</f>
        <v>0.21030699323366153</v>
      </c>
      <c r="AF111" s="58">
        <f>SUM(AF108:AF110)</f>
        <v>109.9933542</v>
      </c>
      <c r="AG111" s="53">
        <f>IF(AND(AA111&gt;0),((AA108*AG108+AA109*AG109+AA110*AG110)/AA111),0)</f>
        <v>0.89872143938525806</v>
      </c>
      <c r="AH111" s="57">
        <f t="shared" si="1"/>
        <v>0.8935500282370108</v>
      </c>
      <c r="AI111" s="51">
        <f>SUM(AI108:AI110)</f>
        <v>572</v>
      </c>
      <c r="AJ111" s="21">
        <f>IF(AI111&gt;0,(AJ108*AI108+AJ109*AI109+AJ110*AI110)/AI111,0)</f>
        <v>8.1662587412587404E-2</v>
      </c>
      <c r="AK111" s="53">
        <f>IF(K111&gt;0,(AK108*K108+AK109*K109+AK110*K110)/K111,0)</f>
        <v>0.21515354928892674</v>
      </c>
      <c r="AL111" s="58">
        <f>SUM(AL108:AL110)</f>
        <v>112.661506</v>
      </c>
      <c r="AM111" s="56"/>
      <c r="AN111" s="56">
        <f>SUM(AN108:AN110)</f>
        <v>708.58</v>
      </c>
      <c r="AO111" s="105"/>
      <c r="AP111" s="106">
        <f>AO110</f>
        <v>1481.8200000000002</v>
      </c>
      <c r="AQ111" s="51">
        <f>SUM(AQ108:AQ110)</f>
        <v>0</v>
      </c>
      <c r="AR111" s="59"/>
      <c r="AS111" s="58"/>
      <c r="AT111" s="58"/>
      <c r="AU111" s="58"/>
      <c r="AV111" s="58"/>
    </row>
    <row r="112" spans="1:48" x14ac:dyDescent="0.2">
      <c r="A112" s="157">
        <v>28</v>
      </c>
      <c r="B112" s="23">
        <v>1</v>
      </c>
      <c r="C112" s="46" t="s">
        <v>50</v>
      </c>
      <c r="D112" s="12">
        <v>6613</v>
      </c>
      <c r="E112" s="12">
        <v>1</v>
      </c>
      <c r="F112" s="12">
        <v>8911</v>
      </c>
      <c r="G112" s="13">
        <v>0.5</v>
      </c>
      <c r="H112" s="13">
        <v>4.7</v>
      </c>
      <c r="I112" s="12">
        <v>9578</v>
      </c>
      <c r="J112" s="13">
        <v>5</v>
      </c>
      <c r="K112" s="12">
        <v>16520</v>
      </c>
      <c r="L112" s="14">
        <v>7.2999999999999995E-2</v>
      </c>
      <c r="M112" s="24">
        <f>ROUND(K112*(1-L112),0)</f>
        <v>15314</v>
      </c>
      <c r="N112" s="15">
        <v>0.60199999999999998</v>
      </c>
      <c r="O112" s="25">
        <f>M112*N112</f>
        <v>9219.0280000000002</v>
      </c>
      <c r="P112" s="14">
        <v>0.313</v>
      </c>
      <c r="Q112" s="25">
        <f>M112*P112</f>
        <v>4793.2820000000002</v>
      </c>
      <c r="R112" s="16">
        <v>8.5000000000000006E-2</v>
      </c>
      <c r="S112" s="25">
        <f>M112*R112</f>
        <v>1301.69</v>
      </c>
      <c r="T112" s="26">
        <v>0.219</v>
      </c>
      <c r="U112" s="25">
        <f>M112*T112</f>
        <v>3353.7660000000001</v>
      </c>
      <c r="V112" s="16">
        <v>0.51100000000000001</v>
      </c>
      <c r="W112" s="25">
        <f>M112*V112</f>
        <v>7825.4539999999997</v>
      </c>
      <c r="X112" s="16">
        <v>0.4</v>
      </c>
      <c r="Y112" s="25">
        <f>X112*M112</f>
        <v>6125.6</v>
      </c>
      <c r="Z112" s="17">
        <v>2.8999999999999998E-3</v>
      </c>
      <c r="AA112" s="18">
        <f>M112*Z112</f>
        <v>44.410599999999995</v>
      </c>
      <c r="AB112" s="27">
        <f>IF(M112&gt;0,(AD112+AL112)/M112,0)</f>
        <v>3.4183463497453313E-3</v>
      </c>
      <c r="AC112" s="17">
        <v>2.9E-4</v>
      </c>
      <c r="AD112" s="24">
        <f>AC112*M112</f>
        <v>4.4410600000000002</v>
      </c>
      <c r="AE112" s="117">
        <v>0.21379999999999999</v>
      </c>
      <c r="AF112" s="30">
        <f>AI112*(1-AJ112)*AE112</f>
        <v>46.304803999999997</v>
      </c>
      <c r="AG112" s="28">
        <f>IF(AND(AE112&gt;0,AC112&gt;0,Z112&gt;0),((Z112-AC112)*AE112)/((AE112-AC112)*Z112),0)</f>
        <v>0.90122242517914863</v>
      </c>
      <c r="AH112" s="60">
        <f t="shared" si="1"/>
        <v>0.91636504073918623</v>
      </c>
      <c r="AI112" s="43">
        <v>238</v>
      </c>
      <c r="AJ112" s="39">
        <v>0.09</v>
      </c>
      <c r="AK112" s="15">
        <v>0.22120000000000001</v>
      </c>
      <c r="AL112" s="30">
        <f>AI112*(1-AJ112)*AK112</f>
        <v>47.907496000000002</v>
      </c>
      <c r="AM112" s="19">
        <v>1.65</v>
      </c>
      <c r="AN112" s="19">
        <v>494.84</v>
      </c>
      <c r="AO112" s="101">
        <f>AO110+AI112-AN112</f>
        <v>1224.9800000000002</v>
      </c>
      <c r="AP112" s="102"/>
      <c r="AQ112" s="12"/>
      <c r="AR112" s="31"/>
      <c r="AS112" s="20"/>
      <c r="AT112" s="20"/>
      <c r="AU112" s="20"/>
      <c r="AV112" s="20"/>
    </row>
    <row r="113" spans="1:48" x14ac:dyDescent="0.2">
      <c r="A113" s="158"/>
      <c r="B113" s="33">
        <v>2</v>
      </c>
      <c r="C113" s="46" t="s">
        <v>52</v>
      </c>
      <c r="D113" s="34">
        <v>19267</v>
      </c>
      <c r="E113" s="34">
        <v>4</v>
      </c>
      <c r="F113" s="34">
        <v>17504</v>
      </c>
      <c r="G113" s="35">
        <v>1.4</v>
      </c>
      <c r="H113" s="35">
        <v>4.7</v>
      </c>
      <c r="I113" s="34">
        <v>19099</v>
      </c>
      <c r="J113" s="35">
        <v>3.8</v>
      </c>
      <c r="K113" s="34">
        <v>16652</v>
      </c>
      <c r="L113" s="36">
        <v>7.3999999999999996E-2</v>
      </c>
      <c r="M113" s="37">
        <f>ROUND(K113*(1-L113),0)</f>
        <v>15420</v>
      </c>
      <c r="N113" s="38">
        <v>0.54500000000000004</v>
      </c>
      <c r="O113" s="25">
        <f>M113*N113</f>
        <v>8403.9000000000015</v>
      </c>
      <c r="P113" s="36">
        <v>0.39900000000000002</v>
      </c>
      <c r="Q113" s="25">
        <f>M113*P113</f>
        <v>6152.58</v>
      </c>
      <c r="R113" s="39">
        <v>5.6000000000000001E-2</v>
      </c>
      <c r="S113" s="25">
        <f>M113*R113</f>
        <v>863.52</v>
      </c>
      <c r="T113" s="28">
        <v>0.22800000000000001</v>
      </c>
      <c r="U113" s="25">
        <f>M113*T113</f>
        <v>3515.76</v>
      </c>
      <c r="V113" s="39">
        <v>0.504</v>
      </c>
      <c r="W113" s="25">
        <f>M113*V113</f>
        <v>7771.68</v>
      </c>
      <c r="X113" s="39">
        <v>0.4</v>
      </c>
      <c r="Y113" s="25">
        <f>X113*M113</f>
        <v>6168</v>
      </c>
      <c r="Z113" s="40">
        <v>2.9199999999999999E-3</v>
      </c>
      <c r="AA113" s="18">
        <f>M113*Z113</f>
        <v>45.026399999999995</v>
      </c>
      <c r="AB113" s="27">
        <f>IF(M113&gt;0,(AD113+AL113)/M113,0)</f>
        <v>3.0274974319066152E-3</v>
      </c>
      <c r="AC113" s="40">
        <v>2.9E-4</v>
      </c>
      <c r="AD113" s="37">
        <f>AC113*M113</f>
        <v>4.4718</v>
      </c>
      <c r="AE113" s="28">
        <v>0.2122</v>
      </c>
      <c r="AF113" s="41">
        <f>AI113*(1-AJ113)*AE113</f>
        <v>41.297515199999999</v>
      </c>
      <c r="AG113" s="28">
        <f>IF(AND(AE113&gt;0,AC113&gt;0,Z113&gt;0),((Z113-AC113)*AE113)/((AE113-AC113)*Z113),0)</f>
        <v>0.90191752378723722</v>
      </c>
      <c r="AH113" s="29">
        <f t="shared" si="1"/>
        <v>0.90542188296468562</v>
      </c>
      <c r="AI113" s="34">
        <v>212</v>
      </c>
      <c r="AJ113" s="36">
        <v>8.2000000000000003E-2</v>
      </c>
      <c r="AK113" s="38">
        <v>0.21690000000000001</v>
      </c>
      <c r="AL113" s="41">
        <f>AI113*(1-AJ113)*AK113</f>
        <v>42.212210400000004</v>
      </c>
      <c r="AM113" s="42">
        <v>1.62</v>
      </c>
      <c r="AN113" s="42"/>
      <c r="AO113" s="121">
        <f>AO112+AI113-AN113</f>
        <v>1436.9800000000002</v>
      </c>
      <c r="AP113" s="104"/>
      <c r="AQ113" s="43"/>
      <c r="AR113" s="44"/>
      <c r="AS113" s="45"/>
      <c r="AT113" s="45"/>
      <c r="AU113" s="45"/>
      <c r="AV113" s="45"/>
    </row>
    <row r="114" spans="1:48" x14ac:dyDescent="0.2">
      <c r="A114" s="158"/>
      <c r="B114" s="33">
        <v>3</v>
      </c>
      <c r="C114" s="46" t="s">
        <v>56</v>
      </c>
      <c r="D114" s="43">
        <v>17100</v>
      </c>
      <c r="E114" s="43">
        <v>4</v>
      </c>
      <c r="F114" s="43">
        <v>17628</v>
      </c>
      <c r="G114" s="37">
        <v>1.5</v>
      </c>
      <c r="H114" s="37">
        <v>5.0999999999999996</v>
      </c>
      <c r="I114" s="43">
        <v>18592</v>
      </c>
      <c r="J114" s="37">
        <v>3.6</v>
      </c>
      <c r="K114" s="43">
        <v>16582</v>
      </c>
      <c r="L114" s="39">
        <v>7.6999999999999999E-2</v>
      </c>
      <c r="M114" s="37">
        <f>ROUND(K114*(1-L114),0)</f>
        <v>15305</v>
      </c>
      <c r="N114" s="28">
        <v>0.63800000000000001</v>
      </c>
      <c r="O114" s="25">
        <f>M114*N114</f>
        <v>9764.59</v>
      </c>
      <c r="P114" s="39">
        <v>0.33200000000000002</v>
      </c>
      <c r="Q114" s="25">
        <f>M114*P114</f>
        <v>5081.26</v>
      </c>
      <c r="R114" s="39">
        <v>0.03</v>
      </c>
      <c r="S114" s="25">
        <f>M114*R114</f>
        <v>459.15</v>
      </c>
      <c r="T114" s="28">
        <v>0.24099999999999999</v>
      </c>
      <c r="U114" s="25">
        <f>M114*T114</f>
        <v>3688.5049999999997</v>
      </c>
      <c r="V114" s="39">
        <v>0.49299999999999999</v>
      </c>
      <c r="W114" s="25">
        <f>M114*V114</f>
        <v>7545.3649999999998</v>
      </c>
      <c r="X114" s="39">
        <v>0.4</v>
      </c>
      <c r="Y114" s="25">
        <f>X114*M114</f>
        <v>6122</v>
      </c>
      <c r="Z114" s="47">
        <v>2.8800000000000002E-3</v>
      </c>
      <c r="AA114" s="18">
        <f>M114*Z114</f>
        <v>44.078400000000002</v>
      </c>
      <c r="AB114" s="27">
        <f>IF(M114&gt;0,(AD114+AL114)/M114,0)</f>
        <v>3.0320578111728198E-3</v>
      </c>
      <c r="AC114" s="47">
        <v>2.7999999999999998E-4</v>
      </c>
      <c r="AD114" s="37">
        <f>AC114*M114</f>
        <v>4.2853999999999992</v>
      </c>
      <c r="AE114" s="28">
        <v>0.2084</v>
      </c>
      <c r="AF114" s="41">
        <f>AI114*(1-AJ114)*AE114</f>
        <v>40.4696128</v>
      </c>
      <c r="AG114" s="28">
        <f>IF(AND(AE114&gt;0,AC114&gt;0,Z114&gt;0),((Z114-AC114)*AE114)/((AE114-AC114)*Z114),0)</f>
        <v>0.90399235483802087</v>
      </c>
      <c r="AH114" s="29">
        <f t="shared" si="1"/>
        <v>0.90882669607396838</v>
      </c>
      <c r="AI114" s="43">
        <v>212</v>
      </c>
      <c r="AJ114" s="39">
        <v>8.4000000000000005E-2</v>
      </c>
      <c r="AK114" s="28">
        <v>0.21690000000000001</v>
      </c>
      <c r="AL114" s="41">
        <f>AI114*(1-AJ114)*AK114</f>
        <v>42.120244800000002</v>
      </c>
      <c r="AM114" s="18">
        <v>1.65</v>
      </c>
      <c r="AN114" s="18"/>
      <c r="AO114" s="121">
        <f>AO113+AI114-AN114</f>
        <v>1648.9800000000002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5" thickBot="1" x14ac:dyDescent="0.25">
      <c r="A115" s="159"/>
      <c r="B115" s="49" t="s">
        <v>38</v>
      </c>
      <c r="C115" s="50"/>
      <c r="D115" s="51">
        <f>SUM(D112:D114)</f>
        <v>42980</v>
      </c>
      <c r="E115" s="51"/>
      <c r="F115" s="51">
        <f>SUM(F112:F114)</f>
        <v>44043</v>
      </c>
      <c r="G115" s="52"/>
      <c r="H115" s="52"/>
      <c r="I115" s="51">
        <f>SUM(I112:I114)</f>
        <v>47269</v>
      </c>
      <c r="J115" s="52"/>
      <c r="K115" s="51">
        <f>SUM(K112:K114)</f>
        <v>49754</v>
      </c>
      <c r="L115" s="21">
        <f>IF(K115&gt;0,(K112*L112+K113*L113+K114*L114)/K115,0)</f>
        <v>7.4667805603569559E-2</v>
      </c>
      <c r="M115" s="52">
        <f>M112+M113+M114</f>
        <v>46039</v>
      </c>
      <c r="N115" s="53">
        <f>IF(M115&gt;0,O115/M115,0)</f>
        <v>0.59487647429353374</v>
      </c>
      <c r="O115" s="54">
        <f>O112+O113+O114</f>
        <v>27387.518</v>
      </c>
      <c r="P115" s="21">
        <f>IF(M115&gt;0,Q115/M115,0)</f>
        <v>0.348120549968505</v>
      </c>
      <c r="Q115" s="54">
        <f>Q112+Q113+Q114</f>
        <v>16027.122000000001</v>
      </c>
      <c r="R115" s="21">
        <f>IF(M115&gt;0,S115/M115,0)</f>
        <v>5.7002975737961294E-2</v>
      </c>
      <c r="S115" s="54">
        <f>S112+S113+S114</f>
        <v>2624.36</v>
      </c>
      <c r="T115" s="21">
        <f>IF(M115&gt;0,U115/M115,0)</f>
        <v>0.22932798279719366</v>
      </c>
      <c r="U115" s="54">
        <f>U112+U113+U114</f>
        <v>10558.030999999999</v>
      </c>
      <c r="V115" s="21">
        <f>IF(M115&gt;0,W115/M115,0)</f>
        <v>0.50267162622993544</v>
      </c>
      <c r="W115" s="54">
        <f>W112+W113+W114</f>
        <v>23142.499</v>
      </c>
      <c r="X115" s="21">
        <f>IF(M115&gt;0,Y115/M115,0)</f>
        <v>0.39999999999999997</v>
      </c>
      <c r="Y115" s="54">
        <f>Y112+Y113+Y114</f>
        <v>18415.599999999999</v>
      </c>
      <c r="Z115" s="55">
        <f>IF(M115&gt;0,AA115/M115,0)</f>
        <v>2.9000499576446056E-3</v>
      </c>
      <c r="AA115" s="56">
        <f>SUM(AA112:AA114)</f>
        <v>133.5154</v>
      </c>
      <c r="AB115" s="55">
        <f>IF(M115&gt;0,(AB112*M112+AB113*M113+AB114*M114)/M115,0)</f>
        <v>3.1590219422663397E-3</v>
      </c>
      <c r="AC115" s="55">
        <f>IF(K115&gt;0,(K112*AC112+K113*AC113+K114*AC114)/K115,0)</f>
        <v>2.8666720263697393E-4</v>
      </c>
      <c r="AD115" s="52">
        <f>SUM(AD112:AD114)</f>
        <v>13.198259999999999</v>
      </c>
      <c r="AE115" s="53">
        <f>IF(K115&gt;0,(K112*AE112+K113*AE113+K114*AE114)/K115,0)</f>
        <v>0.2114647907705913</v>
      </c>
      <c r="AF115" s="58">
        <f>SUM(AF112:AF114)</f>
        <v>128.071932</v>
      </c>
      <c r="AG115" s="53">
        <f>IF(AND(AA115&gt;0),((AA112*AG112+AA113*AG113+AA114*AG114)/AA115),0)</f>
        <v>0.90237129531280258</v>
      </c>
      <c r="AH115" s="57">
        <f t="shared" si="1"/>
        <v>0.91044987665126431</v>
      </c>
      <c r="AI115" s="51">
        <f>SUM(AI112:AI114)</f>
        <v>662</v>
      </c>
      <c r="AJ115" s="21">
        <f>IF(AI115&gt;0,(AJ112*AI112+AJ113*AI113+AJ114*AI114)/AI115,0)</f>
        <v>8.5516616314199392E-2</v>
      </c>
      <c r="AK115" s="53">
        <f>IF(K115&gt;0,(AK112*K112+AK113*K113+AK114*K114)/K115,0)</f>
        <v>0.21832774450295453</v>
      </c>
      <c r="AL115" s="58">
        <f>SUM(AL112:AL114)</f>
        <v>132.23995120000001</v>
      </c>
      <c r="AM115" s="56"/>
      <c r="AN115" s="56">
        <f>SUM(AN112:AN114)</f>
        <v>494.84</v>
      </c>
      <c r="AO115" s="105"/>
      <c r="AP115" s="106">
        <f>AO114</f>
        <v>1648.9800000000002</v>
      </c>
      <c r="AQ115" s="51">
        <f>SUM(AQ112:AQ114)</f>
        <v>0</v>
      </c>
      <c r="AR115" s="59"/>
      <c r="AS115" s="58"/>
      <c r="AT115" s="58"/>
      <c r="AU115" s="58"/>
      <c r="AV115" s="58"/>
    </row>
    <row r="116" spans="1:48" x14ac:dyDescent="0.2">
      <c r="A116" s="158">
        <v>29</v>
      </c>
      <c r="B116" s="33">
        <v>1</v>
      </c>
      <c r="C116" s="11" t="s">
        <v>53</v>
      </c>
      <c r="D116" s="12">
        <v>19495</v>
      </c>
      <c r="E116" s="12">
        <v>0</v>
      </c>
      <c r="F116" s="12">
        <v>13444</v>
      </c>
      <c r="G116" s="13">
        <v>1</v>
      </c>
      <c r="H116" s="13">
        <v>5.4</v>
      </c>
      <c r="I116" s="12">
        <v>15394</v>
      </c>
      <c r="J116" s="13">
        <v>4</v>
      </c>
      <c r="K116" s="12">
        <v>16088</v>
      </c>
      <c r="L116" s="14">
        <v>7.2999999999999995E-2</v>
      </c>
      <c r="M116" s="24">
        <f>ROUND(K116*(1-L116),0)</f>
        <v>14914</v>
      </c>
      <c r="N116" s="15">
        <v>0.51400000000000001</v>
      </c>
      <c r="O116" s="25">
        <f>M116*N116</f>
        <v>7665.7960000000003</v>
      </c>
      <c r="P116" s="14">
        <v>0.44500000000000001</v>
      </c>
      <c r="Q116" s="25">
        <f>M116*P116</f>
        <v>6636.7300000000005</v>
      </c>
      <c r="R116" s="16">
        <v>4.1000000000000002E-2</v>
      </c>
      <c r="S116" s="25">
        <f>M116*R116</f>
        <v>611.47400000000005</v>
      </c>
      <c r="T116" s="26">
        <v>0.246</v>
      </c>
      <c r="U116" s="25">
        <f>M116*T116</f>
        <v>3668.8440000000001</v>
      </c>
      <c r="V116" s="16">
        <v>0.48699999999999999</v>
      </c>
      <c r="W116" s="25">
        <f>M116*V116</f>
        <v>7263.1179999999995</v>
      </c>
      <c r="X116" s="16">
        <v>0.4</v>
      </c>
      <c r="Y116" s="25">
        <f>X116*M116</f>
        <v>5965.6</v>
      </c>
      <c r="Z116" s="17">
        <v>2.8300000000000001E-3</v>
      </c>
      <c r="AA116" s="18">
        <f>M116*Z116</f>
        <v>42.206620000000001</v>
      </c>
      <c r="AB116" s="27">
        <f>IF(M116&gt;0,(AD116+AL116)/M116,0)</f>
        <v>3.0291528496714502E-3</v>
      </c>
      <c r="AC116" s="17">
        <v>2.7E-4</v>
      </c>
      <c r="AD116" s="24">
        <f>AC116*M116</f>
        <v>4.0267800000000005</v>
      </c>
      <c r="AE116" s="117">
        <v>0.2112</v>
      </c>
      <c r="AF116" s="30">
        <f>AI116*(1-AJ116)*AE116</f>
        <v>40.879027200000003</v>
      </c>
      <c r="AG116" s="28">
        <f>IF(AND(AE116&gt;0,AC116&gt;0,Z116&gt;0),((Z116-AC116)*AE116)/((AE116-AC116)*Z116),0)</f>
        <v>0.90575156060515449</v>
      </c>
      <c r="AH116" s="60">
        <f t="shared" si="1"/>
        <v>0.91202443084523166</v>
      </c>
      <c r="AI116" s="12">
        <v>212</v>
      </c>
      <c r="AJ116" s="14">
        <v>8.6999999999999994E-2</v>
      </c>
      <c r="AK116" s="15">
        <v>0.21260000000000001</v>
      </c>
      <c r="AL116" s="30">
        <f>AI116*(1-AJ116)*AK116</f>
        <v>41.150005600000007</v>
      </c>
      <c r="AM116" s="19">
        <v>1.6</v>
      </c>
      <c r="AN116" s="19"/>
      <c r="AO116" s="101">
        <f>AO114+AI116-AN116</f>
        <v>1860.9800000000002</v>
      </c>
      <c r="AP116" s="120"/>
      <c r="AQ116" s="12"/>
      <c r="AR116" s="31"/>
      <c r="AS116" s="20"/>
      <c r="AT116" s="20"/>
      <c r="AU116" s="20"/>
      <c r="AV116" s="20"/>
    </row>
    <row r="117" spans="1:48" x14ac:dyDescent="0.2">
      <c r="A117" s="158"/>
      <c r="B117" s="33">
        <v>2</v>
      </c>
      <c r="C117" s="11" t="s">
        <v>52</v>
      </c>
      <c r="D117" s="34">
        <v>19575</v>
      </c>
      <c r="E117" s="34">
        <v>2</v>
      </c>
      <c r="F117" s="34">
        <v>17736</v>
      </c>
      <c r="G117" s="35">
        <v>1.2</v>
      </c>
      <c r="H117" s="35">
        <v>5</v>
      </c>
      <c r="I117" s="34">
        <v>18995</v>
      </c>
      <c r="J117" s="35">
        <v>3.3</v>
      </c>
      <c r="K117" s="34">
        <v>16219</v>
      </c>
      <c r="L117" s="36">
        <v>7.0999999999999994E-2</v>
      </c>
      <c r="M117" s="37">
        <f>ROUND(K117*(1-L117),0)</f>
        <v>15067</v>
      </c>
      <c r="N117" s="38">
        <v>0.505</v>
      </c>
      <c r="O117" s="25">
        <f>M117*N117</f>
        <v>7608.835</v>
      </c>
      <c r="P117" s="36">
        <v>0.45600000000000002</v>
      </c>
      <c r="Q117" s="25">
        <f>M117*P117</f>
        <v>6870.5520000000006</v>
      </c>
      <c r="R117" s="39">
        <v>3.9E-2</v>
      </c>
      <c r="S117" s="25">
        <f>M117*R117</f>
        <v>587.61299999999994</v>
      </c>
      <c r="T117" s="28">
        <v>0.223</v>
      </c>
      <c r="U117" s="25">
        <f>M117*T117</f>
        <v>3359.9410000000003</v>
      </c>
      <c r="V117" s="39">
        <v>0.505</v>
      </c>
      <c r="W117" s="25">
        <f>M117*V117</f>
        <v>7608.835</v>
      </c>
      <c r="X117" s="39">
        <v>0.4</v>
      </c>
      <c r="Y117" s="25">
        <f>X117*M117</f>
        <v>6026.8</v>
      </c>
      <c r="Z117" s="40">
        <v>2.8600000000000001E-3</v>
      </c>
      <c r="AA117" s="18">
        <f>M117*Z117</f>
        <v>43.091619999999999</v>
      </c>
      <c r="AB117" s="27">
        <f>IF(M117&gt;0,(AD117+AL117)/M117,0)</f>
        <v>3.0102060662374722E-3</v>
      </c>
      <c r="AC117" s="40">
        <v>2.7E-4</v>
      </c>
      <c r="AD117" s="37">
        <f>AC117*M117</f>
        <v>4.0680899999999998</v>
      </c>
      <c r="AE117" s="28">
        <v>0.21329999999999999</v>
      </c>
      <c r="AF117" s="41">
        <f>AI117*(1-AJ117)*AE117</f>
        <v>40.248856799999999</v>
      </c>
      <c r="AG117" s="28">
        <f>IF(AND(AE117&gt;0,AC117&gt;0,Z117&gt;0),((Z117-AC117)*AE117)/((AE117-AC117)*Z117),0)</f>
        <v>0.90674218050643907</v>
      </c>
      <c r="AH117" s="29">
        <f t="shared" si="1"/>
        <v>0.91142985165030799</v>
      </c>
      <c r="AI117" s="34">
        <v>206</v>
      </c>
      <c r="AJ117" s="36">
        <v>8.4000000000000005E-2</v>
      </c>
      <c r="AK117" s="38">
        <v>0.21879999999999999</v>
      </c>
      <c r="AL117" s="41">
        <f>AI117*(1-AJ117)*AK117</f>
        <v>41.286684799999996</v>
      </c>
      <c r="AM117" s="42">
        <v>1.63</v>
      </c>
      <c r="AN117" s="42"/>
      <c r="AO117" s="121">
        <f>AO116+AI117-AN117</f>
        <v>2066.9800000000005</v>
      </c>
      <c r="AP117" s="104"/>
      <c r="AQ117" s="43"/>
      <c r="AR117" s="44"/>
      <c r="AS117" s="45"/>
      <c r="AT117" s="45"/>
      <c r="AU117" s="45"/>
      <c r="AV117" s="45"/>
    </row>
    <row r="118" spans="1:48" x14ac:dyDescent="0.2">
      <c r="A118" s="158"/>
      <c r="B118" s="33">
        <v>3</v>
      </c>
      <c r="C118" s="46" t="s">
        <v>56</v>
      </c>
      <c r="D118" s="43">
        <v>19057</v>
      </c>
      <c r="E118" s="43">
        <v>3</v>
      </c>
      <c r="F118" s="43">
        <v>20484</v>
      </c>
      <c r="G118" s="37">
        <v>1.5</v>
      </c>
      <c r="H118" s="37">
        <v>5.0999999999999996</v>
      </c>
      <c r="I118" s="43">
        <v>21416</v>
      </c>
      <c r="J118" s="37">
        <v>2.4</v>
      </c>
      <c r="K118" s="43">
        <v>17556</v>
      </c>
      <c r="L118" s="39">
        <v>7.1999999999999995E-2</v>
      </c>
      <c r="M118" s="37">
        <f>ROUND(K118*(1-L118),0)</f>
        <v>16292</v>
      </c>
      <c r="N118" s="28">
        <v>0.54600000000000004</v>
      </c>
      <c r="O118" s="25">
        <f>M118*N118</f>
        <v>8895.4320000000007</v>
      </c>
      <c r="P118" s="39">
        <v>0.41299999999999998</v>
      </c>
      <c r="Q118" s="25">
        <f>M118*P118</f>
        <v>6728.5959999999995</v>
      </c>
      <c r="R118" s="39">
        <v>4.1000000000000002E-2</v>
      </c>
      <c r="S118" s="25">
        <f>M118*R118</f>
        <v>667.97199999999998</v>
      </c>
      <c r="T118" s="28">
        <v>0.20100000000000001</v>
      </c>
      <c r="U118" s="25">
        <f>M118*T118</f>
        <v>3274.692</v>
      </c>
      <c r="V118" s="39">
        <v>0.52200000000000002</v>
      </c>
      <c r="W118" s="25">
        <f>M118*V118</f>
        <v>8504.4240000000009</v>
      </c>
      <c r="X118" s="39">
        <v>0.4</v>
      </c>
      <c r="Y118" s="25">
        <f>X118*M118</f>
        <v>6516.8</v>
      </c>
      <c r="Z118" s="47">
        <v>2.8500000000000001E-3</v>
      </c>
      <c r="AA118" s="18">
        <f>M118*Z118</f>
        <v>46.432200000000002</v>
      </c>
      <c r="AB118" s="27">
        <f>IF(M118&gt;0,(AD118+AL118)/M118,0)</f>
        <v>2.9585795236926099E-3</v>
      </c>
      <c r="AC118" s="47">
        <v>2.7E-4</v>
      </c>
      <c r="AD118" s="37">
        <f>AC118*M118</f>
        <v>4.3988399999999999</v>
      </c>
      <c r="AE118" s="28">
        <v>0.2167</v>
      </c>
      <c r="AF118" s="41">
        <f>AI118*(1-AJ118)*AE118</f>
        <v>42.641359200000004</v>
      </c>
      <c r="AG118" s="28">
        <f>IF(AND(AE118&gt;0,AC118&gt;0,Z118&gt;0),((Z118-AC118)*AE118)/((AE118-AC118)*Z118),0)</f>
        <v>0.9063924886373862</v>
      </c>
      <c r="AH118" s="29">
        <f t="shared" si="1"/>
        <v>0.90984357280669603</v>
      </c>
      <c r="AI118" s="43">
        <v>216</v>
      </c>
      <c r="AJ118" s="39">
        <v>8.8999999999999996E-2</v>
      </c>
      <c r="AK118" s="28">
        <v>0.22259999999999999</v>
      </c>
      <c r="AL118" s="41">
        <f>AI118*(1-AJ118)*AK118</f>
        <v>43.802337600000001</v>
      </c>
      <c r="AM118" s="18">
        <v>1.6</v>
      </c>
      <c r="AN118" s="18"/>
      <c r="AO118" s="121">
        <f>AO117+AI118-AN118</f>
        <v>2282.9800000000005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5" thickBot="1" x14ac:dyDescent="0.25">
      <c r="A119" s="159"/>
      <c r="B119" s="49" t="s">
        <v>38</v>
      </c>
      <c r="C119" s="50"/>
      <c r="D119" s="51">
        <f>SUM(D116:D118)</f>
        <v>58127</v>
      </c>
      <c r="E119" s="51"/>
      <c r="F119" s="51">
        <f>SUM(F116:F118)</f>
        <v>51664</v>
      </c>
      <c r="G119" s="52"/>
      <c r="H119" s="52"/>
      <c r="I119" s="51">
        <f>SUM(I116:I118)</f>
        <v>55805</v>
      </c>
      <c r="J119" s="52"/>
      <c r="K119" s="51">
        <f>SUM(K116:K118)</f>
        <v>49863</v>
      </c>
      <c r="L119" s="21">
        <f>IF(K119&gt;0,(K116*L116+K117*L117+K118*L118)/K119,0)</f>
        <v>7.1997372801476042E-2</v>
      </c>
      <c r="M119" s="52">
        <f>M116+M117+M118</f>
        <v>46273</v>
      </c>
      <c r="N119" s="53">
        <f>IF(M119&gt;0,O119/M119,0)</f>
        <v>0.52233620037602924</v>
      </c>
      <c r="O119" s="54">
        <f>O116+O117+O118</f>
        <v>24170.063000000002</v>
      </c>
      <c r="P119" s="21">
        <f>IF(M119&gt;0,Q119/M119,0)</f>
        <v>0.437315021718929</v>
      </c>
      <c r="Q119" s="54">
        <f>Q116+Q117+Q118</f>
        <v>20235.878000000001</v>
      </c>
      <c r="R119" s="21">
        <f>IF(M119&gt;0,S119/M119,0)</f>
        <v>4.0348777905041815E-2</v>
      </c>
      <c r="S119" s="54">
        <f>S116+S117+S118</f>
        <v>1867.059</v>
      </c>
      <c r="T119" s="21">
        <f>IF(M119&gt;0,U119/M119,0)</f>
        <v>0.22266714930953255</v>
      </c>
      <c r="U119" s="54">
        <f>U116+U117+U118</f>
        <v>10303.476999999999</v>
      </c>
      <c r="V119" s="21">
        <f>IF(M119&gt;0,W119/M119,0)</f>
        <v>0.50518395176452791</v>
      </c>
      <c r="W119" s="54">
        <f>W116+W117+W118</f>
        <v>23376.377</v>
      </c>
      <c r="X119" s="21">
        <f>IF(M119&gt;0,Y119/M119,0)</f>
        <v>0.4</v>
      </c>
      <c r="Y119" s="54">
        <f>Y116+Y117+Y118</f>
        <v>18509.2</v>
      </c>
      <c r="Z119" s="55">
        <f>IF(M119&gt;0,AA119/M119,0)</f>
        <v>2.8468100188014608E-3</v>
      </c>
      <c r="AA119" s="56">
        <f>SUM(AA116:AA118)</f>
        <v>131.73043999999999</v>
      </c>
      <c r="AB119" s="55">
        <f>IF(M119&gt;0,(AB116*M116+AB117*M117+AB118*M118)/M119,0)</f>
        <v>2.998135802735937E-3</v>
      </c>
      <c r="AC119" s="55">
        <f>IF(K119&gt;0,(K116*AC116+K117*AC117+K118*AC118)/K119,0)</f>
        <v>2.7E-4</v>
      </c>
      <c r="AD119" s="52">
        <f>SUM(AD116:AD118)</f>
        <v>12.49371</v>
      </c>
      <c r="AE119" s="53">
        <f>IF(K119&gt;0,(K116*AE116+K117*AE117+K118*AE118)/K119,0)</f>
        <v>0.21381953552734495</v>
      </c>
      <c r="AF119" s="58">
        <f>SUM(AF116:AF118)</f>
        <v>123.76924320000001</v>
      </c>
      <c r="AG119" s="53">
        <f>IF(AND(AA119&gt;0),((AA116*AG116+AA117*AG117+AA118*AG118)/AA119),0)</f>
        <v>0.90630152547985465</v>
      </c>
      <c r="AH119" s="57">
        <f t="shared" si="1"/>
        <v>0.91107171947203158</v>
      </c>
      <c r="AI119" s="51">
        <f>SUM(AI116:AI118)</f>
        <v>634</v>
      </c>
      <c r="AJ119" s="21">
        <f>IF(AI119&gt;0,(AJ116*AI116+AJ117*AI117+AJ118*AI118)/AI119,0)</f>
        <v>8.6706624605678254E-2</v>
      </c>
      <c r="AK119" s="53">
        <f>IF(K119&gt;0,(AK116*K116+AK117*K117+AK118*K118)/K119,0)</f>
        <v>0.21813752882899143</v>
      </c>
      <c r="AL119" s="58">
        <f>SUM(AL116:AL118)</f>
        <v>126.239028</v>
      </c>
      <c r="AM119" s="56"/>
      <c r="AN119" s="56">
        <f>SUM(AN116:AN118)</f>
        <v>0</v>
      </c>
      <c r="AO119" s="105"/>
      <c r="AP119" s="106">
        <f>AO118</f>
        <v>2282.9800000000005</v>
      </c>
      <c r="AQ119" s="51">
        <f>SUM(AQ116:AQ118)</f>
        <v>0</v>
      </c>
      <c r="AR119" s="59"/>
      <c r="AS119" s="58"/>
      <c r="AT119" s="58"/>
      <c r="AU119" s="58"/>
      <c r="AV119" s="58"/>
    </row>
    <row r="120" spans="1:48" x14ac:dyDescent="0.2">
      <c r="A120" s="157">
        <v>30</v>
      </c>
      <c r="B120" s="23">
        <v>1</v>
      </c>
      <c r="C120" s="11" t="s">
        <v>53</v>
      </c>
      <c r="D120" s="12">
        <v>16853</v>
      </c>
      <c r="E120" s="12">
        <v>0</v>
      </c>
      <c r="F120" s="12">
        <v>13581</v>
      </c>
      <c r="G120" s="13">
        <v>2.1</v>
      </c>
      <c r="H120" s="13">
        <v>6.5</v>
      </c>
      <c r="I120" s="12">
        <v>15579</v>
      </c>
      <c r="J120" s="13">
        <v>3.3</v>
      </c>
      <c r="K120" s="12">
        <v>16464</v>
      </c>
      <c r="L120" s="14">
        <v>7.0999999999999994E-2</v>
      </c>
      <c r="M120" s="37">
        <f>ROUND(K120*(1-L120),0)</f>
        <v>15295</v>
      </c>
      <c r="N120" s="15">
        <v>0.69399999999999995</v>
      </c>
      <c r="O120" s="25">
        <f>M120*N120</f>
        <v>10614.73</v>
      </c>
      <c r="P120" s="14">
        <v>0.26600000000000001</v>
      </c>
      <c r="Q120" s="25">
        <f>M120*P120</f>
        <v>4068.4700000000003</v>
      </c>
      <c r="R120" s="16">
        <v>0.04</v>
      </c>
      <c r="S120" s="25">
        <f>M120*R120</f>
        <v>611.80000000000007</v>
      </c>
      <c r="T120" s="26">
        <v>0.20499999999999999</v>
      </c>
      <c r="U120" s="25">
        <f>M120*T120</f>
        <v>3135.4749999999999</v>
      </c>
      <c r="V120" s="16">
        <v>0.51500000000000001</v>
      </c>
      <c r="W120" s="25">
        <f>M120*V120</f>
        <v>7876.9250000000002</v>
      </c>
      <c r="X120" s="16">
        <v>0.4</v>
      </c>
      <c r="Y120" s="25">
        <f>X120*M120</f>
        <v>6118</v>
      </c>
      <c r="Z120" s="17">
        <v>2.8500000000000001E-3</v>
      </c>
      <c r="AA120" s="18">
        <f>M120*Z120</f>
        <v>43.59075</v>
      </c>
      <c r="AB120" s="27">
        <f>IF(M120&gt;0,(AD120+AL120)/M120,0)</f>
        <v>2.6751816933638446E-3</v>
      </c>
      <c r="AC120" s="17">
        <v>2.9E-4</v>
      </c>
      <c r="AD120" s="24">
        <f>AC120*M120</f>
        <v>4.4355500000000001</v>
      </c>
      <c r="AE120" s="117">
        <v>0.21679999999999999</v>
      </c>
      <c r="AF120" s="30">
        <f>AI120*(1-AJ120)*AE120</f>
        <v>35.788043200000004</v>
      </c>
      <c r="AG120" s="28">
        <f>IF(AND(AE120&gt;0,AC120&gt;0,Z120&gt;0),((Z120-AC120)*AE120)/((AE120-AC120)*Z120),0)</f>
        <v>0.89944875120228651</v>
      </c>
      <c r="AH120" s="60">
        <f t="shared" si="1"/>
        <v>0.89276765320005136</v>
      </c>
      <c r="AI120" s="12">
        <v>182</v>
      </c>
      <c r="AJ120" s="14">
        <v>9.2999999999999999E-2</v>
      </c>
      <c r="AK120" s="15">
        <v>0.221</v>
      </c>
      <c r="AL120" s="30">
        <f>AI120*(1-AJ120)*AK120</f>
        <v>36.481354000000003</v>
      </c>
      <c r="AM120" s="19">
        <v>1.6</v>
      </c>
      <c r="AN120" s="19"/>
      <c r="AO120" s="101">
        <f>AO118+AI120-AN120</f>
        <v>2464.9800000000005</v>
      </c>
      <c r="AP120" s="102"/>
      <c r="AQ120" s="12"/>
      <c r="AR120" s="31"/>
      <c r="AS120" s="20"/>
      <c r="AT120" s="20"/>
      <c r="AU120" s="20"/>
      <c r="AV120" s="20"/>
    </row>
    <row r="121" spans="1:48" x14ac:dyDescent="0.2">
      <c r="A121" s="158"/>
      <c r="B121" s="33">
        <v>2</v>
      </c>
      <c r="C121" s="11" t="s">
        <v>54</v>
      </c>
      <c r="D121" s="34">
        <v>20000</v>
      </c>
      <c r="E121" s="34">
        <v>3</v>
      </c>
      <c r="F121" s="34">
        <v>16948</v>
      </c>
      <c r="G121" s="35">
        <v>2.4</v>
      </c>
      <c r="H121" s="35">
        <v>3</v>
      </c>
      <c r="I121" s="34">
        <v>18580</v>
      </c>
      <c r="J121" s="35">
        <v>2.9</v>
      </c>
      <c r="K121" s="34">
        <v>16605</v>
      </c>
      <c r="L121" s="36">
        <v>7.6999999999999999E-2</v>
      </c>
      <c r="M121" s="37">
        <f>ROUND(K121*(1-L121),0)</f>
        <v>15326</v>
      </c>
      <c r="N121" s="38">
        <v>0.78500000000000003</v>
      </c>
      <c r="O121" s="25">
        <f>M121*N121</f>
        <v>12030.91</v>
      </c>
      <c r="P121" s="36">
        <v>0.18099999999999999</v>
      </c>
      <c r="Q121" s="25">
        <f>M121*P121</f>
        <v>2774.0059999999999</v>
      </c>
      <c r="R121" s="39">
        <v>3.4000000000000002E-2</v>
      </c>
      <c r="S121" s="25">
        <f>M121*R121</f>
        <v>521.08400000000006</v>
      </c>
      <c r="T121" s="28">
        <v>0.19600000000000001</v>
      </c>
      <c r="U121" s="25">
        <f>M121*T121</f>
        <v>3003.8960000000002</v>
      </c>
      <c r="V121" s="39">
        <v>0.52700000000000002</v>
      </c>
      <c r="W121" s="25">
        <f>M121*V121</f>
        <v>8076.8020000000006</v>
      </c>
      <c r="X121" s="39">
        <v>0.4</v>
      </c>
      <c r="Y121" s="25">
        <f>X121*M121</f>
        <v>6130.4000000000005</v>
      </c>
      <c r="Z121" s="40">
        <v>2.8800000000000002E-3</v>
      </c>
      <c r="AA121" s="18">
        <f>M121*Z121</f>
        <v>44.13888</v>
      </c>
      <c r="AB121" s="27">
        <f>IF(M121&gt;0,(AD121+AL121)/M121,0)</f>
        <v>3.294034881900039E-3</v>
      </c>
      <c r="AC121" s="40">
        <v>2.9E-4</v>
      </c>
      <c r="AD121" s="37">
        <f>AC121*M121</f>
        <v>4.4445399999999999</v>
      </c>
      <c r="AE121" s="28">
        <v>0.21529999999999999</v>
      </c>
      <c r="AF121" s="41">
        <f>AI121*(1-AJ121)*AE121</f>
        <v>46.168501400000004</v>
      </c>
      <c r="AG121" s="28">
        <f>IF(AND(AE121&gt;0,AC121&gt;0,Z121&gt;0),((Z121-AC121)*AE121)/((AE121-AC121)*Z121),0)</f>
        <v>0.90051851593465948</v>
      </c>
      <c r="AH121" s="29">
        <f t="shared" si="1"/>
        <v>0.91319554700793537</v>
      </c>
      <c r="AI121" s="34">
        <v>238</v>
      </c>
      <c r="AJ121" s="36">
        <v>9.9000000000000005E-2</v>
      </c>
      <c r="AK121" s="38">
        <v>0.2147</v>
      </c>
      <c r="AL121" s="41">
        <f>AI121*(1-AJ121)*AK121</f>
        <v>46.039838600000003</v>
      </c>
      <c r="AM121" s="42">
        <v>1.79</v>
      </c>
      <c r="AN121" s="42"/>
      <c r="AO121" s="121">
        <f>AO120+AI121-AN121</f>
        <v>2702.9800000000005</v>
      </c>
      <c r="AP121" s="104"/>
      <c r="AQ121" s="43"/>
      <c r="AR121" s="44"/>
      <c r="AS121" s="45"/>
      <c r="AT121" s="45"/>
      <c r="AU121" s="45"/>
      <c r="AV121" s="45"/>
    </row>
    <row r="122" spans="1:48" x14ac:dyDescent="0.2">
      <c r="A122" s="158"/>
      <c r="B122" s="33">
        <v>3</v>
      </c>
      <c r="C122" s="46" t="s">
        <v>56</v>
      </c>
      <c r="D122" s="43">
        <v>17740</v>
      </c>
      <c r="E122" s="43">
        <v>1</v>
      </c>
      <c r="F122" s="43">
        <v>16851</v>
      </c>
      <c r="G122" s="37">
        <v>0.9</v>
      </c>
      <c r="H122" s="37">
        <v>4.8</v>
      </c>
      <c r="I122" s="43">
        <v>17856</v>
      </c>
      <c r="J122" s="37">
        <v>3</v>
      </c>
      <c r="K122" s="43">
        <v>16633</v>
      </c>
      <c r="L122" s="39">
        <v>6.3E-2</v>
      </c>
      <c r="M122" s="37">
        <f>ROUND(K122*(1-L122),0)</f>
        <v>15585</v>
      </c>
      <c r="N122" s="28">
        <v>0.66500000000000004</v>
      </c>
      <c r="O122" s="25">
        <f>M122*N122</f>
        <v>10364.025000000001</v>
      </c>
      <c r="P122" s="39">
        <v>0.29699999999999999</v>
      </c>
      <c r="Q122" s="25">
        <f>M122*P122</f>
        <v>4628.7449999999999</v>
      </c>
      <c r="R122" s="39">
        <v>3.7999999999999999E-2</v>
      </c>
      <c r="S122" s="25">
        <f>M122*R122</f>
        <v>592.23</v>
      </c>
      <c r="T122" s="28">
        <v>0.19500000000000001</v>
      </c>
      <c r="U122" s="25">
        <f>M122*T122</f>
        <v>3039.0750000000003</v>
      </c>
      <c r="V122" s="39">
        <v>0.52700000000000002</v>
      </c>
      <c r="W122" s="25">
        <f>M122*V122</f>
        <v>8213.2950000000001</v>
      </c>
      <c r="X122" s="39">
        <v>0.4</v>
      </c>
      <c r="Y122" s="25">
        <f>X122*M122</f>
        <v>6234</v>
      </c>
      <c r="Z122" s="47">
        <v>2.8900000000000002E-3</v>
      </c>
      <c r="AA122" s="18">
        <f>M122*Z122</f>
        <v>45.040650000000007</v>
      </c>
      <c r="AB122" s="27">
        <f>IF(M122&gt;0,(AD122+AL122)/M122,0)</f>
        <v>2.9583888931665062E-3</v>
      </c>
      <c r="AC122" s="47">
        <v>2.9E-4</v>
      </c>
      <c r="AD122" s="37">
        <f>AC122*M122</f>
        <v>4.5196500000000004</v>
      </c>
      <c r="AE122" s="28">
        <v>0.21560000000000001</v>
      </c>
      <c r="AF122" s="41">
        <f>AI122*(1-AJ122)*AE122</f>
        <v>40.959903600000004</v>
      </c>
      <c r="AG122" s="28">
        <f>IF(AND(AE122&gt;0,AC122&gt;0,Z122&gt;0),((Z122-AC122)*AE122)/((AE122-AC122)*Z122),0)</f>
        <v>0.90086571884202049</v>
      </c>
      <c r="AH122" s="29">
        <f t="shared" si="1"/>
        <v>0.90317019715607361</v>
      </c>
      <c r="AI122" s="43">
        <v>209</v>
      </c>
      <c r="AJ122" s="39">
        <v>9.0999999999999998E-2</v>
      </c>
      <c r="AK122" s="28">
        <v>0.21890000000000001</v>
      </c>
      <c r="AL122" s="41">
        <f>AI122*(1-AJ122)*AK122</f>
        <v>41.586840899999999</v>
      </c>
      <c r="AM122" s="18">
        <v>1.6</v>
      </c>
      <c r="AN122" s="18"/>
      <c r="AO122" s="121">
        <f>AO121+AI122-AN122</f>
        <v>2911.9800000000005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5" thickBot="1" x14ac:dyDescent="0.25">
      <c r="A123" s="159"/>
      <c r="B123" s="49" t="s">
        <v>38</v>
      </c>
      <c r="C123" s="50"/>
      <c r="D123" s="51">
        <f>SUM(D120:D122)</f>
        <v>54593</v>
      </c>
      <c r="E123" s="51"/>
      <c r="F123" s="51">
        <f>SUM(F120:F122)</f>
        <v>47380</v>
      </c>
      <c r="G123" s="52"/>
      <c r="H123" s="52"/>
      <c r="I123" s="51">
        <f>SUM(I120:I122)</f>
        <v>52015</v>
      </c>
      <c r="J123" s="52"/>
      <c r="K123" s="51">
        <f>SUM(K120:K122)</f>
        <v>49702</v>
      </c>
      <c r="L123" s="21">
        <f>IF(K123&gt;0,(K120*L120+K121*L121+K122*L122)/K123,0)</f>
        <v>7.032731077220232E-2</v>
      </c>
      <c r="M123" s="52">
        <f>M120+M121+M122</f>
        <v>46206</v>
      </c>
      <c r="N123" s="53">
        <f>IF(M123&gt;0,O123/M123,0)</f>
        <v>0.71440213392200147</v>
      </c>
      <c r="O123" s="54">
        <f>O120+O121+O122</f>
        <v>33009.665000000001</v>
      </c>
      <c r="P123" s="21">
        <f>IF(M123&gt;0,Q123/M123,0)</f>
        <v>0.24826258494567807</v>
      </c>
      <c r="Q123" s="54">
        <f>Q120+Q121+Q122</f>
        <v>11471.221000000001</v>
      </c>
      <c r="R123" s="21">
        <f>IF(M123&gt;0,S123/M123,0)</f>
        <v>3.7335281132320479E-2</v>
      </c>
      <c r="S123" s="54">
        <f>S120+S121+S122</f>
        <v>1725.114</v>
      </c>
      <c r="T123" s="21">
        <f>IF(M123&gt;0,U123/M123,0)</f>
        <v>0.19864186469289702</v>
      </c>
      <c r="U123" s="54">
        <f>U120+U121+U122</f>
        <v>9178.4459999999999</v>
      </c>
      <c r="V123" s="21">
        <f>IF(M123&gt;0,W123/M123,0)</f>
        <v>0.52302778859888333</v>
      </c>
      <c r="W123" s="54">
        <f>W120+W121+W122</f>
        <v>24167.022000000001</v>
      </c>
      <c r="X123" s="21">
        <f>IF(M123&gt;0,Y123/M123,0)</f>
        <v>0.4</v>
      </c>
      <c r="Y123" s="54">
        <f>Y120+Y121+Y122</f>
        <v>18482.400000000001</v>
      </c>
      <c r="Z123" s="55">
        <f>IF(M123&gt;0,AA123/M123,0)</f>
        <v>2.8734424100766136E-3</v>
      </c>
      <c r="AA123" s="56">
        <f>SUM(AA120:AA122)</f>
        <v>132.77028000000001</v>
      </c>
      <c r="AB123" s="55">
        <f>IF(M123&gt;0,(AB120*M120+AB121*M121+AB122*M122)/M123,0)</f>
        <v>2.9759722438644329E-3</v>
      </c>
      <c r="AC123" s="55">
        <f>IF(K123&gt;0,(K120*AC120+K121*AC121+K122*AC122)/K123,0)</f>
        <v>2.9E-4</v>
      </c>
      <c r="AD123" s="52">
        <f>SUM(AD120:AD122)</f>
        <v>13.39974</v>
      </c>
      <c r="AE123" s="53">
        <f>IF(K123&gt;0,(K120*AE120+K121*AE121+K122*AE122)/K123,0)</f>
        <v>0.21589727777554224</v>
      </c>
      <c r="AF123" s="58">
        <f>SUM(AF120:AF122)</f>
        <v>122.9164482</v>
      </c>
      <c r="AG123" s="53">
        <f>IF(AND(AA123&gt;0),((AA120*AG120+AA121*AG121+AA122*AG122)/AA123),0)</f>
        <v>0.90028507813232705</v>
      </c>
      <c r="AH123" s="57">
        <f t="shared" si="1"/>
        <v>0.90375403578574087</v>
      </c>
      <c r="AI123" s="51">
        <f>SUM(AI120:AI122)</f>
        <v>629</v>
      </c>
      <c r="AJ123" s="21">
        <f>IF(AI123&gt;0,(AJ120*AI120+AJ121*AI121+AJ122*AI122)/AI123,0)</f>
        <v>9.4605723370429246E-2</v>
      </c>
      <c r="AK123" s="53">
        <f>IF(K123&gt;0,(AK120*K120+AK121*K121+AK122*K122)/K123,0)</f>
        <v>0.21819245100800774</v>
      </c>
      <c r="AL123" s="58">
        <f>SUM(AL120:AL122)</f>
        <v>124.1080335</v>
      </c>
      <c r="AM123" s="56"/>
      <c r="AN123" s="56">
        <f>SUM(AN120:AN122)</f>
        <v>0</v>
      </c>
      <c r="AO123" s="105"/>
      <c r="AP123" s="106">
        <f>AO122</f>
        <v>2911.9800000000005</v>
      </c>
      <c r="AQ123" s="51">
        <f>SUM(AQ120:AQ122)</f>
        <v>0</v>
      </c>
      <c r="AR123" s="59"/>
      <c r="AS123" s="58"/>
      <c r="AT123" s="58"/>
      <c r="AU123" s="58"/>
      <c r="AV123" s="58"/>
    </row>
    <row r="124" spans="1:48" x14ac:dyDescent="0.2">
      <c r="A124" s="157">
        <v>31</v>
      </c>
      <c r="B124" s="23">
        <v>1</v>
      </c>
      <c r="C124" s="11" t="s">
        <v>53</v>
      </c>
      <c r="D124" s="12">
        <v>6165</v>
      </c>
      <c r="E124" s="12">
        <v>0</v>
      </c>
      <c r="F124" s="12">
        <v>11271</v>
      </c>
      <c r="G124" s="13">
        <v>1.5</v>
      </c>
      <c r="H124" s="13">
        <v>6.8</v>
      </c>
      <c r="I124" s="12">
        <v>13055</v>
      </c>
      <c r="J124" s="13">
        <v>4.7</v>
      </c>
      <c r="K124" s="12">
        <v>16603</v>
      </c>
      <c r="L124" s="14">
        <v>0.08</v>
      </c>
      <c r="M124" s="24">
        <f>ROUND(K124*(1-L124),0)</f>
        <v>15275</v>
      </c>
      <c r="N124" s="15">
        <v>0.68700000000000006</v>
      </c>
      <c r="O124" s="25">
        <f>M124*N124</f>
        <v>10493.925000000001</v>
      </c>
      <c r="P124" s="14">
        <v>0.28100000000000003</v>
      </c>
      <c r="Q124" s="25">
        <f>M124*P124</f>
        <v>4292.2750000000005</v>
      </c>
      <c r="R124" s="16">
        <v>3.2000000000000001E-2</v>
      </c>
      <c r="S124" s="25">
        <f>M124*R124</f>
        <v>488.8</v>
      </c>
      <c r="T124" s="26">
        <v>0.224</v>
      </c>
      <c r="U124" s="25">
        <f>M124*T124</f>
        <v>3421.6</v>
      </c>
      <c r="V124" s="16">
        <v>0.502</v>
      </c>
      <c r="W124" s="25">
        <f>M124*V124</f>
        <v>7668.05</v>
      </c>
      <c r="X124" s="16">
        <v>0.4</v>
      </c>
      <c r="Y124" s="25">
        <f>X124*M124</f>
        <v>6110</v>
      </c>
      <c r="Z124" s="17">
        <v>2.9299999999999999E-3</v>
      </c>
      <c r="AA124" s="18">
        <f>M124*Z124</f>
        <v>44.755749999999999</v>
      </c>
      <c r="AB124" s="27">
        <f>IF(M124&gt;0,(AD124+AL124)/M124,0)</f>
        <v>3.0227642553191489E-3</v>
      </c>
      <c r="AC124" s="17">
        <v>2.9E-4</v>
      </c>
      <c r="AD124" s="24">
        <f>AC124*M124</f>
        <v>4.4297500000000003</v>
      </c>
      <c r="AE124" s="117">
        <v>0.22320000000000001</v>
      </c>
      <c r="AF124" s="30">
        <f>AI124*(1-AJ124)*AE124</f>
        <v>42.856632000000005</v>
      </c>
      <c r="AG124" s="28">
        <f>IF(AND(AE124&gt;0,AC124&gt;0,Z124&gt;0),((Z124-AC124)*AE124)/((AE124-AC124)*Z124),0)</f>
        <v>0.90219609897809971</v>
      </c>
      <c r="AH124" s="60">
        <f t="shared" si="1"/>
        <v>0.90526890458602227</v>
      </c>
      <c r="AI124" s="12">
        <v>211</v>
      </c>
      <c r="AJ124" s="14">
        <v>0.09</v>
      </c>
      <c r="AK124" s="15">
        <v>0.21740000000000001</v>
      </c>
      <c r="AL124" s="30">
        <f>AI124*(1-AJ124)*AK124</f>
        <v>41.742974000000004</v>
      </c>
      <c r="AM124" s="19">
        <v>1.6</v>
      </c>
      <c r="AN124" s="19">
        <v>506.06</v>
      </c>
      <c r="AO124" s="101">
        <f>AO122+AI124-AN124-AP124</f>
        <v>2297.9200000000005</v>
      </c>
      <c r="AP124" s="102">
        <v>319</v>
      </c>
      <c r="AQ124" s="12"/>
      <c r="AR124" s="31"/>
      <c r="AS124" s="20"/>
      <c r="AT124" s="20"/>
      <c r="AU124" s="20"/>
      <c r="AV124" s="20"/>
    </row>
    <row r="125" spans="1:48" x14ac:dyDescent="0.2">
      <c r="A125" s="158"/>
      <c r="B125" s="33">
        <v>2</v>
      </c>
      <c r="C125" s="11" t="s">
        <v>54</v>
      </c>
      <c r="D125" s="34">
        <v>20635</v>
      </c>
      <c r="E125" s="34">
        <v>2</v>
      </c>
      <c r="F125" s="34">
        <v>16900</v>
      </c>
      <c r="G125" s="35">
        <v>2.5</v>
      </c>
      <c r="H125" s="35">
        <v>6.1</v>
      </c>
      <c r="I125" s="34">
        <v>18832</v>
      </c>
      <c r="J125" s="35">
        <v>3.7</v>
      </c>
      <c r="K125" s="34">
        <v>16661</v>
      </c>
      <c r="L125" s="36">
        <v>7.3999999999999996E-2</v>
      </c>
      <c r="M125" s="37">
        <f>ROUND(K125*(1-L125),0)</f>
        <v>15428</v>
      </c>
      <c r="N125" s="38">
        <v>0.80400000000000005</v>
      </c>
      <c r="O125" s="25">
        <f>M125*N125</f>
        <v>12404.112000000001</v>
      </c>
      <c r="P125" s="36">
        <v>0.156</v>
      </c>
      <c r="Q125" s="25">
        <f>M125*P125</f>
        <v>2406.768</v>
      </c>
      <c r="R125" s="39">
        <v>0.04</v>
      </c>
      <c r="S125" s="25">
        <f>M125*R125</f>
        <v>617.12</v>
      </c>
      <c r="T125" s="28">
        <v>0.221</v>
      </c>
      <c r="U125" s="25">
        <f>M125*T125</f>
        <v>3409.5880000000002</v>
      </c>
      <c r="V125" s="39">
        <v>0.5</v>
      </c>
      <c r="W125" s="25">
        <f>M125*V125</f>
        <v>7714</v>
      </c>
      <c r="X125" s="39">
        <v>0.4</v>
      </c>
      <c r="Y125" s="25">
        <f>X125*M125</f>
        <v>6171.2000000000007</v>
      </c>
      <c r="Z125" s="40">
        <v>3.0000000000000001E-3</v>
      </c>
      <c r="AA125" s="18">
        <f>M125*Z125</f>
        <v>46.283999999999999</v>
      </c>
      <c r="AB125" s="27">
        <f>IF(M125&gt;0,(AD125+AL125)/M125,0)</f>
        <v>3.004358620689655E-3</v>
      </c>
      <c r="AC125" s="40">
        <v>3.2000000000000003E-4</v>
      </c>
      <c r="AD125" s="37">
        <f>AC125*M125</f>
        <v>4.93696</v>
      </c>
      <c r="AE125" s="28">
        <v>0.22589999999999999</v>
      </c>
      <c r="AF125" s="41">
        <f>AI125*(1-AJ125)*AE125</f>
        <v>42.028243199999999</v>
      </c>
      <c r="AG125" s="28">
        <f>IF(AND(AE125&gt;0,AC125&gt;0,Z125&gt;0),((Z125-AC125)*AE125)/((AE125-AC125)*Z125),0)</f>
        <v>0.89460058515825858</v>
      </c>
      <c r="AH125" s="29">
        <f t="shared" si="1"/>
        <v>0.89477437008626259</v>
      </c>
      <c r="AI125" s="34">
        <v>204</v>
      </c>
      <c r="AJ125" s="36">
        <v>8.7999999999999995E-2</v>
      </c>
      <c r="AK125" s="38">
        <v>0.22259999999999999</v>
      </c>
      <c r="AL125" s="41">
        <f>AI125*(1-AJ125)*AK125</f>
        <v>41.414284799999997</v>
      </c>
      <c r="AM125" s="42">
        <v>1.65</v>
      </c>
      <c r="AN125" s="42"/>
      <c r="AO125" s="121">
        <f>AO124+AI125-AN125</f>
        <v>2501.9200000000005</v>
      </c>
      <c r="AP125" s="104"/>
      <c r="AQ125" s="43"/>
      <c r="AR125" s="44"/>
      <c r="AS125" s="45"/>
      <c r="AT125" s="45"/>
      <c r="AU125" s="45"/>
      <c r="AV125" s="45"/>
    </row>
    <row r="126" spans="1:48" x14ac:dyDescent="0.2">
      <c r="A126" s="158"/>
      <c r="B126" s="33">
        <v>3</v>
      </c>
      <c r="C126" s="46" t="s">
        <v>50</v>
      </c>
      <c r="D126" s="43">
        <v>19900</v>
      </c>
      <c r="E126" s="43">
        <v>1</v>
      </c>
      <c r="F126" s="43">
        <v>18641</v>
      </c>
      <c r="G126" s="37">
        <v>0.9</v>
      </c>
      <c r="H126" s="37">
        <v>6.5</v>
      </c>
      <c r="I126" s="43">
        <v>19799</v>
      </c>
      <c r="J126" s="37">
        <v>3.1</v>
      </c>
      <c r="K126" s="43">
        <v>16498</v>
      </c>
      <c r="L126" s="39">
        <v>8.1000000000000003E-2</v>
      </c>
      <c r="M126" s="37">
        <f>ROUND(K126*(1-L126),0)</f>
        <v>15162</v>
      </c>
      <c r="N126" s="28">
        <v>0.68899999999999995</v>
      </c>
      <c r="O126" s="25">
        <f>M126*N126</f>
        <v>10446.617999999999</v>
      </c>
      <c r="P126" s="39">
        <v>0.249</v>
      </c>
      <c r="Q126" s="25">
        <f>M126*P126</f>
        <v>3775.3380000000002</v>
      </c>
      <c r="R126" s="39">
        <v>6.2E-2</v>
      </c>
      <c r="S126" s="25">
        <f>M126*R126</f>
        <v>940.04399999999998</v>
      </c>
      <c r="T126" s="28">
        <v>0.22500000000000001</v>
      </c>
      <c r="U126" s="25">
        <f>M126*T126</f>
        <v>3411.4500000000003</v>
      </c>
      <c r="V126" s="39">
        <v>0.497</v>
      </c>
      <c r="W126" s="25">
        <f>M126*V126</f>
        <v>7535.5140000000001</v>
      </c>
      <c r="X126" s="39">
        <v>0.43</v>
      </c>
      <c r="Y126" s="25">
        <f>X126*M126</f>
        <v>6519.66</v>
      </c>
      <c r="Z126" s="47"/>
      <c r="AA126" s="18">
        <f>M126*Z126</f>
        <v>0</v>
      </c>
      <c r="AB126" s="27">
        <f>IF(M126&gt;0,(AD126+AL126)/M126,0)</f>
        <v>2.6603574726289407E-3</v>
      </c>
      <c r="AC126" s="47"/>
      <c r="AD126" s="37">
        <f>AC126*M126</f>
        <v>0</v>
      </c>
      <c r="AE126" s="28"/>
      <c r="AF126" s="41">
        <f>AI126*(1-AJ126)*AE126</f>
        <v>0</v>
      </c>
      <c r="AG126" s="28">
        <f>IF(AND(AE126&gt;0,AC126&gt;0,Z126&gt;0),((Z126-AC126)*AE126)/((AE126-AC126)*Z126),0)</f>
        <v>0</v>
      </c>
      <c r="AH126" s="29">
        <f t="shared" si="1"/>
        <v>0</v>
      </c>
      <c r="AI126" s="43">
        <v>200</v>
      </c>
      <c r="AJ126" s="39">
        <v>8.6999999999999994E-2</v>
      </c>
      <c r="AK126" s="28">
        <v>0.22090000000000001</v>
      </c>
      <c r="AL126" s="41">
        <f>AI126*(1-AJ126)*AK126</f>
        <v>40.33634</v>
      </c>
      <c r="AM126" s="18">
        <v>1.6</v>
      </c>
      <c r="AN126" s="18"/>
      <c r="AO126" s="121">
        <f>AO125+AI126-AN126</f>
        <v>2701.9200000000005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5" thickBot="1" x14ac:dyDescent="0.25">
      <c r="A127" s="159"/>
      <c r="B127" s="49" t="s">
        <v>38</v>
      </c>
      <c r="C127" s="50"/>
      <c r="D127" s="51">
        <f>SUM(D124:D126)</f>
        <v>46700</v>
      </c>
      <c r="E127" s="61"/>
      <c r="F127" s="51">
        <f>SUM(F124:F126)</f>
        <v>46812</v>
      </c>
      <c r="G127" s="62"/>
      <c r="H127" s="62"/>
      <c r="I127" s="51">
        <f>SUM(I124:I126)</f>
        <v>51686</v>
      </c>
      <c r="J127" s="52"/>
      <c r="K127" s="51">
        <f>SUM(K124:K126)</f>
        <v>49762</v>
      </c>
      <c r="L127" s="21">
        <f>IF(K127&gt;0,(K124*L124+K125*L125+K126*L126)/K127,0)</f>
        <v>7.8322655841807004E-2</v>
      </c>
      <c r="M127" s="52">
        <f>M124+M125+M126</f>
        <v>45865</v>
      </c>
      <c r="N127" s="53">
        <f>IF(M127&gt;0,O127/M127,0)</f>
        <v>0.72701744249427669</v>
      </c>
      <c r="O127" s="54">
        <f>O124+O125+O126</f>
        <v>33344.654999999999</v>
      </c>
      <c r="P127" s="21">
        <f>IF(M127&gt;0,Q127/M127,0)</f>
        <v>0.22837416330535268</v>
      </c>
      <c r="Q127" s="54">
        <f>Q124+Q125+Q126</f>
        <v>10474.381000000001</v>
      </c>
      <c r="R127" s="21">
        <f>IF(M127&gt;0,S127/M127,0)</f>
        <v>4.4608394200370653E-2</v>
      </c>
      <c r="S127" s="54">
        <f>S124+S125+S126</f>
        <v>2045.9639999999999</v>
      </c>
      <c r="T127" s="21">
        <f>IF(M127&gt;0,U127/M127,0)</f>
        <v>0.22332144336640142</v>
      </c>
      <c r="U127" s="54">
        <f>U124+U125+U126</f>
        <v>10242.638000000001</v>
      </c>
      <c r="V127" s="21">
        <f>IF(M127&gt;0,W127/M127,0)</f>
        <v>0.49967434863185434</v>
      </c>
      <c r="W127" s="54">
        <f>W124+W125+W126</f>
        <v>22917.563999999998</v>
      </c>
      <c r="X127" s="21">
        <f>IF(M127&gt;0,Y127/M127,0)</f>
        <v>0.40991736618336422</v>
      </c>
      <c r="Y127" s="54">
        <f>Y124+Y125+Y126</f>
        <v>18800.86</v>
      </c>
      <c r="Z127" s="55">
        <f>IF(M127&gt;0,AA127/M127,0)</f>
        <v>1.9849503979069007E-3</v>
      </c>
      <c r="AA127" s="56">
        <f>SUM(AA124:AA126)</f>
        <v>91.039749999999998</v>
      </c>
      <c r="AB127" s="55">
        <f>IF(M127&gt;0,(AB124*M124+AB125*M125+AB126*M126)/M127,0)</f>
        <v>2.8967689698026823E-3</v>
      </c>
      <c r="AC127" s="55">
        <f>IF(K127&gt;0,(K124*AC124+K125*AC125+K126*AC126)/K127,0)</f>
        <v>2.0389835617539489E-4</v>
      </c>
      <c r="AD127" s="52">
        <f>SUM(AD124:AD126)</f>
        <v>9.3667100000000012</v>
      </c>
      <c r="AE127" s="53">
        <f>IF(K127&gt;0,(K124*AE124+K125*AE125+K126*AE126)/K127,0)</f>
        <v>0.15010468831638599</v>
      </c>
      <c r="AF127" s="58">
        <f>SUM(AF124:AF126)</f>
        <v>84.88487520000001</v>
      </c>
      <c r="AG127" s="53">
        <f>IF(AND(AA127&gt;0),((AA124*AG124+AA125*AG125+AA126*AG126)/AA127),0)</f>
        <v>0.89833459055307074</v>
      </c>
      <c r="AH127" s="57">
        <f t="shared" si="1"/>
        <v>0.93047299155354413</v>
      </c>
      <c r="AI127" s="51">
        <f>SUM(AI124:AI126)</f>
        <v>615</v>
      </c>
      <c r="AJ127" s="21">
        <f>IF(AI127&gt;0,(AJ124*AI124+AJ125*AI125+AJ126*AI126)/AI127,0)</f>
        <v>8.8360975609756087E-2</v>
      </c>
      <c r="AK127" s="53">
        <f>IF(K127&gt;0,(AK124*K124+AK125*K125+AK126*K126)/K127,0)</f>
        <v>0.22030141473413448</v>
      </c>
      <c r="AL127" s="58">
        <f>SUM(AL124:AL126)</f>
        <v>123.4935988</v>
      </c>
      <c r="AM127" s="63"/>
      <c r="AN127" s="56">
        <f>SUM(AN124:AN126)</f>
        <v>506.06</v>
      </c>
      <c r="AO127" s="105"/>
      <c r="AP127" s="106">
        <f>AO126</f>
        <v>2701.9200000000005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1486730</v>
      </c>
      <c r="E128" s="69"/>
      <c r="F128" s="69">
        <f>SUM(F127,F123,F119,F115,F111,F107,F103,F99,F95,F91,F87,F83,F79,F75,F71,F67,F63,F59,F55,F51,F47,F43,F39,F35,F31,F27,F23,F19,F15,F11,F7)</f>
        <v>1448475</v>
      </c>
      <c r="G128" s="75"/>
      <c r="H128" s="69"/>
      <c r="I128" s="69">
        <f>SUM(I127,I123,I119,I115,I111,I107,I103,I99,I95,I91,I87,I83,I79,I75,I71,I67,I63,I59,I55,I51,I47,I43,I39,I35,I31,I27,I23,I19,I15,I11,I7)</f>
        <v>1553285</v>
      </c>
      <c r="J128" s="75"/>
      <c r="K128" s="69">
        <f>SUM(K127,K123,K119,K115,K111,K107,K103,K99,K95,K91,K87,K83,K79,K75,K71,K67,K63,K59,K55,K51,K47,K43,K39,K35,K31,K27,K23,K19,K15,K11,K7)</f>
        <v>1505064</v>
      </c>
      <c r="L128" s="70">
        <f>1-M128/K128</f>
        <v>7.3031445838848019E-2</v>
      </c>
      <c r="M128" s="69">
        <f>SUM(M127,M123,M119,M115,M111,M107,M103,M99,M95,M91,M87,M83,M79,M75,M71,M67,M63,M59,M55,M51,M47,M43,M39,M35,M31,M27,M23,M19,M15,M11,M7)</f>
        <v>1395147</v>
      </c>
      <c r="N128" s="71">
        <f>IF(AND(M128&gt;0),(O128/M128),0)</f>
        <v>0.57989564612187805</v>
      </c>
      <c r="O128" s="69">
        <f>SUM(O127,O123,O119,O115,O111,O107,O103,O99,O95,O91,O87,O83,O79,O75,O71,O67,O63,O59,O55,O51,O47,O43,O39,O35,O31,O27,O23,O19,O15,O11,O7)</f>
        <v>809039.67099999986</v>
      </c>
      <c r="P128" s="71">
        <f>Q128/M128</f>
        <v>0.37358279736830602</v>
      </c>
      <c r="Q128" s="69">
        <f>SUM(Q127,Q123,Q119,Q115,Q111,Q107,Q103,Q99,Q95,Q91,Q87,Q83,Q79,Q75,Q71,Q67,Q63,Q59,Q55,Q51,Q47,Q43,Q39,Q35,Q31,Q27,Q23,Q19,Q15,Q11,Q7)</f>
        <v>521202.91900000005</v>
      </c>
      <c r="R128" s="71">
        <f>S128/M128</f>
        <v>4.6521556509815806E-2</v>
      </c>
      <c r="S128" s="69">
        <f>SUM(S127,S123,S119,S115,S111,S107,S103,S99,S95,S91,S87,S83,S79,S75,S71,S67,S63,S59,S55,S51,S47,S43,S39,S35,S31,S27,S23,S19,S15,S11,S7)</f>
        <v>64904.409999999996</v>
      </c>
      <c r="T128" s="71">
        <f>U128/M128</f>
        <v>0.2202239692304826</v>
      </c>
      <c r="U128" s="69">
        <f>SUM(U127,U123,U119,U115,U111,U107,U103,U99,U95,U91,U87,U83,U79,U75,U71,U67,U63,U59,U55,U51,U47,U43,U39,U35,U31,U27,U23,U19,U15,U11,U7)</f>
        <v>307244.81000000011</v>
      </c>
      <c r="V128" s="71">
        <f>W128/M128</f>
        <v>0.51113562871869422</v>
      </c>
      <c r="W128" s="69">
        <f>SUM(W127,W123,W119,W115,W111,W107,W103,W99,W95,W91,W87,W83,W79,W75,W71,W67,W63,W59,W55,W51,W47,W43,W39,W35,W31,W27,W23,W19,W15,W11,W7)</f>
        <v>713109.33900000004</v>
      </c>
      <c r="X128" s="71">
        <f>IF(AND(M128&gt;0),(Y128/M128),0)</f>
        <v>0.39938192176164949</v>
      </c>
      <c r="Y128" s="69">
        <f>SUM(Y127,Y123,Y119,Y115,Y111,Y107,Y103,Y99,Y95,Y91,Y87,Y83,Y79,Y75,Y71,Y67,Y63,Y59,Y55,Y51,Y47,Y43,Y39,Y35,Y31,Y27,Y23,Y19,Y15,Y11,Y7)</f>
        <v>557196.49</v>
      </c>
      <c r="Z128" s="72">
        <f>IF(AND(M128&gt;0),(AA128/M128),0)</f>
        <v>2.9434491490860819E-3</v>
      </c>
      <c r="AA128" s="69">
        <f>SUM(AA127,AA123,AA119,AA115,AA111,AA107,AA103,AA99,AA95,AA91,AA87,AA83,AA79,AA75,AA71,AA67,AA63,AA59,AA55,AA51,AA47,AA43,AA39,AA35,AA31,AA27,AA23,AA19,AA15,AA11,AA7)</f>
        <v>4106.5442499999999</v>
      </c>
      <c r="AB128" s="73">
        <f>(AD128+AL128)/M128</f>
        <v>2.58154621606182E-3</v>
      </c>
      <c r="AC128" s="74">
        <f>AD128/(M128-AI128)</f>
        <v>2.7125970223462135E-4</v>
      </c>
      <c r="AD128" s="75">
        <f>SUM(AD127,AD123,AD119,AD115,AD111,AD107,AD103,AD99,AD95,AD91,AD87,AD83,AD79,AD75,AD71,AD67,AD63,AD59,AD55,AD51,AD47,AD43,AD39,AD35,AD31,AD27,AD23,AD19,AD15,AD11,AD7)</f>
        <v>373.17576999999989</v>
      </c>
      <c r="AE128" s="71">
        <f>AF128/AI128</f>
        <v>0.19218448033242422</v>
      </c>
      <c r="AF128" s="69">
        <f>SUM(AF127,AF123,AF119,AF115,AF111,AF107,AF103,AF99,AF95,AF91,AF87,AF83,AF79,AF75,AF71,AF67,AF63,AF59,AF55,AF51,AF47,AF43,AF39,AF35,AF31,AF27,AF23,AF19,AF15,AF11,AF7)</f>
        <v>3734.7210062999998</v>
      </c>
      <c r="AG128" s="76">
        <f>((Z128-AC128)*AE128)/((AE128-AC128)*Z128)</f>
        <v>0.90912610238449987</v>
      </c>
      <c r="AH128" s="77">
        <f>((AB128-AC128)*AK128)/((AK128-AC128)*AB128)</f>
        <v>0.89638716336887136</v>
      </c>
      <c r="AI128" s="69">
        <f>SUM(AI127,AI123,AI119,AI115,AI111,AI107,AI103,AI99,AI95,AI91,AI87,AI83,AI79,AI75,AI71,AI67,AI63,AI59,AI55,AI51,AI47,AI43,AI39,AI35,AI31,AI27,AI23,AI19,AI15,AI11,AI7)</f>
        <v>19433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8.5568568929141164E-2</v>
      </c>
      <c r="AK128" s="71">
        <f>AL128/AI128</f>
        <v>0.16613290221273092</v>
      </c>
      <c r="AL128" s="69">
        <f>SUM(AL127,AL123,AL119,AL115,AL111,AL107,AL103,AL99,AL95,AL91,AL87,AL83,AL79,AL75,AL71,AL67,AL63,AL59,AL55,AL51,AL47,AL43,AL39,AL35,AL31,AL27,AL23,AL19,AL15,AL11,AL7)</f>
        <v>3228.4606887</v>
      </c>
      <c r="AM128" s="69"/>
      <c r="AN128" s="107">
        <f>SUM(AN127,AN123,AN119,AN115,AN111,AN107,AN103,AN99,AN95,AN91,AN87,AN83,AN79,AN75,AN71,AN67,AN63,AN59,AN55,AN51,AN47,AN43,AN39,AN35,AN31,AN27,AN23,AN19,AN15,AN11,AN7)</f>
        <v>19071.36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2">
      <c r="AH131" s="80"/>
    </row>
    <row r="132" spans="34:34" x14ac:dyDescent="0.2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_2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_2"/>
    <protectedRange sqref="O4:O127" name="Range1_1_1_1_1_5_1"/>
    <protectedRange sqref="Q4:Q127" name="Range1_1_1_1_1_7_1"/>
    <protectedRange sqref="S4:S127" name="Range1_1_1_1_1_8_1"/>
    <protectedRange sqref="U4:U127" name="Range1_1_1_1_1_10_1"/>
    <protectedRange sqref="W4:W127" name="Range1_1_1_1_1_12_1"/>
    <protectedRange sqref="Y4:Y127" name="Range1_1_1_1_1_16_1"/>
    <protectedRange sqref="AD4:AD127" name="Range1_1_1_1_1_18_1"/>
    <protectedRange sqref="AB4:AB6" name="Range1_1_1_1_1_2_1_3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</protectedRanges>
  <mergeCells count="36">
    <mergeCell ref="AU1:AV1"/>
    <mergeCell ref="A4:A7"/>
    <mergeCell ref="A28:A31"/>
    <mergeCell ref="A1:A2"/>
    <mergeCell ref="B1:B2"/>
    <mergeCell ref="C1:C2"/>
    <mergeCell ref="AS1:AT1"/>
    <mergeCell ref="A8:A11"/>
    <mergeCell ref="A12:A15"/>
    <mergeCell ref="A16:A19"/>
    <mergeCell ref="A20:A23"/>
    <mergeCell ref="A24:A27"/>
    <mergeCell ref="A76:A79"/>
    <mergeCell ref="A32:A35"/>
    <mergeCell ref="A36:A39"/>
    <mergeCell ref="A40:A43"/>
    <mergeCell ref="A44:A47"/>
    <mergeCell ref="A48:A51"/>
    <mergeCell ref="A52:A55"/>
    <mergeCell ref="A56:A59"/>
    <mergeCell ref="A60:A63"/>
    <mergeCell ref="A64:A67"/>
    <mergeCell ref="A68:A71"/>
    <mergeCell ref="A72:A75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32"/>
  <sheetViews>
    <sheetView topLeftCell="V1" zoomScale="110" zoomScaleNormal="110" workbookViewId="0">
      <pane ySplit="2" topLeftCell="A99" activePane="bottomLeft" state="frozen"/>
      <selection pane="bottomLeft" activeCell="AS101" sqref="AS101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8.42578125" style="32" hidden="1" customWidth="1"/>
    <col min="20" max="20" width="9" style="32" customWidth="1"/>
    <col min="21" max="21" width="6.7109375" style="32" hidden="1" customWidth="1"/>
    <col min="22" max="22" width="9" style="32" customWidth="1"/>
    <col min="23" max="23" width="7.42578125" style="32" hidden="1" customWidth="1"/>
    <col min="24" max="24" width="9.85546875" style="32" customWidth="1"/>
    <col min="25" max="25" width="14.42578125" style="32" hidden="1" customWidth="1"/>
    <col min="26" max="26" width="11.5703125" style="32" bestFit="1" customWidth="1"/>
    <col min="27" max="27" width="7.5703125" style="32" hidden="1" customWidth="1"/>
    <col min="28" max="28" width="11.7109375" style="32" hidden="1" customWidth="1"/>
    <col min="29" max="29" width="11.5703125" style="32" bestFit="1" customWidth="1"/>
    <col min="30" max="30" width="12.28515625" style="32" hidden="1" customWidth="1"/>
    <col min="31" max="31" width="15" style="80" customWidth="1"/>
    <col min="32" max="32" width="15" style="82" hidden="1" customWidth="1"/>
    <col min="33" max="33" width="13.85546875" style="32" customWidth="1"/>
    <col min="34" max="34" width="10" style="32" customWidth="1"/>
    <col min="35" max="35" width="12" style="32" customWidth="1"/>
    <col min="36" max="36" width="11.5703125" style="81" customWidth="1"/>
    <col min="37" max="37" width="12.28515625" style="82" bestFit="1" customWidth="1"/>
    <col min="38" max="38" width="11.7109375" style="32" bestFit="1" customWidth="1"/>
    <col min="39" max="39" width="11.85546875" style="32" customWidth="1"/>
    <col min="40" max="40" width="12" style="110" customWidth="1"/>
    <col min="41" max="41" width="11.5703125" style="111" customWidth="1"/>
    <col min="42" max="42" width="11.5703125" style="112" customWidth="1"/>
    <col min="43" max="43" width="12.140625" style="83" customWidth="1"/>
    <col min="44" max="44" width="14.85546875" style="32" customWidth="1"/>
    <col min="45" max="45" width="6.42578125" style="32" bestFit="1" customWidth="1"/>
    <col min="46" max="46" width="10.42578125" style="32" customWidth="1"/>
    <col min="47" max="47" width="6.42578125" style="32" bestFit="1" customWidth="1"/>
    <col min="48" max="48" width="11.140625" style="32" customWidth="1"/>
    <col min="49" max="16384" width="9.140625" style="32"/>
  </cols>
  <sheetData>
    <row r="1" spans="1:48" s="22" customFormat="1" ht="66" customHeight="1" x14ac:dyDescent="0.2">
      <c r="A1" s="164" t="s">
        <v>47</v>
      </c>
      <c r="B1" s="166" t="s">
        <v>46</v>
      </c>
      <c r="C1" s="161" t="s">
        <v>45</v>
      </c>
      <c r="D1" s="129" t="s">
        <v>0</v>
      </c>
      <c r="E1" s="129" t="s">
        <v>1</v>
      </c>
      <c r="F1" s="129" t="s">
        <v>2</v>
      </c>
      <c r="G1" s="2" t="s">
        <v>48</v>
      </c>
      <c r="H1" s="129" t="s">
        <v>3</v>
      </c>
      <c r="I1" s="129" t="s">
        <v>4</v>
      </c>
      <c r="J1" s="124" t="s">
        <v>49</v>
      </c>
      <c r="K1" s="129" t="s">
        <v>5</v>
      </c>
      <c r="L1" s="129" t="s">
        <v>6</v>
      </c>
      <c r="M1" s="129" t="s">
        <v>7</v>
      </c>
      <c r="N1" s="129" t="s">
        <v>8</v>
      </c>
      <c r="O1" s="129"/>
      <c r="P1" s="1" t="s">
        <v>9</v>
      </c>
      <c r="Q1" s="1"/>
      <c r="R1" s="1" t="s">
        <v>10</v>
      </c>
      <c r="S1" s="1"/>
      <c r="T1" s="129" t="s">
        <v>11</v>
      </c>
      <c r="U1" s="129"/>
      <c r="V1" s="129" t="s">
        <v>12</v>
      </c>
      <c r="W1" s="129"/>
      <c r="X1" s="129" t="s">
        <v>13</v>
      </c>
      <c r="Y1" s="129"/>
      <c r="Z1" s="129" t="s">
        <v>14</v>
      </c>
      <c r="AA1" s="129" t="s">
        <v>15</v>
      </c>
      <c r="AB1" s="129" t="s">
        <v>16</v>
      </c>
      <c r="AC1" s="129" t="s">
        <v>17</v>
      </c>
      <c r="AD1" s="129" t="s">
        <v>18</v>
      </c>
      <c r="AE1" s="114" t="s">
        <v>43</v>
      </c>
      <c r="AF1" s="3" t="s">
        <v>44</v>
      </c>
      <c r="AG1" s="129" t="s">
        <v>19</v>
      </c>
      <c r="AH1" s="129" t="s">
        <v>20</v>
      </c>
      <c r="AI1" s="129" t="s">
        <v>21</v>
      </c>
      <c r="AJ1" s="2" t="s">
        <v>22</v>
      </c>
      <c r="AK1" s="3" t="s">
        <v>23</v>
      </c>
      <c r="AL1" s="129" t="s">
        <v>24</v>
      </c>
      <c r="AM1" s="129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9" t="s">
        <v>27</v>
      </c>
      <c r="AS1" s="163" t="s">
        <v>28</v>
      </c>
      <c r="AT1" s="163"/>
      <c r="AU1" s="163" t="s">
        <v>29</v>
      </c>
      <c r="AV1" s="163"/>
    </row>
    <row r="2" spans="1:48" s="22" customFormat="1" ht="13.5" thickBot="1" x14ac:dyDescent="0.25">
      <c r="A2" s="165"/>
      <c r="B2" s="167"/>
      <c r="C2" s="162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5" thickBot="1" x14ac:dyDescent="0.25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Октомври!AP127</f>
        <v>2701.9200000000005</v>
      </c>
      <c r="AP3" s="100"/>
      <c r="AQ3" s="90"/>
      <c r="AR3" s="128"/>
      <c r="AS3" s="128"/>
      <c r="AT3" s="128"/>
      <c r="AU3" s="128"/>
      <c r="AV3" s="128"/>
    </row>
    <row r="4" spans="1:48" x14ac:dyDescent="0.2">
      <c r="A4" s="157">
        <v>1</v>
      </c>
      <c r="B4" s="23">
        <v>1</v>
      </c>
      <c r="C4" s="46" t="s">
        <v>52</v>
      </c>
      <c r="D4" s="12">
        <v>5805</v>
      </c>
      <c r="E4" s="12">
        <v>1</v>
      </c>
      <c r="F4" s="12">
        <v>5538</v>
      </c>
      <c r="G4" s="13">
        <v>1.7</v>
      </c>
      <c r="H4" s="13">
        <v>6</v>
      </c>
      <c r="I4" s="12">
        <v>6096</v>
      </c>
      <c r="J4" s="13">
        <v>6.7</v>
      </c>
      <c r="K4" s="12">
        <v>15487</v>
      </c>
      <c r="L4" s="14">
        <v>7.4999999999999997E-2</v>
      </c>
      <c r="M4" s="24">
        <f>ROUND(K4*(1-L4),0)</f>
        <v>14325</v>
      </c>
      <c r="N4" s="15">
        <v>0.65100000000000002</v>
      </c>
      <c r="O4" s="25">
        <f>M4*N4</f>
        <v>9325.5750000000007</v>
      </c>
      <c r="P4" s="14">
        <v>0.34200000000000003</v>
      </c>
      <c r="Q4" s="25">
        <f>M4*P4</f>
        <v>4899.1500000000005</v>
      </c>
      <c r="R4" s="16">
        <v>7.0000000000000001E-3</v>
      </c>
      <c r="S4" s="25">
        <f>M4*R4</f>
        <v>100.27500000000001</v>
      </c>
      <c r="T4" s="26">
        <v>0.214</v>
      </c>
      <c r="U4" s="25">
        <f>M4*T4</f>
        <v>3065.5499999999997</v>
      </c>
      <c r="V4" s="16">
        <v>0.50700000000000001</v>
      </c>
      <c r="W4" s="25">
        <f>M4*V4</f>
        <v>7262.7749999999996</v>
      </c>
      <c r="X4" s="16">
        <v>0.41</v>
      </c>
      <c r="Y4" s="155">
        <f>X4*M4</f>
        <v>5873.25</v>
      </c>
      <c r="Z4" s="17"/>
      <c r="AA4" s="19">
        <f>M4*Z4</f>
        <v>0</v>
      </c>
      <c r="AB4" s="27">
        <f>IF(M4&gt;0,(AD4+AL4)/M4,0)</f>
        <v>2.6167862897033159E-3</v>
      </c>
      <c r="AC4" s="17"/>
      <c r="AD4" s="24">
        <f>AC4*M4</f>
        <v>0</v>
      </c>
      <c r="AE4" s="117"/>
      <c r="AF4" s="30">
        <f>AI4*(1-AJ4)*AE4</f>
        <v>0</v>
      </c>
      <c r="AG4" s="28">
        <f>IF(AND(AE4&gt;0,AC4&gt;0,Z4&gt;0),((Z4-AC4)*AE4)/((AE4-AC4)*Z4),0)</f>
        <v>0</v>
      </c>
      <c r="AH4" s="60">
        <f>IF(AND(AB4&gt;0,AK4&gt;0,AC4&gt;0),((AK4*(AB4-AC4))/(AB4*(AK4-AC4))),0)</f>
        <v>0</v>
      </c>
      <c r="AI4" s="12">
        <v>193</v>
      </c>
      <c r="AJ4" s="14">
        <v>8.8999999999999996E-2</v>
      </c>
      <c r="AK4" s="15">
        <v>0.2132</v>
      </c>
      <c r="AL4" s="30">
        <f>AI4*(1-AJ4)*AK4</f>
        <v>37.485463600000003</v>
      </c>
      <c r="AM4" s="19">
        <v>1.6</v>
      </c>
      <c r="AN4" s="19">
        <v>509.92</v>
      </c>
      <c r="AO4" s="113">
        <f>AO3+AI4-AN4</f>
        <v>2385.0000000000005</v>
      </c>
      <c r="AP4" s="102"/>
      <c r="AQ4" s="12"/>
      <c r="AR4" s="31"/>
      <c r="AS4" s="20"/>
      <c r="AT4" s="20"/>
      <c r="AU4" s="20"/>
      <c r="AV4" s="20"/>
    </row>
    <row r="5" spans="1:48" x14ac:dyDescent="0.2">
      <c r="A5" s="158"/>
      <c r="B5" s="33">
        <v>2</v>
      </c>
      <c r="C5" s="11" t="s">
        <v>54</v>
      </c>
      <c r="D5" s="34">
        <v>15875</v>
      </c>
      <c r="E5" s="34">
        <v>1</v>
      </c>
      <c r="F5" s="34">
        <v>13904</v>
      </c>
      <c r="G5" s="35">
        <v>1.6</v>
      </c>
      <c r="H5" s="35">
        <v>7.4</v>
      </c>
      <c r="I5" s="34">
        <v>14802</v>
      </c>
      <c r="J5" s="35">
        <v>1</v>
      </c>
      <c r="K5" s="34">
        <v>15735</v>
      </c>
      <c r="L5" s="36">
        <v>7.1999999999999995E-2</v>
      </c>
      <c r="M5" s="37">
        <f>ROUND(K5*(1-L5),0)</f>
        <v>14602</v>
      </c>
      <c r="N5" s="38">
        <v>0.66800000000000004</v>
      </c>
      <c r="O5" s="25">
        <f>M5*N5</f>
        <v>9754.1360000000004</v>
      </c>
      <c r="P5" s="36">
        <v>0.31</v>
      </c>
      <c r="Q5" s="25">
        <f>M5*P5</f>
        <v>4526.62</v>
      </c>
      <c r="R5" s="39">
        <v>2.1999999999999999E-2</v>
      </c>
      <c r="S5" s="25">
        <f>M5*R5</f>
        <v>321.24399999999997</v>
      </c>
      <c r="T5" s="28">
        <v>0.218</v>
      </c>
      <c r="U5" s="25">
        <f>M5*T5</f>
        <v>3183.2359999999999</v>
      </c>
      <c r="V5" s="39">
        <v>0.5</v>
      </c>
      <c r="W5" s="25">
        <f>M5*V5</f>
        <v>7301</v>
      </c>
      <c r="X5" s="39">
        <v>0.42</v>
      </c>
      <c r="Y5" s="25">
        <f>X5*M5</f>
        <v>6132.84</v>
      </c>
      <c r="Z5" s="156">
        <v>2.5699999999999998E-3</v>
      </c>
      <c r="AA5" s="18">
        <f>M5*Z5</f>
        <v>37.527139999999996</v>
      </c>
      <c r="AB5" s="27">
        <f>IF(M5&gt;0,(AD5+AL5)/M5,0)</f>
        <v>3.0727385289686343E-3</v>
      </c>
      <c r="AC5" s="156">
        <v>2.5999999999999998E-4</v>
      </c>
      <c r="AD5" s="37">
        <f>AC5*M5</f>
        <v>3.7965199999999997</v>
      </c>
      <c r="AE5" s="142">
        <v>0.1961</v>
      </c>
      <c r="AF5" s="41">
        <f>AI5*(1-AJ5)*AE5</f>
        <v>38.081051199999997</v>
      </c>
      <c r="AG5" s="28">
        <f>IF(AND(AE5&gt;0,AC5&gt;0,Z5&gt;0),((Z5-AC5)*AE5)/((AE5-AC5)*Z5),0)</f>
        <v>0.900025988021668</v>
      </c>
      <c r="AH5" s="29">
        <f t="shared" ref="AH5:AH68" si="0">IF(AND(AB5&gt;0,AK5&gt;0,AC5&gt;0),((AK5*(AB5-AC5))/(AB5*(AK5-AC5))),0)</f>
        <v>0.91651160628724582</v>
      </c>
      <c r="AI5" s="34">
        <v>212</v>
      </c>
      <c r="AJ5" s="36">
        <v>8.4000000000000005E-2</v>
      </c>
      <c r="AK5" s="38">
        <v>0.21149999999999999</v>
      </c>
      <c r="AL5" s="41">
        <f>AI5*(1-AJ5)*AK5</f>
        <v>41.071607999999998</v>
      </c>
      <c r="AM5" s="42">
        <v>1.68</v>
      </c>
      <c r="AN5" s="42"/>
      <c r="AO5" s="113">
        <f>AO4+AI5-AN5</f>
        <v>2597.0000000000005</v>
      </c>
      <c r="AP5" s="103"/>
      <c r="AQ5" s="43"/>
      <c r="AR5" s="44"/>
      <c r="AS5" s="45"/>
      <c r="AT5" s="45"/>
      <c r="AU5" s="45"/>
      <c r="AV5" s="45"/>
    </row>
    <row r="6" spans="1:48" x14ac:dyDescent="0.2">
      <c r="A6" s="158"/>
      <c r="B6" s="33">
        <v>3</v>
      </c>
      <c r="C6" s="46" t="s">
        <v>50</v>
      </c>
      <c r="D6" s="43">
        <v>19065</v>
      </c>
      <c r="E6" s="43">
        <v>1</v>
      </c>
      <c r="F6" s="43">
        <v>18762</v>
      </c>
      <c r="G6" s="37">
        <v>2</v>
      </c>
      <c r="H6" s="37">
        <v>6.5</v>
      </c>
      <c r="I6" s="43">
        <v>19277</v>
      </c>
      <c r="J6" s="37">
        <v>5.0999999999999996</v>
      </c>
      <c r="K6" s="43">
        <v>15205</v>
      </c>
      <c r="L6" s="39">
        <v>6.3E-2</v>
      </c>
      <c r="M6" s="37">
        <f>ROUND(K6*(1-L6),0)</f>
        <v>14247</v>
      </c>
      <c r="N6" s="28">
        <v>0.52600000000000002</v>
      </c>
      <c r="O6" s="25">
        <f>M6*N6</f>
        <v>7493.9220000000005</v>
      </c>
      <c r="P6" s="39">
        <v>0.441</v>
      </c>
      <c r="Q6" s="25">
        <f>M6*P6</f>
        <v>6282.9269999999997</v>
      </c>
      <c r="R6" s="39">
        <v>3.3000000000000002E-2</v>
      </c>
      <c r="S6" s="25">
        <f>M6*R6</f>
        <v>470.15100000000001</v>
      </c>
      <c r="T6" s="28">
        <v>0.21299999999999999</v>
      </c>
      <c r="U6" s="25">
        <f>M6*T6</f>
        <v>3034.6109999999999</v>
      </c>
      <c r="V6" s="39">
        <v>0.51500000000000001</v>
      </c>
      <c r="W6" s="25">
        <f>M6*V6</f>
        <v>7337.2049999999999</v>
      </c>
      <c r="X6" s="39">
        <v>0.42</v>
      </c>
      <c r="Y6" s="25">
        <f>X6*M6</f>
        <v>5983.74</v>
      </c>
      <c r="Z6" s="47">
        <v>2.5999999999999999E-3</v>
      </c>
      <c r="AA6" s="18">
        <f>M6*Z6</f>
        <v>37.042200000000001</v>
      </c>
      <c r="AB6" s="27">
        <f>IF(M6&gt;0,(AD6+AL6)/M6,0)</f>
        <v>2.8372395592054472E-3</v>
      </c>
      <c r="AC6" s="47">
        <v>2.7E-4</v>
      </c>
      <c r="AD6" s="37">
        <f>AC6*M6</f>
        <v>3.8466900000000002</v>
      </c>
      <c r="AE6" s="28">
        <v>0.1958</v>
      </c>
      <c r="AF6" s="41">
        <f>AI6*(1-AJ6)*AE6</f>
        <v>33.216491000000005</v>
      </c>
      <c r="AG6" s="28">
        <f>IF(AND(AE6&gt;0,AC6&gt;0,Z6&gt;0),((Z6-AC6)*AE6)/((AE6-AC6)*Z6),0)</f>
        <v>0.89739131118970539</v>
      </c>
      <c r="AH6" s="29">
        <f t="shared" si="0"/>
        <v>0.90597164602560509</v>
      </c>
      <c r="AI6" s="43">
        <v>185</v>
      </c>
      <c r="AJ6" s="39">
        <v>8.3000000000000004E-2</v>
      </c>
      <c r="AK6" s="28">
        <v>0.21560000000000001</v>
      </c>
      <c r="AL6" s="41">
        <f>AI6*(1-AJ6)*AK6</f>
        <v>36.575462000000002</v>
      </c>
      <c r="AM6" s="18">
        <v>1.65</v>
      </c>
      <c r="AN6" s="18"/>
      <c r="AO6" s="113">
        <f>AO5+AI6-AN6</f>
        <v>2782.0000000000005</v>
      </c>
      <c r="AP6" s="104"/>
      <c r="AQ6" s="43"/>
      <c r="AR6" s="48"/>
      <c r="AS6" s="41"/>
      <c r="AT6" s="41"/>
      <c r="AU6" s="41"/>
      <c r="AV6" s="41"/>
    </row>
    <row r="7" spans="1:48" s="22" customFormat="1" ht="13.5" thickBot="1" x14ac:dyDescent="0.25">
      <c r="A7" s="159"/>
      <c r="B7" s="49" t="s">
        <v>38</v>
      </c>
      <c r="C7" s="50"/>
      <c r="D7" s="51">
        <f>SUM(D4:D6)</f>
        <v>40745</v>
      </c>
      <c r="E7" s="51"/>
      <c r="F7" s="51">
        <f>SUM(F4:F6)</f>
        <v>38204</v>
      </c>
      <c r="G7" s="52"/>
      <c r="H7" s="52"/>
      <c r="I7" s="51">
        <f>SUM(I4:I6)</f>
        <v>40175</v>
      </c>
      <c r="J7" s="52"/>
      <c r="K7" s="51">
        <f>SUM(K4:K6)</f>
        <v>46427</v>
      </c>
      <c r="L7" s="21">
        <f>IF(K7&gt;0,(K4*L4+K5*L5+K6*L6)/K7,0)</f>
        <v>7.0053201800676326E-2</v>
      </c>
      <c r="M7" s="52">
        <f>M4+M5+M6</f>
        <v>43174</v>
      </c>
      <c r="N7" s="53">
        <f>IF(M7&gt;0,O7/M7,0)</f>
        <v>0.61550083383517862</v>
      </c>
      <c r="O7" s="54">
        <f>O4+O5+O6</f>
        <v>26573.633000000002</v>
      </c>
      <c r="P7" s="21">
        <f>IF(M7&gt;0,Q7/M7,0)</f>
        <v>0.36384622689581692</v>
      </c>
      <c r="Q7" s="54">
        <f>Q4+Q5+Q6</f>
        <v>15708.697</v>
      </c>
      <c r="R7" s="21">
        <f>IF(M7&gt;0,S7/M7,0)</f>
        <v>2.0652939269004494E-2</v>
      </c>
      <c r="S7" s="54">
        <f>S4+S5+S6</f>
        <v>891.67000000000007</v>
      </c>
      <c r="T7" s="21">
        <f>IF(M7&gt;0,U7/M7,0)</f>
        <v>0.21502286098114609</v>
      </c>
      <c r="U7" s="54">
        <f>U4+U5+U6</f>
        <v>9283.3970000000008</v>
      </c>
      <c r="V7" s="21">
        <f>IF(M7&gt;0,W7/M7,0)</f>
        <v>0.50727243248251264</v>
      </c>
      <c r="W7" s="54">
        <f>W4+W5+W6</f>
        <v>21900.98</v>
      </c>
      <c r="X7" s="21">
        <f>IF(M7&gt;0,Y7/M7,0)</f>
        <v>0.41668203085190164</v>
      </c>
      <c r="Y7" s="54">
        <f>Y4+Y5+Y6</f>
        <v>17989.830000000002</v>
      </c>
      <c r="Z7" s="55">
        <f>IF(M7&gt;0,AA7/M7,0)</f>
        <v>1.7271816370964005E-3</v>
      </c>
      <c r="AA7" s="56">
        <f>SUM(AA4:AA6)</f>
        <v>74.569339999999997</v>
      </c>
      <c r="AB7" s="55">
        <f>IF(M7&gt;0,(AB4*M4+AB5*M5+AB6*M6)/M7,0)</f>
        <v>2.8437426136100432E-3</v>
      </c>
      <c r="AC7" s="55">
        <f>IF(K7&gt;0,(K4*AC4+K5*AC5+K6*AC6)/K7,0)</f>
        <v>1.7654489844271649E-4</v>
      </c>
      <c r="AD7" s="52">
        <f>SUM(AD4:AD6)</f>
        <v>7.6432099999999998</v>
      </c>
      <c r="AE7" s="53">
        <f>IF(K7&gt;0,(K4*AE4+K5*AE5+K6*AE6)/K7,0)</f>
        <v>0.13058721218256619</v>
      </c>
      <c r="AF7" s="58">
        <f>SUM(AF4:AF6)</f>
        <v>71.297542200000009</v>
      </c>
      <c r="AG7" s="53">
        <f>IF(AND(AA7&gt;0),((AA4*AG4+AA5*AG5+AA6*AG6)/AA7),0)</f>
        <v>0.89871721653267644</v>
      </c>
      <c r="AH7" s="57">
        <f t="shared" si="0"/>
        <v>0.93869465842861732</v>
      </c>
      <c r="AI7" s="51">
        <f>SUM(AI4:AI6)</f>
        <v>590</v>
      </c>
      <c r="AJ7" s="21">
        <f>IF(AI7&gt;0,(AJ4*AI4+AJ5*AI5+AJ6*AI6)/AI7,0)</f>
        <v>8.5322033898305089E-2</v>
      </c>
      <c r="AK7" s="53">
        <f>IF(K7&gt;0,(AK4*K4+AK5*K5+AK6*K6)/K7,0)</f>
        <v>0.21340984556400372</v>
      </c>
      <c r="AL7" s="58">
        <f>SUM(AL4:AL6)</f>
        <v>115.1325336</v>
      </c>
      <c r="AM7" s="56"/>
      <c r="AN7" s="56">
        <f>SUM(AN4:AN6)</f>
        <v>509.92</v>
      </c>
      <c r="AO7" s="105"/>
      <c r="AP7" s="106">
        <f>AO6</f>
        <v>2782.0000000000005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2">
      <c r="A8" s="157">
        <v>2</v>
      </c>
      <c r="B8" s="23">
        <v>1</v>
      </c>
      <c r="C8" s="46" t="s">
        <v>52</v>
      </c>
      <c r="D8" s="12">
        <v>6184</v>
      </c>
      <c r="E8" s="12">
        <v>0</v>
      </c>
      <c r="F8" s="12">
        <v>15120</v>
      </c>
      <c r="G8" s="13">
        <v>2.2000000000000002</v>
      </c>
      <c r="H8" s="13">
        <v>5.2</v>
      </c>
      <c r="I8" s="12">
        <v>16380</v>
      </c>
      <c r="J8" s="13">
        <v>5.2</v>
      </c>
      <c r="K8" s="12">
        <v>15094</v>
      </c>
      <c r="L8" s="14">
        <v>7.2999999999999995E-2</v>
      </c>
      <c r="M8" s="24">
        <f>ROUND(K8*(1-L8),0)</f>
        <v>13992</v>
      </c>
      <c r="N8" s="15">
        <v>0.51700000000000002</v>
      </c>
      <c r="O8" s="25">
        <f>M8*N8</f>
        <v>7233.8640000000005</v>
      </c>
      <c r="P8" s="14">
        <v>0.373</v>
      </c>
      <c r="Q8" s="25">
        <f>M8*P8</f>
        <v>5219.0159999999996</v>
      </c>
      <c r="R8" s="16">
        <v>0.11</v>
      </c>
      <c r="S8" s="25">
        <f>M8*R8</f>
        <v>1539.1200000000001</v>
      </c>
      <c r="T8" s="26">
        <v>0.22600000000000001</v>
      </c>
      <c r="U8" s="25">
        <f>M8*T8</f>
        <v>3162.192</v>
      </c>
      <c r="V8" s="16">
        <v>0.50600000000000001</v>
      </c>
      <c r="W8" s="25">
        <f>M8*V8</f>
        <v>7079.9520000000002</v>
      </c>
      <c r="X8" s="16">
        <v>0.42</v>
      </c>
      <c r="Y8" s="25">
        <f>X8*M8</f>
        <v>5876.6399999999994</v>
      </c>
      <c r="Z8" s="17">
        <v>2.7599999999999999E-3</v>
      </c>
      <c r="AA8" s="18">
        <f>M8*Z8</f>
        <v>38.617919999999998</v>
      </c>
      <c r="AB8" s="27">
        <f>IF(M8&gt;0,(AD8+AL8)/M8,0)</f>
        <v>2.8714234991423673E-3</v>
      </c>
      <c r="AC8" s="17">
        <v>2.9999999999999997E-4</v>
      </c>
      <c r="AD8" s="24">
        <f>AC8*M8</f>
        <v>4.1975999999999996</v>
      </c>
      <c r="AE8" s="117">
        <v>0.19719999999999999</v>
      </c>
      <c r="AF8" s="30">
        <f>AI8*(1-AJ8)*AE8</f>
        <v>34.576653599999993</v>
      </c>
      <c r="AG8" s="28">
        <f>IF(AND(AE8&gt;0,AC8&gt;0,Z8&gt;0),((Z8-AC8)*AE8)/((AE8-AC8)*Z8),0)</f>
        <v>0.89266235343476052</v>
      </c>
      <c r="AH8" s="60">
        <f t="shared" si="0"/>
        <v>0.89683336339103337</v>
      </c>
      <c r="AI8" s="12">
        <v>191</v>
      </c>
      <c r="AJ8" s="14">
        <v>8.2000000000000003E-2</v>
      </c>
      <c r="AK8" s="15">
        <v>0.20519999999999999</v>
      </c>
      <c r="AL8" s="30">
        <f>AI8*(1-AJ8)*AK8</f>
        <v>35.9793576</v>
      </c>
      <c r="AM8" s="19">
        <v>1.62</v>
      </c>
      <c r="AN8" s="19">
        <v>503.32</v>
      </c>
      <c r="AO8" s="101">
        <f>AO6+AI8-AN8</f>
        <v>2469.6800000000003</v>
      </c>
      <c r="AP8" s="102"/>
      <c r="AQ8" s="12"/>
      <c r="AR8" s="31"/>
      <c r="AS8" s="20"/>
      <c r="AT8" s="20"/>
      <c r="AU8" s="20"/>
      <c r="AV8" s="20"/>
    </row>
    <row r="9" spans="1:48" x14ac:dyDescent="0.2">
      <c r="A9" s="158"/>
      <c r="B9" s="33">
        <v>2</v>
      </c>
      <c r="C9" s="11" t="s">
        <v>56</v>
      </c>
      <c r="D9" s="34">
        <v>20362</v>
      </c>
      <c r="E9" s="34">
        <v>4</v>
      </c>
      <c r="F9" s="34">
        <v>16411</v>
      </c>
      <c r="G9" s="35">
        <v>1.2</v>
      </c>
      <c r="H9" s="35">
        <v>5.9</v>
      </c>
      <c r="I9" s="34">
        <v>16832</v>
      </c>
      <c r="J9" s="35">
        <v>4.3</v>
      </c>
      <c r="K9" s="34">
        <v>14884</v>
      </c>
      <c r="L9" s="36">
        <v>7.5999999999999998E-2</v>
      </c>
      <c r="M9" s="37">
        <f>ROUND(K9*(1-L9),0)</f>
        <v>13753</v>
      </c>
      <c r="N9" s="38">
        <v>0.53700000000000003</v>
      </c>
      <c r="O9" s="25">
        <f>M9*N9</f>
        <v>7385.3610000000008</v>
      </c>
      <c r="P9" s="36">
        <v>0.42499999999999999</v>
      </c>
      <c r="Q9" s="25">
        <f>M9*P9</f>
        <v>5845.0249999999996</v>
      </c>
      <c r="R9" s="39">
        <v>3.7999999999999999E-2</v>
      </c>
      <c r="S9" s="25">
        <f>M9*R9</f>
        <v>522.61400000000003</v>
      </c>
      <c r="T9" s="28">
        <v>0.22800000000000001</v>
      </c>
      <c r="U9" s="25">
        <f>M9*T9</f>
        <v>3135.6840000000002</v>
      </c>
      <c r="V9" s="39">
        <v>0.499</v>
      </c>
      <c r="W9" s="25">
        <f>M9*V9</f>
        <v>6862.7470000000003</v>
      </c>
      <c r="X9" s="39">
        <v>0.41</v>
      </c>
      <c r="Y9" s="25">
        <f>X9*M9</f>
        <v>5638.73</v>
      </c>
      <c r="Z9" s="40">
        <v>2.8300000000000001E-3</v>
      </c>
      <c r="AA9" s="18">
        <f>M9*Z9</f>
        <v>38.920990000000003</v>
      </c>
      <c r="AB9" s="27">
        <f>IF(M9&gt;0,(AD9+AL9)/M9,0)</f>
        <v>2.8828836762888107E-3</v>
      </c>
      <c r="AC9" s="40">
        <v>2.9E-4</v>
      </c>
      <c r="AD9" s="37">
        <f>AC9*M9</f>
        <v>3.9883700000000002</v>
      </c>
      <c r="AE9" s="28">
        <v>0.19670000000000001</v>
      </c>
      <c r="AF9" s="41">
        <f>AI9*(1-AJ9)*AE9</f>
        <v>34.451414900000003</v>
      </c>
      <c r="AG9" s="28">
        <f>IF(AND(AE9&gt;0,AC9&gt;0,Z9&gt;0),((Z9-AC9)*AE9)/((AE9-AC9)*Z9),0)</f>
        <v>0.89885170254837587</v>
      </c>
      <c r="AH9" s="29">
        <f t="shared" si="0"/>
        <v>0.90068918467659465</v>
      </c>
      <c r="AI9" s="34">
        <v>191</v>
      </c>
      <c r="AJ9" s="36">
        <v>8.3000000000000004E-2</v>
      </c>
      <c r="AK9" s="38">
        <v>0.2036</v>
      </c>
      <c r="AL9" s="41">
        <f>AI9*(1-AJ9)*AK9</f>
        <v>35.659929200000008</v>
      </c>
      <c r="AM9" s="42">
        <v>1.7</v>
      </c>
      <c r="AN9" s="42"/>
      <c r="AO9" s="113">
        <f>AO8+AI9-AN9</f>
        <v>2660.6800000000003</v>
      </c>
      <c r="AP9" s="104"/>
      <c r="AQ9" s="43"/>
      <c r="AR9" s="44"/>
      <c r="AS9" s="45"/>
      <c r="AT9" s="45"/>
      <c r="AU9" s="45"/>
      <c r="AV9" s="45"/>
    </row>
    <row r="10" spans="1:48" x14ac:dyDescent="0.2">
      <c r="A10" s="158"/>
      <c r="B10" s="33">
        <v>3</v>
      </c>
      <c r="C10" s="46" t="s">
        <v>50</v>
      </c>
      <c r="D10" s="43">
        <v>20209</v>
      </c>
      <c r="E10" s="43">
        <v>0</v>
      </c>
      <c r="F10" s="43">
        <v>15369</v>
      </c>
      <c r="G10" s="37">
        <v>1.3</v>
      </c>
      <c r="H10" s="37">
        <v>6.2</v>
      </c>
      <c r="I10" s="43">
        <v>16258</v>
      </c>
      <c r="J10" s="37">
        <v>4.2</v>
      </c>
      <c r="K10" s="43">
        <v>14863</v>
      </c>
      <c r="L10" s="39">
        <v>6.5000000000000002E-2</v>
      </c>
      <c r="M10" s="37">
        <f>ROUND(K10*(1-L10),0)</f>
        <v>13897</v>
      </c>
      <c r="N10" s="28">
        <v>0.58299999999999996</v>
      </c>
      <c r="O10" s="25">
        <f>M10*N10</f>
        <v>8101.9509999999991</v>
      </c>
      <c r="P10" s="39">
        <v>0.34</v>
      </c>
      <c r="Q10" s="25">
        <f>M10*P10</f>
        <v>4724.9800000000005</v>
      </c>
      <c r="R10" s="39">
        <v>7.6999999999999999E-2</v>
      </c>
      <c r="S10" s="25">
        <f>M10*R10</f>
        <v>1070.069</v>
      </c>
      <c r="T10" s="28">
        <v>0.23100000000000001</v>
      </c>
      <c r="U10" s="25">
        <f>M10*T10</f>
        <v>3210.2070000000003</v>
      </c>
      <c r="V10" s="39">
        <v>0.502</v>
      </c>
      <c r="W10" s="25">
        <f>M10*V10</f>
        <v>6976.2939999999999</v>
      </c>
      <c r="X10" s="39">
        <v>0.42</v>
      </c>
      <c r="Y10" s="25">
        <f>X10*M10</f>
        <v>5836.74</v>
      </c>
      <c r="Z10" s="47">
        <v>2.8600000000000001E-3</v>
      </c>
      <c r="AA10" s="18">
        <f>M10*Z10</f>
        <v>39.745420000000003</v>
      </c>
      <c r="AB10" s="27">
        <f>IF(M10&gt;0,(AD10+AL10)/M10,0)</f>
        <v>3.1798664100165506E-3</v>
      </c>
      <c r="AC10" s="47">
        <v>2.9E-4</v>
      </c>
      <c r="AD10" s="37">
        <f>AC10*M10</f>
        <v>4.0301299999999998</v>
      </c>
      <c r="AE10" s="28">
        <v>0.188</v>
      </c>
      <c r="AF10" s="41">
        <f>AI10*(1-AJ10)*AE10</f>
        <v>37.06514</v>
      </c>
      <c r="AG10" s="28">
        <f>IF(AND(AE10&gt;0,AC10&gt;0,Z10&gt;0),((Z10-AC10)*AE10)/((AE10-AC10)*Z10),0)</f>
        <v>0.89998968055544715</v>
      </c>
      <c r="AH10" s="29">
        <f t="shared" si="0"/>
        <v>0.91009687079440071</v>
      </c>
      <c r="AI10" s="43">
        <v>215</v>
      </c>
      <c r="AJ10" s="39">
        <v>8.3000000000000004E-2</v>
      </c>
      <c r="AK10" s="28">
        <v>0.20369999999999999</v>
      </c>
      <c r="AL10" s="41">
        <f>AI10*(1-AJ10)*AK10</f>
        <v>40.160473500000002</v>
      </c>
      <c r="AM10" s="18">
        <v>1.7</v>
      </c>
      <c r="AN10" s="18"/>
      <c r="AO10" s="113">
        <f>AO9+AI10-AN10</f>
        <v>2875.6800000000003</v>
      </c>
      <c r="AP10" s="104"/>
      <c r="AQ10" s="43"/>
      <c r="AR10" s="48"/>
      <c r="AS10" s="41"/>
      <c r="AT10" s="41"/>
      <c r="AU10" s="41"/>
      <c r="AV10" s="41"/>
    </row>
    <row r="11" spans="1:48" s="22" customFormat="1" ht="13.5" thickBot="1" x14ac:dyDescent="0.25">
      <c r="A11" s="159"/>
      <c r="B11" s="49" t="s">
        <v>38</v>
      </c>
      <c r="C11" s="50"/>
      <c r="D11" s="51">
        <f>SUM(D8:D10)</f>
        <v>46755</v>
      </c>
      <c r="E11" s="51"/>
      <c r="F11" s="51">
        <f>SUM(F8:F10)</f>
        <v>46900</v>
      </c>
      <c r="G11" s="52"/>
      <c r="H11" s="52"/>
      <c r="I11" s="51">
        <f>SUM(I8:I10)</f>
        <v>49470</v>
      </c>
      <c r="J11" s="52"/>
      <c r="K11" s="51">
        <f>SUM(K8:K10)</f>
        <v>44841</v>
      </c>
      <c r="L11" s="21">
        <f>IF(K11&gt;0,(K8*L8+K9*L9+K10*L10)/K11,0)</f>
        <v>7.1344104725585944E-2</v>
      </c>
      <c r="M11" s="52">
        <f>M8+M9+M10</f>
        <v>41642</v>
      </c>
      <c r="N11" s="53">
        <f>IF(M11&gt;0,O11/M11,0)</f>
        <v>0.54563123769271404</v>
      </c>
      <c r="O11" s="54">
        <f>O8+O9+O10</f>
        <v>22721.175999999999</v>
      </c>
      <c r="P11" s="21">
        <f>IF(M11&gt;0,Q11/M11,0)</f>
        <v>0.37916096729263726</v>
      </c>
      <c r="Q11" s="54">
        <f>Q8+Q9+Q10</f>
        <v>15789.021000000001</v>
      </c>
      <c r="R11" s="21">
        <f>IF(M11&gt;0,S11/M11,0)</f>
        <v>7.5207795014648679E-2</v>
      </c>
      <c r="S11" s="54">
        <f>S8+S9+S10</f>
        <v>3131.8030000000003</v>
      </c>
      <c r="T11" s="21">
        <f>IF(M11&gt;0,U11/M11,0)</f>
        <v>0.22832916286441574</v>
      </c>
      <c r="U11" s="54">
        <f>U8+U9+U10</f>
        <v>9508.0830000000005</v>
      </c>
      <c r="V11" s="21">
        <f>IF(M11&gt;0,W11/M11,0)</f>
        <v>0.50235322510926472</v>
      </c>
      <c r="W11" s="54">
        <f>W8+W9+W10</f>
        <v>20918.993000000002</v>
      </c>
      <c r="X11" s="21">
        <f>IF(M11&gt;0,Y11/M11,0)</f>
        <v>0.41669732481629124</v>
      </c>
      <c r="Y11" s="54">
        <f>Y8+Y9+Y10</f>
        <v>17352.11</v>
      </c>
      <c r="Z11" s="55">
        <f>IF(M11&gt;0,AA11/M11,0)</f>
        <v>2.8164912828394411E-3</v>
      </c>
      <c r="AA11" s="56">
        <f>SUM(AA8:AA10)</f>
        <v>117.28433000000001</v>
      </c>
      <c r="AB11" s="55">
        <f>IF(M11&gt;0,(AB8*M8+AB9*M9+AB10*M10)/M11,0)</f>
        <v>2.9781437082752995E-3</v>
      </c>
      <c r="AC11" s="55">
        <f>IF(K11&gt;0,(K8*AC8+K9*AC9+K10*AC10)/K11,0)</f>
        <v>2.9336611583149352E-4</v>
      </c>
      <c r="AD11" s="52">
        <f>SUM(AD8:AD10)</f>
        <v>12.216099999999999</v>
      </c>
      <c r="AE11" s="53">
        <f>IF(K11&gt;0,(K8*AE8+K9*AE9+K10*AE10)/K11,0)</f>
        <v>0.19398460337637433</v>
      </c>
      <c r="AF11" s="58">
        <f>SUM(AF8:AF10)</f>
        <v>106.09320849999999</v>
      </c>
      <c r="AG11" s="53">
        <f>IF(AND(AA11&gt;0),((AA8*AG8+AA9*AG9+AA10*AG10)/AA11),0)</f>
        <v>0.89719938995828086</v>
      </c>
      <c r="AH11" s="57">
        <f t="shared" si="0"/>
        <v>0.90279081713955422</v>
      </c>
      <c r="AI11" s="51">
        <f>SUM(AI8:AI10)</f>
        <v>597</v>
      </c>
      <c r="AJ11" s="21">
        <f>IF(AI11&gt;0,(AJ8*AI8+AJ9*AI9+AJ10*AI10)/AI11,0)</f>
        <v>8.2680067001675045E-2</v>
      </c>
      <c r="AK11" s="53">
        <f>IF(K11&gt;0,(AK8*K8+AK9*K9+AK10*K10)/K11,0)</f>
        <v>0.20417172453781135</v>
      </c>
      <c r="AL11" s="58">
        <f>SUM(AL8:AL10)</f>
        <v>111.7997603</v>
      </c>
      <c r="AM11" s="56"/>
      <c r="AN11" s="56">
        <f>SUM(AN8:AN10)</f>
        <v>503.32</v>
      </c>
      <c r="AO11" s="105"/>
      <c r="AP11" s="106">
        <f>AO10</f>
        <v>2875.6800000000003</v>
      </c>
      <c r="AQ11" s="51">
        <f>SUM(AQ8:AQ10)</f>
        <v>0</v>
      </c>
      <c r="AR11" s="59"/>
      <c r="AS11" s="58"/>
      <c r="AT11" s="58"/>
      <c r="AU11" s="58"/>
      <c r="AV11" s="58"/>
    </row>
    <row r="12" spans="1:48" x14ac:dyDescent="0.2">
      <c r="A12" s="157">
        <v>3</v>
      </c>
      <c r="B12" s="23">
        <v>1</v>
      </c>
      <c r="C12" s="11" t="s">
        <v>51</v>
      </c>
      <c r="D12" s="12">
        <v>4789</v>
      </c>
      <c r="E12" s="12">
        <v>1</v>
      </c>
      <c r="F12" s="12">
        <v>14413</v>
      </c>
      <c r="G12" s="13">
        <v>1.4</v>
      </c>
      <c r="H12" s="13">
        <v>6</v>
      </c>
      <c r="I12" s="12">
        <v>15657</v>
      </c>
      <c r="J12" s="13">
        <v>4.3</v>
      </c>
      <c r="K12" s="12">
        <v>14821</v>
      </c>
      <c r="L12" s="14">
        <v>7.5999999999999998E-2</v>
      </c>
      <c r="M12" s="24">
        <f>ROUND(K12*(1-L12),0)</f>
        <v>13695</v>
      </c>
      <c r="N12" s="15">
        <v>0.47599999999999998</v>
      </c>
      <c r="O12" s="25">
        <f>M12*N12</f>
        <v>6518.82</v>
      </c>
      <c r="P12" s="14">
        <v>0.433</v>
      </c>
      <c r="Q12" s="25">
        <f>M12*P12</f>
        <v>5929.9349999999995</v>
      </c>
      <c r="R12" s="16">
        <v>9.0999999999999998E-2</v>
      </c>
      <c r="S12" s="25">
        <f>M12*R12</f>
        <v>1246.2449999999999</v>
      </c>
      <c r="T12" s="26">
        <v>0.23</v>
      </c>
      <c r="U12" s="25">
        <f>M12*T12</f>
        <v>3149.8500000000004</v>
      </c>
      <c r="V12" s="16">
        <v>0.499</v>
      </c>
      <c r="W12" s="25">
        <f>M12*V12</f>
        <v>6833.8050000000003</v>
      </c>
      <c r="X12" s="16">
        <v>0.41</v>
      </c>
      <c r="Y12" s="25">
        <f>X12*M12</f>
        <v>5614.95</v>
      </c>
      <c r="Z12" s="17">
        <v>2.9399999999999999E-3</v>
      </c>
      <c r="AA12" s="18">
        <f>M12*Z12</f>
        <v>40.263300000000001</v>
      </c>
      <c r="AB12" s="27">
        <f>IF(M12&gt;0,(AD12+AL12)/M12,0)</f>
        <v>3.0389291274187662E-3</v>
      </c>
      <c r="AC12" s="17">
        <v>2.7999999999999998E-4</v>
      </c>
      <c r="AD12" s="24">
        <f>AC12*M12</f>
        <v>3.8345999999999996</v>
      </c>
      <c r="AE12" s="117">
        <v>0.20519999999999999</v>
      </c>
      <c r="AF12" s="30">
        <f>AI12*(1-AJ12)*AE12</f>
        <v>37.9685664</v>
      </c>
      <c r="AG12" s="28">
        <f>IF(AND(AE12&gt;0,AC12&gt;0,Z12&gt;0),((Z12-AC12)*AE12)/((AE12-AC12)*Z12),0)</f>
        <v>0.90599815956052543</v>
      </c>
      <c r="AH12" s="60">
        <f t="shared" si="0"/>
        <v>0.9091088546783731</v>
      </c>
      <c r="AI12" s="12">
        <v>202</v>
      </c>
      <c r="AJ12" s="14">
        <v>8.4000000000000005E-2</v>
      </c>
      <c r="AK12" s="15">
        <v>0.20419999999999999</v>
      </c>
      <c r="AL12" s="30">
        <f>AI12*(1-AJ12)*AK12</f>
        <v>37.783534400000001</v>
      </c>
      <c r="AM12" s="19">
        <v>1.6</v>
      </c>
      <c r="AN12" s="19">
        <v>501.38</v>
      </c>
      <c r="AO12" s="101">
        <f>AO10+AI12-AN12</f>
        <v>2576.3000000000002</v>
      </c>
      <c r="AP12" s="102"/>
      <c r="AQ12" s="12"/>
      <c r="AR12" s="31"/>
      <c r="AS12" s="20"/>
      <c r="AT12" s="20"/>
      <c r="AU12" s="20"/>
      <c r="AV12" s="20"/>
    </row>
    <row r="13" spans="1:48" x14ac:dyDescent="0.2">
      <c r="A13" s="158"/>
      <c r="B13" s="33">
        <v>2</v>
      </c>
      <c r="C13" s="11" t="s">
        <v>56</v>
      </c>
      <c r="D13" s="34">
        <v>19111</v>
      </c>
      <c r="E13" s="34">
        <v>5</v>
      </c>
      <c r="F13" s="34">
        <v>16185</v>
      </c>
      <c r="G13" s="35">
        <v>0.9</v>
      </c>
      <c r="H13" s="35">
        <v>5.9</v>
      </c>
      <c r="I13" s="34">
        <v>16960</v>
      </c>
      <c r="J13" s="35">
        <v>3.8</v>
      </c>
      <c r="K13" s="34">
        <v>14833</v>
      </c>
      <c r="L13" s="36">
        <v>7.2999999999999995E-2</v>
      </c>
      <c r="M13" s="37">
        <f>ROUND(K13*(1-L13),0)</f>
        <v>13750</v>
      </c>
      <c r="N13" s="38">
        <v>0.54600000000000004</v>
      </c>
      <c r="O13" s="25">
        <f>M13*N13</f>
        <v>7507.5000000000009</v>
      </c>
      <c r="P13" s="36">
        <v>0.41899999999999998</v>
      </c>
      <c r="Q13" s="25">
        <f>M13*P13</f>
        <v>5761.25</v>
      </c>
      <c r="R13" s="39">
        <v>3.5000000000000003E-2</v>
      </c>
      <c r="S13" s="25">
        <f>M13*R13</f>
        <v>481.25000000000006</v>
      </c>
      <c r="T13" s="28">
        <v>0.26</v>
      </c>
      <c r="U13" s="25">
        <f>M13*T13</f>
        <v>3575</v>
      </c>
      <c r="V13" s="39">
        <v>0.47199999999999998</v>
      </c>
      <c r="W13" s="25">
        <f>M13*V13</f>
        <v>6490</v>
      </c>
      <c r="X13" s="39">
        <v>0.41</v>
      </c>
      <c r="Y13" s="25">
        <f>X13*M13</f>
        <v>5637.5</v>
      </c>
      <c r="Z13" s="40">
        <v>2.97E-3</v>
      </c>
      <c r="AA13" s="18">
        <f>M13*Z13</f>
        <v>40.837499999999999</v>
      </c>
      <c r="AB13" s="27">
        <f>IF(M13&gt;0,(AD13+AL13)/M13,0)</f>
        <v>3.228690763636364E-3</v>
      </c>
      <c r="AC13" s="40">
        <v>2.7E-4</v>
      </c>
      <c r="AD13" s="37">
        <f>AC13*M13</f>
        <v>3.7124999999999999</v>
      </c>
      <c r="AE13" s="28">
        <v>0.21029999999999999</v>
      </c>
      <c r="AF13" s="41">
        <f>AI13*(1-AJ13)*AE13</f>
        <v>38.677324500000005</v>
      </c>
      <c r="AG13" s="28">
        <f>IF(AND(AE13&gt;0,AC13&gt;0,Z13&gt;0),((Z13-AC13)*AE13)/((AE13-AC13)*Z13),0)</f>
        <v>0.91025957330770935</v>
      </c>
      <c r="AH13" s="29">
        <f t="shared" si="0"/>
        <v>0.91749467999854495</v>
      </c>
      <c r="AI13" s="34">
        <v>201</v>
      </c>
      <c r="AJ13" s="36">
        <v>8.5000000000000006E-2</v>
      </c>
      <c r="AK13" s="38">
        <v>0.22120000000000001</v>
      </c>
      <c r="AL13" s="41">
        <f>AI13*(1-AJ13)*AK13</f>
        <v>40.681998000000007</v>
      </c>
      <c r="AM13" s="42">
        <v>1.6</v>
      </c>
      <c r="AN13" s="42"/>
      <c r="AO13" s="113">
        <f>AO12+AI13-AN13</f>
        <v>2777.3</v>
      </c>
      <c r="AP13" s="104"/>
      <c r="AQ13" s="43"/>
      <c r="AR13" s="44"/>
      <c r="AS13" s="45"/>
      <c r="AT13" s="45"/>
      <c r="AU13" s="45"/>
      <c r="AV13" s="45"/>
    </row>
    <row r="14" spans="1:48" x14ac:dyDescent="0.2">
      <c r="A14" s="158"/>
      <c r="B14" s="33">
        <v>3</v>
      </c>
      <c r="C14" s="46" t="s">
        <v>53</v>
      </c>
      <c r="D14" s="43">
        <v>22005</v>
      </c>
      <c r="E14" s="43">
        <v>1</v>
      </c>
      <c r="F14" s="43">
        <v>16026</v>
      </c>
      <c r="G14" s="37">
        <v>2.5</v>
      </c>
      <c r="H14" s="37">
        <v>7</v>
      </c>
      <c r="I14" s="43">
        <v>17658</v>
      </c>
      <c r="J14" s="37">
        <v>3.5</v>
      </c>
      <c r="K14" s="43">
        <v>14811</v>
      </c>
      <c r="L14" s="39">
        <v>6.9000000000000006E-2</v>
      </c>
      <c r="M14" s="37">
        <f>ROUND(K14*(1-L14),0)</f>
        <v>13789</v>
      </c>
      <c r="N14" s="28">
        <v>0.64900000000000002</v>
      </c>
      <c r="O14" s="25">
        <f>M14*N14</f>
        <v>8949.0609999999997</v>
      </c>
      <c r="P14" s="39">
        <v>0.32200000000000001</v>
      </c>
      <c r="Q14" s="25">
        <f>M14*P14</f>
        <v>4440.058</v>
      </c>
      <c r="R14" s="39">
        <v>2.9000000000000001E-2</v>
      </c>
      <c r="S14" s="25">
        <f>M14*R14</f>
        <v>399.88100000000003</v>
      </c>
      <c r="T14" s="28">
        <v>0.23599999999999999</v>
      </c>
      <c r="U14" s="25">
        <f>M14*T14</f>
        <v>3254.2039999999997</v>
      </c>
      <c r="V14" s="39">
        <v>0.49299999999999999</v>
      </c>
      <c r="W14" s="25">
        <f>M14*V14</f>
        <v>6797.9769999999999</v>
      </c>
      <c r="X14" s="39">
        <v>0.41</v>
      </c>
      <c r="Y14" s="25">
        <f>X14*M14</f>
        <v>5653.49</v>
      </c>
      <c r="Z14" s="47">
        <v>2.96E-3</v>
      </c>
      <c r="AA14" s="18">
        <f>M14*Z14</f>
        <v>40.815440000000002</v>
      </c>
      <c r="AB14" s="27">
        <f>IF(M14&gt;0,(AD14+AL14)/M14,0)</f>
        <v>3.1233884980781789E-3</v>
      </c>
      <c r="AC14" s="47">
        <v>2.5999999999999998E-4</v>
      </c>
      <c r="AD14" s="37">
        <f>AC14*M14</f>
        <v>3.5851399999999995</v>
      </c>
      <c r="AE14" s="28">
        <v>0.2147</v>
      </c>
      <c r="AF14" s="41">
        <f>AI14*(1-AJ14)*AE14</f>
        <v>37.759718400000004</v>
      </c>
      <c r="AG14" s="28">
        <f>IF(AND(AE14&gt;0,AC14&gt;0,Z14&gt;0),((Z14-AC14)*AE14)/((AE14-AC14)*Z14),0)</f>
        <v>0.91326812262738388</v>
      </c>
      <c r="AH14" s="29">
        <f t="shared" si="0"/>
        <v>0.91782002738832003</v>
      </c>
      <c r="AI14" s="43">
        <v>192</v>
      </c>
      <c r="AJ14" s="39">
        <v>8.4000000000000005E-2</v>
      </c>
      <c r="AK14" s="28">
        <v>0.22450000000000001</v>
      </c>
      <c r="AL14" s="41">
        <f>AI14*(1-AJ14)*AK14</f>
        <v>39.483264000000005</v>
      </c>
      <c r="AM14" s="18">
        <v>1.6</v>
      </c>
      <c r="AN14" s="18"/>
      <c r="AO14" s="113">
        <f>AO13+AI14-AN14</f>
        <v>2969.3</v>
      </c>
      <c r="AP14" s="104"/>
      <c r="AQ14" s="43"/>
      <c r="AR14" s="48"/>
      <c r="AS14" s="41"/>
      <c r="AT14" s="41"/>
      <c r="AU14" s="41"/>
      <c r="AV14" s="41"/>
    </row>
    <row r="15" spans="1:48" s="22" customFormat="1" ht="13.5" thickBot="1" x14ac:dyDescent="0.25">
      <c r="A15" s="159"/>
      <c r="B15" s="49" t="s">
        <v>38</v>
      </c>
      <c r="C15" s="50"/>
      <c r="D15" s="51">
        <f>SUM(D12:D14)</f>
        <v>45905</v>
      </c>
      <c r="E15" s="51"/>
      <c r="F15" s="51">
        <f>SUM(F12:F14)</f>
        <v>46624</v>
      </c>
      <c r="G15" s="52"/>
      <c r="H15" s="52"/>
      <c r="I15" s="51">
        <f>SUM(I12:I14)</f>
        <v>50275</v>
      </c>
      <c r="J15" s="52"/>
      <c r="K15" s="51">
        <f>SUM(K12:K14)</f>
        <v>44465</v>
      </c>
      <c r="L15" s="21">
        <f>IF(K15&gt;0,(K12*L12+K13*L13+K14*L14)/K15,0)</f>
        <v>7.2667581243674798E-2</v>
      </c>
      <c r="M15" s="52">
        <f>M12+M13+M14</f>
        <v>41234</v>
      </c>
      <c r="N15" s="53">
        <f>IF(M15&gt;0,O15/M15,0)</f>
        <v>0.55719505747683951</v>
      </c>
      <c r="O15" s="54">
        <f>O12+O13+O14</f>
        <v>22975.381000000001</v>
      </c>
      <c r="P15" s="21">
        <f>IF(M15&gt;0,Q15/M15,0)</f>
        <v>0.39121217926953483</v>
      </c>
      <c r="Q15" s="54">
        <f>Q12+Q13+Q14</f>
        <v>16131.242999999999</v>
      </c>
      <c r="R15" s="21">
        <f>IF(M15&gt;0,S15/M15,0)</f>
        <v>5.1592763253625641E-2</v>
      </c>
      <c r="S15" s="54">
        <f>S12+S13+S14</f>
        <v>2127.3759999999997</v>
      </c>
      <c r="T15" s="21">
        <f>IF(M15&gt;0,U15/M15,0)</f>
        <v>0.24201033128001165</v>
      </c>
      <c r="U15" s="54">
        <f>U12+U13+U14</f>
        <v>9979.0540000000001</v>
      </c>
      <c r="V15" s="21">
        <f>IF(M15&gt;0,W15/M15,0)</f>
        <v>0.48799005674928453</v>
      </c>
      <c r="W15" s="54">
        <f>W12+W13+W14</f>
        <v>20121.781999999999</v>
      </c>
      <c r="X15" s="21">
        <f>IF(M15&gt;0,Y15/M15,0)</f>
        <v>0.41000000000000003</v>
      </c>
      <c r="Y15" s="54">
        <f>Y12+Y13+Y14</f>
        <v>16905.940000000002</v>
      </c>
      <c r="Z15" s="55">
        <f>IF(M15&gt;0,AA15/M15,0)</f>
        <v>2.9566920502497934E-3</v>
      </c>
      <c r="AA15" s="56">
        <f>SUM(AA12:AA14)</f>
        <v>121.91623999999999</v>
      </c>
      <c r="AB15" s="55">
        <f>IF(M15&gt;0,(AB12*M12+AB13*M13+AB14*M14)/M15,0)</f>
        <v>3.1304514817868754E-3</v>
      </c>
      <c r="AC15" s="55">
        <f>IF(K15&gt;0,(K12*AC12+K13*AC13+K14*AC14)/K15,0)</f>
        <v>2.7000224895985602E-4</v>
      </c>
      <c r="AD15" s="52">
        <f>SUM(AD12:AD14)</f>
        <v>11.132239999999999</v>
      </c>
      <c r="AE15" s="53">
        <f>IF(K15&gt;0,(K12*AE12+K13*AE13+K14*AE14)/K15,0)</f>
        <v>0.21006568761947597</v>
      </c>
      <c r="AF15" s="58">
        <f>SUM(AF12:AF14)</f>
        <v>114.40560930000001</v>
      </c>
      <c r="AG15" s="53">
        <f>IF(AND(AA15&gt;0),((AA12*AG12+AA13*AG13+AA14*AG14)/AA15),0)</f>
        <v>0.90985943534509872</v>
      </c>
      <c r="AH15" s="57">
        <f t="shared" si="0"/>
        <v>0.91489002315109735</v>
      </c>
      <c r="AI15" s="51">
        <f>SUM(AI12:AI14)</f>
        <v>595</v>
      </c>
      <c r="AJ15" s="21">
        <f>IF(AI15&gt;0,(AJ12*AI12+AJ13*AI13+AJ14*AI14)/AI15,0)</f>
        <v>8.4337815126050417E-2</v>
      </c>
      <c r="AK15" s="53">
        <f>IF(K15&gt;0,(AK12*K12+AK13*K13+AK14*K14)/K15,0)</f>
        <v>0.21663279658158099</v>
      </c>
      <c r="AL15" s="58">
        <f>SUM(AL12:AL14)</f>
        <v>117.94879640000001</v>
      </c>
      <c r="AM15" s="56"/>
      <c r="AN15" s="56">
        <f>SUM(AN12:AN14)</f>
        <v>501.38</v>
      </c>
      <c r="AO15" s="105"/>
      <c r="AP15" s="106">
        <f>AO14</f>
        <v>2969.3</v>
      </c>
      <c r="AQ15" s="51">
        <f>SUM(AQ12:AQ14)</f>
        <v>0</v>
      </c>
      <c r="AR15" s="59"/>
      <c r="AS15" s="58"/>
      <c r="AT15" s="58"/>
      <c r="AU15" s="58"/>
      <c r="AV15" s="58"/>
    </row>
    <row r="16" spans="1:48" x14ac:dyDescent="0.2">
      <c r="A16" s="157">
        <v>4</v>
      </c>
      <c r="B16" s="23">
        <v>1</v>
      </c>
      <c r="C16" s="11" t="s">
        <v>54</v>
      </c>
      <c r="D16" s="12">
        <v>6186</v>
      </c>
      <c r="E16" s="12">
        <v>0</v>
      </c>
      <c r="F16" s="12">
        <v>10204</v>
      </c>
      <c r="G16" s="13">
        <v>1.7</v>
      </c>
      <c r="H16" s="13">
        <v>5.5</v>
      </c>
      <c r="I16" s="12">
        <v>10466</v>
      </c>
      <c r="J16" s="13">
        <v>5.2</v>
      </c>
      <c r="K16" s="12">
        <v>14739</v>
      </c>
      <c r="L16" s="14">
        <v>7.2999999999999995E-2</v>
      </c>
      <c r="M16" s="24">
        <f>ROUND(K16*(1-L16),0)</f>
        <v>13663</v>
      </c>
      <c r="N16" s="15">
        <v>0.51700000000000002</v>
      </c>
      <c r="O16" s="25">
        <f>M16*N16</f>
        <v>7063.7710000000006</v>
      </c>
      <c r="P16" s="14">
        <v>0.442</v>
      </c>
      <c r="Q16" s="25">
        <f>M16*P16</f>
        <v>6039.0460000000003</v>
      </c>
      <c r="R16" s="16">
        <v>4.1000000000000002E-2</v>
      </c>
      <c r="S16" s="25">
        <f>M16*R16</f>
        <v>560.18299999999999</v>
      </c>
      <c r="T16" s="26">
        <v>0.23899999999999999</v>
      </c>
      <c r="U16" s="25">
        <f>M16*T16</f>
        <v>3265.4569999999999</v>
      </c>
      <c r="V16" s="16">
        <v>0.498</v>
      </c>
      <c r="W16" s="25">
        <f>M16*V16</f>
        <v>6804.174</v>
      </c>
      <c r="X16" s="16">
        <v>0.4</v>
      </c>
      <c r="Y16" s="25">
        <f>X16*M16</f>
        <v>5465.2000000000007</v>
      </c>
      <c r="Z16" s="17">
        <v>2.97E-3</v>
      </c>
      <c r="AA16" s="18">
        <f>M16*Z16</f>
        <v>40.57911</v>
      </c>
      <c r="AB16" s="27">
        <f>IF(M16&gt;0,(AD16+AL16)/M16,0)</f>
        <v>3.1657641220815343E-3</v>
      </c>
      <c r="AC16" s="17">
        <v>2.5999999999999998E-4</v>
      </c>
      <c r="AD16" s="24">
        <f>AC16*M16</f>
        <v>3.5523799999999999</v>
      </c>
      <c r="AE16" s="117">
        <v>0.20669999999999999</v>
      </c>
      <c r="AF16" s="30">
        <f>AI16*(1-AJ16)*AE16</f>
        <v>37.678102800000005</v>
      </c>
      <c r="AG16" s="28">
        <f>IF(AND(AE16&gt;0,AC16&gt;0,Z16&gt;0),((Z16-AC16)*AE16)/((AE16-AC16)*Z16),0)</f>
        <v>0.91360710378342636</v>
      </c>
      <c r="AH16" s="60">
        <f t="shared" si="0"/>
        <v>0.91896835275980215</v>
      </c>
      <c r="AI16" s="12">
        <v>199</v>
      </c>
      <c r="AJ16" s="14">
        <v>8.4000000000000005E-2</v>
      </c>
      <c r="AK16" s="15">
        <v>0.21779999999999999</v>
      </c>
      <c r="AL16" s="30">
        <f>AI16*(1-AJ16)*AK16</f>
        <v>39.701455200000005</v>
      </c>
      <c r="AM16" s="19">
        <v>1.6</v>
      </c>
      <c r="AN16" s="19">
        <v>503.2</v>
      </c>
      <c r="AO16" s="101">
        <f>AO14+AI16-AN16</f>
        <v>2665.1000000000004</v>
      </c>
      <c r="AP16" s="102"/>
      <c r="AQ16" s="12"/>
      <c r="AR16" s="31"/>
      <c r="AS16" s="20"/>
      <c r="AT16" s="20"/>
      <c r="AU16" s="20"/>
      <c r="AV16" s="20"/>
    </row>
    <row r="17" spans="1:48" x14ac:dyDescent="0.2">
      <c r="A17" s="158"/>
      <c r="B17" s="33">
        <v>2</v>
      </c>
      <c r="C17" s="11" t="s">
        <v>56</v>
      </c>
      <c r="D17" s="34">
        <v>19314</v>
      </c>
      <c r="E17" s="34">
        <v>2</v>
      </c>
      <c r="F17" s="34">
        <v>15854</v>
      </c>
      <c r="G17" s="35">
        <v>1.7</v>
      </c>
      <c r="H17" s="35">
        <v>5.9</v>
      </c>
      <c r="I17" s="34">
        <v>16967</v>
      </c>
      <c r="J17" s="35">
        <v>4.3</v>
      </c>
      <c r="K17" s="34">
        <v>14989</v>
      </c>
      <c r="L17" s="36">
        <v>7.3999999999999996E-2</v>
      </c>
      <c r="M17" s="37">
        <f>ROUND(K17*(1-L17),0)</f>
        <v>13880</v>
      </c>
      <c r="N17" s="38">
        <v>0.58699999999999997</v>
      </c>
      <c r="O17" s="25">
        <f>M17*N17</f>
        <v>8147.5599999999995</v>
      </c>
      <c r="P17" s="36">
        <v>0.373</v>
      </c>
      <c r="Q17" s="25">
        <f>M17*P17</f>
        <v>5177.24</v>
      </c>
      <c r="R17" s="39">
        <v>0.04</v>
      </c>
      <c r="S17" s="25">
        <f>M17*R17</f>
        <v>555.20000000000005</v>
      </c>
      <c r="T17" s="28">
        <v>0.23699999999999999</v>
      </c>
      <c r="U17" s="25">
        <f>M17*T17</f>
        <v>3289.56</v>
      </c>
      <c r="V17" s="39">
        <v>0.501</v>
      </c>
      <c r="W17" s="25">
        <f>M17*V17</f>
        <v>6953.88</v>
      </c>
      <c r="X17" s="39">
        <v>0.4</v>
      </c>
      <c r="Y17" s="25">
        <f>X17*M17</f>
        <v>5552</v>
      </c>
      <c r="Z17" s="40">
        <v>2.8600000000000001E-3</v>
      </c>
      <c r="AA17" s="18">
        <f>M17*Z17</f>
        <v>39.696800000000003</v>
      </c>
      <c r="AB17" s="27">
        <f>IF(M17&gt;0,(AD17+AL17)/M17,0)</f>
        <v>3.1259618443804033E-3</v>
      </c>
      <c r="AC17" s="40">
        <v>2.7999999999999998E-4</v>
      </c>
      <c r="AD17" s="37">
        <f>AC17*M17</f>
        <v>3.8863999999999996</v>
      </c>
      <c r="AE17" s="28">
        <v>0.20449999999999999</v>
      </c>
      <c r="AF17" s="41">
        <f>AI17*(1-AJ17)*AE17</f>
        <v>37.089755999999994</v>
      </c>
      <c r="AG17" s="28">
        <f>IF(AND(AE17&gt;0,AC17&gt;0,Z17&gt;0),((Z17-AC17)*AE17)/((AE17-AC17)*Z17),0)</f>
        <v>0.90333474184223383</v>
      </c>
      <c r="AH17" s="29">
        <f t="shared" si="0"/>
        <v>0.91159950643932675</v>
      </c>
      <c r="AI17" s="34">
        <v>198</v>
      </c>
      <c r="AJ17" s="36">
        <v>8.4000000000000005E-2</v>
      </c>
      <c r="AK17" s="38">
        <v>0.21779999999999999</v>
      </c>
      <c r="AL17" s="41">
        <f>AI17*(1-AJ17)*AK17</f>
        <v>39.501950399999998</v>
      </c>
      <c r="AM17" s="42">
        <v>1.6</v>
      </c>
      <c r="AN17" s="42"/>
      <c r="AO17" s="113">
        <f>AO16+AI17-AN17</f>
        <v>2863.1000000000004</v>
      </c>
      <c r="AP17" s="104"/>
      <c r="AQ17" s="43"/>
      <c r="AR17" s="44"/>
      <c r="AS17" s="45"/>
      <c r="AT17" s="45"/>
      <c r="AU17" s="45"/>
      <c r="AV17" s="45"/>
    </row>
    <row r="18" spans="1:48" x14ac:dyDescent="0.2">
      <c r="A18" s="158"/>
      <c r="B18" s="33">
        <v>3</v>
      </c>
      <c r="C18" s="46" t="s">
        <v>53</v>
      </c>
      <c r="D18" s="43">
        <v>15495</v>
      </c>
      <c r="E18" s="43">
        <v>2</v>
      </c>
      <c r="F18" s="43">
        <v>16272</v>
      </c>
      <c r="G18" s="37">
        <v>2.6</v>
      </c>
      <c r="H18" s="37">
        <v>6.9</v>
      </c>
      <c r="I18" s="43">
        <v>17602</v>
      </c>
      <c r="J18" s="37">
        <v>4</v>
      </c>
      <c r="K18" s="43">
        <v>16002</v>
      </c>
      <c r="L18" s="39">
        <v>7.3999999999999996E-2</v>
      </c>
      <c r="M18" s="37">
        <f>ROUND(K18*(1-L18),0)</f>
        <v>14818</v>
      </c>
      <c r="N18" s="28">
        <v>0.61199999999999999</v>
      </c>
      <c r="O18" s="25">
        <f>M18*N18</f>
        <v>9068.616</v>
      </c>
      <c r="P18" s="39">
        <v>0.33800000000000002</v>
      </c>
      <c r="Q18" s="25">
        <f>M18*P18</f>
        <v>5008.4840000000004</v>
      </c>
      <c r="R18" s="39">
        <v>0.05</v>
      </c>
      <c r="S18" s="25">
        <f>M18*R18</f>
        <v>740.90000000000009</v>
      </c>
      <c r="T18" s="28">
        <v>0.25</v>
      </c>
      <c r="U18" s="25">
        <f>M18*T18</f>
        <v>3704.5</v>
      </c>
      <c r="V18" s="39">
        <v>0.498</v>
      </c>
      <c r="W18" s="25">
        <f>M18*V18</f>
        <v>7379.3639999999996</v>
      </c>
      <c r="X18" s="39">
        <v>0.41</v>
      </c>
      <c r="Y18" s="25">
        <f>X18*M18</f>
        <v>6075.3799999999992</v>
      </c>
      <c r="Z18" s="47">
        <v>2.82E-3</v>
      </c>
      <c r="AA18" s="18">
        <f>M18*Z18</f>
        <v>41.786760000000001</v>
      </c>
      <c r="AB18" s="27">
        <f>IF(M18&gt;0,(AD18+AL18)/M18,0)</f>
        <v>3.1067325280064789E-3</v>
      </c>
      <c r="AC18" s="47">
        <v>2.7E-4</v>
      </c>
      <c r="AD18" s="37">
        <f>AC18*M18</f>
        <v>4.0008600000000003</v>
      </c>
      <c r="AE18" s="28">
        <v>0.20630000000000001</v>
      </c>
      <c r="AF18" s="41">
        <f>AI18*(1-AJ18)*AE18</f>
        <v>39.742250900000002</v>
      </c>
      <c r="AG18" s="28">
        <f>IF(AND(AE18&gt;0,AC18&gt;0,Z18&gt;0),((Z18-AC18)*AE18)/((AE18-AC18)*Z18),0)</f>
        <v>0.90544033558426207</v>
      </c>
      <c r="AH18" s="29">
        <f t="shared" si="0"/>
        <v>0.91422322817921375</v>
      </c>
      <c r="AI18" s="43">
        <v>211</v>
      </c>
      <c r="AJ18" s="39">
        <v>8.6999999999999994E-2</v>
      </c>
      <c r="AK18" s="28">
        <v>0.21820000000000001</v>
      </c>
      <c r="AL18" s="41">
        <f>AI18*(1-AJ18)*AK18</f>
        <v>42.034702600000003</v>
      </c>
      <c r="AM18" s="18">
        <v>1.6</v>
      </c>
      <c r="AN18" s="18"/>
      <c r="AO18" s="113">
        <f>AO17+AI18-AN18</f>
        <v>3074.1000000000004</v>
      </c>
      <c r="AP18" s="104"/>
      <c r="AQ18" s="43"/>
      <c r="AR18" s="48"/>
      <c r="AS18" s="41"/>
      <c r="AT18" s="41"/>
      <c r="AU18" s="41"/>
      <c r="AV18" s="41"/>
    </row>
    <row r="19" spans="1:48" s="22" customFormat="1" ht="13.5" thickBot="1" x14ac:dyDescent="0.25">
      <c r="A19" s="159"/>
      <c r="B19" s="49" t="s">
        <v>38</v>
      </c>
      <c r="C19" s="50"/>
      <c r="D19" s="51">
        <f>SUM(D16:D18)</f>
        <v>40995</v>
      </c>
      <c r="E19" s="51"/>
      <c r="F19" s="51">
        <f>SUM(F16:F18)</f>
        <v>42330</v>
      </c>
      <c r="G19" s="52"/>
      <c r="H19" s="52"/>
      <c r="I19" s="51">
        <f>SUM(I16:I18)</f>
        <v>45035</v>
      </c>
      <c r="J19" s="52"/>
      <c r="K19" s="51">
        <f>SUM(K16:K18)</f>
        <v>45730</v>
      </c>
      <c r="L19" s="21">
        <f>IF(K19&gt;0,(K16*L16+K17*L17+K18*L18)/K19,0)</f>
        <v>7.3677695167286242E-2</v>
      </c>
      <c r="M19" s="52">
        <f>M16+M17+M18</f>
        <v>42361</v>
      </c>
      <c r="N19" s="53">
        <f>IF(M19&gt;0,O19/M19,0)</f>
        <v>0.57316746535728613</v>
      </c>
      <c r="O19" s="54">
        <f>O16+O17+O18</f>
        <v>24279.947</v>
      </c>
      <c r="P19" s="21">
        <f>IF(M19&gt;0,Q19/M19,0)</f>
        <v>0.38301196855598313</v>
      </c>
      <c r="Q19" s="54">
        <f>Q16+Q17+Q18</f>
        <v>16224.77</v>
      </c>
      <c r="R19" s="21">
        <f>IF(M19&gt;0,S19/M19,0)</f>
        <v>4.3820566086730725E-2</v>
      </c>
      <c r="S19" s="54">
        <f>S16+S17+S18</f>
        <v>1856.2830000000001</v>
      </c>
      <c r="T19" s="21">
        <f>IF(M19&gt;0,U19/M19,0)</f>
        <v>0.24219251198035929</v>
      </c>
      <c r="U19" s="54">
        <f>U16+U17+U18</f>
        <v>10259.517</v>
      </c>
      <c r="V19" s="21">
        <f>IF(M19&gt;0,W19/M19,0)</f>
        <v>0.4989829796274875</v>
      </c>
      <c r="W19" s="54">
        <f>W16+W17+W18</f>
        <v>21137.417999999998</v>
      </c>
      <c r="X19" s="21">
        <f>IF(M19&gt;0,Y19/M19,0)</f>
        <v>0.4034980288472888</v>
      </c>
      <c r="Y19" s="54">
        <f>Y16+Y17+Y18</f>
        <v>17092.580000000002</v>
      </c>
      <c r="Z19" s="55">
        <f>IF(M19&gt;0,AA19/M19,0)</f>
        <v>2.8814869809494583E-3</v>
      </c>
      <c r="AA19" s="56">
        <f>SUM(AA16:AA18)</f>
        <v>122.06267000000001</v>
      </c>
      <c r="AB19" s="55">
        <f>IF(M19&gt;0,(AB16*M16+AB17*M17+AB18*M18)/M19,0)</f>
        <v>3.1320730908146644E-3</v>
      </c>
      <c r="AC19" s="55">
        <f>IF(K19&gt;0,(K16*AC16+K17*AC17+K18*AC18)/K19,0)</f>
        <v>2.7005466870763173E-4</v>
      </c>
      <c r="AD19" s="52">
        <f>SUM(AD16:AD18)</f>
        <v>11.439640000000001</v>
      </c>
      <c r="AE19" s="53">
        <f>IF(K19&gt;0,(K16*AE16+K17*AE17+K18*AE18)/K19,0)</f>
        <v>0.20583893286682703</v>
      </c>
      <c r="AF19" s="58">
        <f>SUM(AF16:AF18)</f>
        <v>114.5101097</v>
      </c>
      <c r="AG19" s="53">
        <f>IF(AND(AA19&gt;0),((AA16*AG16+AA17*AG17+AA18*AG18)/AA19),0)</f>
        <v>0.90747056195437048</v>
      </c>
      <c r="AH19" s="57">
        <f t="shared" si="0"/>
        <v>0.91491134941672525</v>
      </c>
      <c r="AI19" s="51">
        <f>SUM(AI16:AI18)</f>
        <v>608</v>
      </c>
      <c r="AJ19" s="21">
        <f>IF(AI19&gt;0,(AJ16*AI16+AJ17*AI17+AJ18*AI18)/AI19,0)</f>
        <v>8.5041118421052622E-2</v>
      </c>
      <c r="AK19" s="53">
        <f>IF(K19&gt;0,(AK16*K16+AK17*K17+AK18*K18)/K19,0)</f>
        <v>0.21793996938552374</v>
      </c>
      <c r="AL19" s="58">
        <f>SUM(AL16:AL18)</f>
        <v>121.2381082</v>
      </c>
      <c r="AM19" s="56"/>
      <c r="AN19" s="56">
        <f>SUM(AN16:AN18)</f>
        <v>503.2</v>
      </c>
      <c r="AO19" s="105"/>
      <c r="AP19" s="106">
        <f>AO18</f>
        <v>3074.1000000000004</v>
      </c>
      <c r="AQ19" s="51">
        <f>SUM(AQ16:AQ18)</f>
        <v>0</v>
      </c>
      <c r="AR19" s="59"/>
      <c r="AS19" s="58"/>
      <c r="AT19" s="58"/>
      <c r="AU19" s="58"/>
      <c r="AV19" s="58"/>
    </row>
    <row r="20" spans="1:48" x14ac:dyDescent="0.2">
      <c r="A20" s="157">
        <v>5</v>
      </c>
      <c r="B20" s="23">
        <v>1</v>
      </c>
      <c r="C20" s="11" t="s">
        <v>54</v>
      </c>
      <c r="D20" s="12">
        <v>14814</v>
      </c>
      <c r="E20" s="12">
        <v>0</v>
      </c>
      <c r="F20" s="12">
        <v>14367</v>
      </c>
      <c r="G20" s="13">
        <v>2</v>
      </c>
      <c r="H20" s="13">
        <v>5.7</v>
      </c>
      <c r="I20" s="12">
        <v>14640</v>
      </c>
      <c r="J20" s="13">
        <v>4.0999999999999996</v>
      </c>
      <c r="K20" s="12">
        <v>14708</v>
      </c>
      <c r="L20" s="14">
        <v>7.2999999999999995E-2</v>
      </c>
      <c r="M20" s="24">
        <f>ROUND(K20*(1-L20),0)</f>
        <v>13634</v>
      </c>
      <c r="N20" s="15">
        <v>0.54400000000000004</v>
      </c>
      <c r="O20" s="25">
        <f>M20*N20</f>
        <v>7416.8960000000006</v>
      </c>
      <c r="P20" s="14">
        <v>0.38200000000000001</v>
      </c>
      <c r="Q20" s="25">
        <f>M20*P20</f>
        <v>5208.1880000000001</v>
      </c>
      <c r="R20" s="16">
        <v>7.3999999999999996E-2</v>
      </c>
      <c r="S20" s="25">
        <f>M20*R20</f>
        <v>1008.9159999999999</v>
      </c>
      <c r="T20" s="26">
        <v>0.22700000000000001</v>
      </c>
      <c r="U20" s="25">
        <f>M20*T20</f>
        <v>3094.9180000000001</v>
      </c>
      <c r="V20" s="16">
        <v>0.50900000000000001</v>
      </c>
      <c r="W20" s="25">
        <f>M20*V20</f>
        <v>6939.7060000000001</v>
      </c>
      <c r="X20" s="16">
        <v>0.4</v>
      </c>
      <c r="Y20" s="25">
        <f>X20*M20</f>
        <v>5453.6</v>
      </c>
      <c r="Z20" s="17">
        <v>2.9099999999999998E-3</v>
      </c>
      <c r="AA20" s="18">
        <f>M20*Z20</f>
        <v>39.674939999999999</v>
      </c>
      <c r="AB20" s="27">
        <f>IF(M20&gt;0,(AD20+AL20)/M20,0)</f>
        <v>3.0609917999119851E-3</v>
      </c>
      <c r="AC20" s="17">
        <v>2.7E-4</v>
      </c>
      <c r="AD20" s="24">
        <f>AC20*M20</f>
        <v>3.6811799999999999</v>
      </c>
      <c r="AE20" s="117">
        <v>0.2104</v>
      </c>
      <c r="AF20" s="30">
        <f>AI20*(1-AJ20)*AE20</f>
        <v>37.4297392</v>
      </c>
      <c r="AG20" s="28">
        <f>IF(AND(AE20&gt;0,AC20&gt;0,Z20&gt;0),((Z20-AC20)*AE20)/((AE20-AC20)*Z20),0)</f>
        <v>0.90838219442946699</v>
      </c>
      <c r="AH20" s="60">
        <f t="shared" si="0"/>
        <v>0.91294568108211926</v>
      </c>
      <c r="AI20" s="12">
        <v>194</v>
      </c>
      <c r="AJ20" s="14">
        <v>8.3000000000000004E-2</v>
      </c>
      <c r="AK20" s="15">
        <v>0.21390000000000001</v>
      </c>
      <c r="AL20" s="30">
        <f>AI20*(1-AJ20)*AK20</f>
        <v>38.052382200000004</v>
      </c>
      <c r="AM20" s="19">
        <v>1.65</v>
      </c>
      <c r="AN20" s="19"/>
      <c r="AO20" s="101">
        <f>AO18+AI20-AN20</f>
        <v>3268.1000000000004</v>
      </c>
      <c r="AP20" s="102"/>
      <c r="AQ20" s="12"/>
      <c r="AR20" s="31"/>
      <c r="AS20" s="20"/>
      <c r="AT20" s="20"/>
      <c r="AU20" s="20"/>
      <c r="AV20" s="20"/>
    </row>
    <row r="21" spans="1:48" x14ac:dyDescent="0.2">
      <c r="A21" s="158"/>
      <c r="B21" s="33">
        <v>2</v>
      </c>
      <c r="C21" s="46" t="s">
        <v>50</v>
      </c>
      <c r="D21" s="34">
        <v>19951</v>
      </c>
      <c r="E21" s="34">
        <v>2</v>
      </c>
      <c r="F21" s="34">
        <v>16832</v>
      </c>
      <c r="G21" s="35">
        <v>0.6</v>
      </c>
      <c r="H21" s="35">
        <v>4.4000000000000004</v>
      </c>
      <c r="I21" s="34">
        <v>16892</v>
      </c>
      <c r="J21" s="35">
        <v>3.4</v>
      </c>
      <c r="K21" s="34">
        <v>14764</v>
      </c>
      <c r="L21" s="36">
        <v>8.4000000000000005E-2</v>
      </c>
      <c r="M21" s="37">
        <f>ROUND(K21*(1-L21),0)</f>
        <v>13524</v>
      </c>
      <c r="N21" s="38">
        <v>0.57999999999999996</v>
      </c>
      <c r="O21" s="25">
        <f>M21*N21</f>
        <v>7843.9199999999992</v>
      </c>
      <c r="P21" s="36">
        <v>0.38700000000000001</v>
      </c>
      <c r="Q21" s="25">
        <f>M21*P21</f>
        <v>5233.7880000000005</v>
      </c>
      <c r="R21" s="39">
        <v>3.3000000000000002E-2</v>
      </c>
      <c r="S21" s="25">
        <f>M21*R21</f>
        <v>446.29200000000003</v>
      </c>
      <c r="T21" s="28">
        <v>0.223</v>
      </c>
      <c r="U21" s="25">
        <f>M21*T21</f>
        <v>3015.8519999999999</v>
      </c>
      <c r="V21" s="39">
        <v>0.504</v>
      </c>
      <c r="W21" s="25">
        <f>M21*V21</f>
        <v>6816.0960000000005</v>
      </c>
      <c r="X21" s="39">
        <v>0.42</v>
      </c>
      <c r="Y21" s="25">
        <f>X21*M21</f>
        <v>5680.08</v>
      </c>
      <c r="Z21" s="40">
        <v>2.9099999999999998E-3</v>
      </c>
      <c r="AA21" s="18">
        <f>M21*Z21</f>
        <v>39.354839999999996</v>
      </c>
      <c r="AB21" s="27">
        <f>IF(M21&gt;0,(AD21+AL21)/M21,0)</f>
        <v>3.1625978704525287E-3</v>
      </c>
      <c r="AC21" s="40">
        <v>2.7E-4</v>
      </c>
      <c r="AD21" s="37">
        <f>AC21*M21</f>
        <v>3.6514799999999998</v>
      </c>
      <c r="AE21" s="28">
        <v>0.20499999999999999</v>
      </c>
      <c r="AF21" s="41">
        <f>AI21*(1-AJ21)*AE21</f>
        <v>37.058669999999999</v>
      </c>
      <c r="AG21" s="28">
        <f>IF(AND(AE21&gt;0,AC21&gt;0,Z21&gt;0),((Z21-AC21)*AE21)/((AE21-AC21)*Z21),0)</f>
        <v>0.90841294115810567</v>
      </c>
      <c r="AH21" s="29">
        <f t="shared" si="0"/>
        <v>0.91576974423905488</v>
      </c>
      <c r="AI21" s="34">
        <v>198</v>
      </c>
      <c r="AJ21" s="36">
        <v>8.6999999999999994E-2</v>
      </c>
      <c r="AK21" s="38">
        <v>0.21640000000000001</v>
      </c>
      <c r="AL21" s="41">
        <f>AI21*(1-AJ21)*AK21</f>
        <v>39.119493599999998</v>
      </c>
      <c r="AM21" s="42">
        <v>1.6</v>
      </c>
      <c r="AN21" s="42"/>
      <c r="AO21" s="121">
        <f>AO20+AI21-AN21</f>
        <v>3466.1000000000004</v>
      </c>
      <c r="AP21" s="104"/>
      <c r="AQ21" s="43"/>
      <c r="AR21" s="44"/>
      <c r="AS21" s="45"/>
      <c r="AT21" s="45"/>
      <c r="AU21" s="45"/>
      <c r="AV21" s="45"/>
    </row>
    <row r="22" spans="1:48" x14ac:dyDescent="0.2">
      <c r="A22" s="158"/>
      <c r="B22" s="33">
        <v>3</v>
      </c>
      <c r="C22" s="46" t="s">
        <v>53</v>
      </c>
      <c r="D22" s="43">
        <v>15935</v>
      </c>
      <c r="E22" s="43">
        <v>1</v>
      </c>
      <c r="F22" s="43">
        <v>15946</v>
      </c>
      <c r="G22" s="37">
        <v>1.1000000000000001</v>
      </c>
      <c r="H22" s="37">
        <v>5.6</v>
      </c>
      <c r="I22" s="43">
        <v>16770</v>
      </c>
      <c r="J22" s="37">
        <v>2.8</v>
      </c>
      <c r="K22" s="43">
        <v>14621</v>
      </c>
      <c r="L22" s="39">
        <v>8.3000000000000004E-2</v>
      </c>
      <c r="M22" s="37">
        <f>ROUND(K22*(1-L22),0)</f>
        <v>13407</v>
      </c>
      <c r="N22" s="28">
        <v>0.63700000000000001</v>
      </c>
      <c r="O22" s="25">
        <f>M22*N22</f>
        <v>8540.259</v>
      </c>
      <c r="P22" s="39">
        <v>0.312</v>
      </c>
      <c r="Q22" s="25">
        <f>M22*P22</f>
        <v>4182.9840000000004</v>
      </c>
      <c r="R22" s="39">
        <v>5.0999999999999997E-2</v>
      </c>
      <c r="S22" s="25">
        <f>M22*R22</f>
        <v>683.75699999999995</v>
      </c>
      <c r="T22" s="28">
        <v>0.248</v>
      </c>
      <c r="U22" s="25">
        <f>M22*T22</f>
        <v>3324.9360000000001</v>
      </c>
      <c r="V22" s="39">
        <v>0.49299999999999999</v>
      </c>
      <c r="W22" s="25">
        <f>M22*V22</f>
        <v>6609.6509999999998</v>
      </c>
      <c r="X22" s="39">
        <v>0.4</v>
      </c>
      <c r="Y22" s="25">
        <f>X22*M22</f>
        <v>5362.8</v>
      </c>
      <c r="Z22" s="47">
        <v>2.81E-3</v>
      </c>
      <c r="AA22" s="18">
        <f>M22*Z22</f>
        <v>37.673670000000001</v>
      </c>
      <c r="AB22" s="27">
        <f>IF(M22&gt;0,(AD22+AL22)/M22,0)</f>
        <v>2.947101335123443E-3</v>
      </c>
      <c r="AC22" s="47">
        <v>2.7999999999999998E-4</v>
      </c>
      <c r="AD22" s="37">
        <f>AC22*M22</f>
        <v>3.7539599999999997</v>
      </c>
      <c r="AE22" s="28">
        <v>0.20949999999999999</v>
      </c>
      <c r="AF22" s="41">
        <f>AI22*(1-AJ22)*AE22</f>
        <v>34.237956499999996</v>
      </c>
      <c r="AG22" s="28">
        <f>IF(AND(AE22&gt;0,AC22&gt;0,Z22&gt;0),((Z22-AC22)*AE22)/((AE22-AC22)*Z22),0)</f>
        <v>0.90156082191063158</v>
      </c>
      <c r="AH22" s="29">
        <f t="shared" si="0"/>
        <v>0.90615099869301152</v>
      </c>
      <c r="AI22" s="43">
        <v>179</v>
      </c>
      <c r="AJ22" s="39">
        <v>8.6999999999999994E-2</v>
      </c>
      <c r="AK22" s="28">
        <v>0.21879999999999999</v>
      </c>
      <c r="AL22" s="41">
        <f>AI22*(1-AJ22)*AK22</f>
        <v>35.757827599999999</v>
      </c>
      <c r="AM22" s="18">
        <v>1.6</v>
      </c>
      <c r="AN22" s="18"/>
      <c r="AO22" s="121">
        <f>AO21+AI22-AN22</f>
        <v>3645.1000000000004</v>
      </c>
      <c r="AP22" s="104"/>
      <c r="AQ22" s="43"/>
      <c r="AR22" s="48"/>
      <c r="AS22" s="41"/>
      <c r="AT22" s="41"/>
      <c r="AU22" s="41"/>
      <c r="AV22" s="41"/>
    </row>
    <row r="23" spans="1:48" s="22" customFormat="1" ht="13.5" thickBot="1" x14ac:dyDescent="0.25">
      <c r="A23" s="159"/>
      <c r="B23" s="49" t="s">
        <v>38</v>
      </c>
      <c r="C23" s="50"/>
      <c r="D23" s="51">
        <f>SUM(D20:D22)</f>
        <v>50700</v>
      </c>
      <c r="E23" s="51"/>
      <c r="F23" s="51">
        <f>SUM(F20:F22)</f>
        <v>47145</v>
      </c>
      <c r="G23" s="52"/>
      <c r="H23" s="52"/>
      <c r="I23" s="51">
        <f>SUM(I20:I22)</f>
        <v>48302</v>
      </c>
      <c r="J23" s="52"/>
      <c r="K23" s="51">
        <f>SUM(K20:K22)</f>
        <v>44093</v>
      </c>
      <c r="L23" s="21">
        <f>IF(K23&gt;0,(K20*L20+K21*L21+K22*L22)/K23,0)</f>
        <v>7.9999160864536331E-2</v>
      </c>
      <c r="M23" s="52">
        <f>M20+M21+M22</f>
        <v>40565</v>
      </c>
      <c r="N23" s="53">
        <f>IF(M23&gt;0,O23/M23,0)</f>
        <v>0.58673918402563774</v>
      </c>
      <c r="O23" s="54">
        <f>O20+O21+O22</f>
        <v>23801.074999999997</v>
      </c>
      <c r="P23" s="21">
        <f>IF(M23&gt;0,Q23/M23,0)</f>
        <v>0.36053149266609147</v>
      </c>
      <c r="Q23" s="54">
        <f>Q20+Q21+Q22</f>
        <v>14624.960000000001</v>
      </c>
      <c r="R23" s="21">
        <f>IF(M23&gt;0,S23/M23,0)</f>
        <v>5.2729323308270681E-2</v>
      </c>
      <c r="S23" s="54">
        <f>S20+S21+S22</f>
        <v>2138.9650000000001</v>
      </c>
      <c r="T23" s="21">
        <f>IF(M23&gt;0,U23/M23,0)</f>
        <v>0.23260707506471096</v>
      </c>
      <c r="U23" s="54">
        <f>U20+U21+U22</f>
        <v>9435.7060000000001</v>
      </c>
      <c r="V23" s="21">
        <f>IF(M23&gt;0,W23/M23,0)</f>
        <v>0.50204494021940105</v>
      </c>
      <c r="W23" s="54">
        <f>W20+W21+W22</f>
        <v>20365.453000000001</v>
      </c>
      <c r="X23" s="21">
        <f>IF(M23&gt;0,Y23/M23,0)</f>
        <v>0.40666781708369282</v>
      </c>
      <c r="Y23" s="54">
        <f>Y20+Y21+Y22</f>
        <v>16496.48</v>
      </c>
      <c r="Z23" s="55">
        <f>IF(M23&gt;0,AA23/M23,0)</f>
        <v>2.876949340564526E-3</v>
      </c>
      <c r="AA23" s="56">
        <f>SUM(AA20:AA22)</f>
        <v>116.70344999999999</v>
      </c>
      <c r="AB23" s="55">
        <f>IF(M23&gt;0,(AB20*M20+AB21*M21+AB22*M22)/M23,0)</f>
        <v>3.0572247849131027E-3</v>
      </c>
      <c r="AC23" s="55">
        <f>IF(K23&gt;0,(K20*AC20+K21*AC21+K22*AC22)/K23,0)</f>
        <v>2.7331594584174357E-4</v>
      </c>
      <c r="AD23" s="52">
        <f>SUM(AD20:AD22)</f>
        <v>11.08662</v>
      </c>
      <c r="AE23" s="53">
        <f>IF(K23&gt;0,(K20*AE20+K21*AE21+K22*AE22)/K23,0)</f>
        <v>0.20829344113578119</v>
      </c>
      <c r="AF23" s="58">
        <f>SUM(AF20:AF22)</f>
        <v>108.7263657</v>
      </c>
      <c r="AG23" s="53">
        <f>IF(AND(AA23&gt;0),((AA20*AG20+AA21*AG21+AA22*AG22)/AA23),0)</f>
        <v>0.90619051882231416</v>
      </c>
      <c r="AH23" s="57">
        <f t="shared" si="0"/>
        <v>0.91175174037944162</v>
      </c>
      <c r="AI23" s="51">
        <f>SUM(AI20:AI22)</f>
        <v>571</v>
      </c>
      <c r="AJ23" s="21">
        <f>IF(AI23&gt;0,(AJ20*AI20+AJ21*AI21+AJ22*AI22)/AI23,0)</f>
        <v>8.5640980735551667E-2</v>
      </c>
      <c r="AK23" s="53">
        <f>IF(K23&gt;0,(AK20*K20+AK21*K21+AK22*K22)/K23,0)</f>
        <v>0.21636190778581632</v>
      </c>
      <c r="AL23" s="58">
        <f>SUM(AL20:AL22)</f>
        <v>112.92970340000001</v>
      </c>
      <c r="AM23" s="56"/>
      <c r="AN23" s="56">
        <f>SUM(AN20:AN22)</f>
        <v>0</v>
      </c>
      <c r="AO23" s="105"/>
      <c r="AP23" s="106">
        <f>AO22</f>
        <v>3645.1000000000004</v>
      </c>
      <c r="AQ23" s="51">
        <f>SUM(AQ20:AQ22)</f>
        <v>0</v>
      </c>
      <c r="AR23" s="59"/>
      <c r="AS23" s="58"/>
      <c r="AT23" s="58"/>
      <c r="AU23" s="58"/>
      <c r="AV23" s="58"/>
    </row>
    <row r="24" spans="1:48" x14ac:dyDescent="0.2">
      <c r="A24" s="157">
        <v>6</v>
      </c>
      <c r="B24" s="23">
        <v>1</v>
      </c>
      <c r="C24" s="11" t="s">
        <v>54</v>
      </c>
      <c r="D24" s="12">
        <v>11483</v>
      </c>
      <c r="E24" s="12">
        <v>0</v>
      </c>
      <c r="F24" s="12">
        <v>14137</v>
      </c>
      <c r="G24" s="13">
        <v>1.9</v>
      </c>
      <c r="H24" s="13">
        <v>3.1</v>
      </c>
      <c r="I24" s="12">
        <v>14900</v>
      </c>
      <c r="J24" s="13">
        <v>2.9</v>
      </c>
      <c r="K24" s="12">
        <v>14500</v>
      </c>
      <c r="L24" s="14">
        <v>6.0999999999999999E-2</v>
      </c>
      <c r="M24" s="24">
        <f>ROUND(K24*(1-L24),0)</f>
        <v>13616</v>
      </c>
      <c r="N24" s="15">
        <v>0.72899999999999998</v>
      </c>
      <c r="O24" s="25">
        <f>M24*N24</f>
        <v>9926.0640000000003</v>
      </c>
      <c r="P24" s="14">
        <v>0.23400000000000001</v>
      </c>
      <c r="Q24" s="25">
        <f>M24*P24</f>
        <v>3186.1440000000002</v>
      </c>
      <c r="R24" s="16">
        <v>3.6999999999999998E-2</v>
      </c>
      <c r="S24" s="25">
        <f>M24*R24</f>
        <v>503.79199999999997</v>
      </c>
      <c r="T24" s="26">
        <v>0.251</v>
      </c>
      <c r="U24" s="25">
        <f>M24*T24</f>
        <v>3417.616</v>
      </c>
      <c r="V24" s="16">
        <v>0.48299999999999998</v>
      </c>
      <c r="W24" s="25">
        <f>M24*V24</f>
        <v>6576.5280000000002</v>
      </c>
      <c r="X24" s="16">
        <v>0.41</v>
      </c>
      <c r="Y24" s="25">
        <f>X24*M24</f>
        <v>5582.5599999999995</v>
      </c>
      <c r="Z24" s="17">
        <v>2.7699999999999999E-3</v>
      </c>
      <c r="AA24" s="18">
        <f>M24*Z24</f>
        <v>37.716319999999996</v>
      </c>
      <c r="AB24" s="27">
        <f>IF(M24&gt;0,(AD24+AL24)/M24,0)</f>
        <v>2.9282337837837837E-3</v>
      </c>
      <c r="AC24" s="17">
        <v>2.9E-4</v>
      </c>
      <c r="AD24" s="24">
        <f>AC24*M24</f>
        <v>3.9486400000000001</v>
      </c>
      <c r="AE24" s="117">
        <v>0.21049999999999999</v>
      </c>
      <c r="AF24" s="30">
        <f>AI24*(1-AJ24)*AE24</f>
        <v>35.517243999999998</v>
      </c>
      <c r="AG24" s="28">
        <f>IF(AND(AE24&gt;0,AC24&gt;0,Z24&gt;0),((Z24-AC24)*AE24)/((AE24-AC24)*Z24),0)</f>
        <v>0.89654200020368158</v>
      </c>
      <c r="AH24" s="60">
        <f t="shared" si="0"/>
        <v>0.90219310657457463</v>
      </c>
      <c r="AI24" s="12">
        <v>184</v>
      </c>
      <c r="AJ24" s="14">
        <v>8.3000000000000004E-2</v>
      </c>
      <c r="AK24" s="15">
        <v>0.21290000000000001</v>
      </c>
      <c r="AL24" s="30">
        <f>AI24*(1-AJ24)*AK24</f>
        <v>35.9221912</v>
      </c>
      <c r="AM24" s="19">
        <v>1.65</v>
      </c>
      <c r="AN24" s="19"/>
      <c r="AO24" s="101">
        <f>AO22+AI24-AN24</f>
        <v>3829.1000000000004</v>
      </c>
      <c r="AP24" s="102"/>
      <c r="AQ24" s="12"/>
      <c r="AR24" s="31"/>
      <c r="AS24" s="20"/>
      <c r="AT24" s="20"/>
      <c r="AU24" s="20"/>
      <c r="AV24" s="20"/>
    </row>
    <row r="25" spans="1:48" x14ac:dyDescent="0.2">
      <c r="A25" s="158"/>
      <c r="B25" s="33">
        <v>2</v>
      </c>
      <c r="C25" s="46" t="s">
        <v>50</v>
      </c>
      <c r="D25" s="34">
        <v>19062</v>
      </c>
      <c r="E25" s="34">
        <v>2</v>
      </c>
      <c r="F25" s="34">
        <v>16768</v>
      </c>
      <c r="G25" s="35">
        <v>0.9</v>
      </c>
      <c r="H25" s="35">
        <v>6</v>
      </c>
      <c r="I25" s="34">
        <v>17239</v>
      </c>
      <c r="J25" s="35">
        <v>1.9</v>
      </c>
      <c r="K25" s="34">
        <v>14386</v>
      </c>
      <c r="L25" s="36">
        <v>7.1999999999999995E-2</v>
      </c>
      <c r="M25" s="37">
        <f>ROUND(K25*(1-L25),0)</f>
        <v>13350</v>
      </c>
      <c r="N25" s="38">
        <v>0.66200000000000003</v>
      </c>
      <c r="O25" s="25">
        <f>M25*N25</f>
        <v>8837.7000000000007</v>
      </c>
      <c r="P25" s="36">
        <v>0.253</v>
      </c>
      <c r="Q25" s="25">
        <f>M25*P25</f>
        <v>3377.55</v>
      </c>
      <c r="R25" s="39">
        <v>8.5000000000000006E-2</v>
      </c>
      <c r="S25" s="25">
        <f>M25*R25</f>
        <v>1134.75</v>
      </c>
      <c r="T25" s="28">
        <v>0.24199999999999999</v>
      </c>
      <c r="U25" s="25">
        <f>M25*T25</f>
        <v>3230.7</v>
      </c>
      <c r="V25" s="39">
        <v>0.49</v>
      </c>
      <c r="W25" s="25">
        <f>M25*V25</f>
        <v>6541.5</v>
      </c>
      <c r="X25" s="39">
        <v>0.42</v>
      </c>
      <c r="Y25" s="25">
        <f>X25*M25</f>
        <v>5607</v>
      </c>
      <c r="Z25" s="40">
        <v>2.7499999999999998E-3</v>
      </c>
      <c r="AA25" s="18">
        <f>M25*Z25</f>
        <v>36.712499999999999</v>
      </c>
      <c r="AB25" s="27">
        <f>IF(M25&gt;0,(AD25+AL25)/M25,0)</f>
        <v>2.857399550561798E-3</v>
      </c>
      <c r="AC25" s="40">
        <v>2.9E-4</v>
      </c>
      <c r="AD25" s="37">
        <f>AC25*M25</f>
        <v>3.8715000000000002</v>
      </c>
      <c r="AE25" s="28">
        <v>0.21659999999999999</v>
      </c>
      <c r="AF25" s="41">
        <f>AI25*(1-AJ25)*AE25</f>
        <v>33.976742399999999</v>
      </c>
      <c r="AG25" s="28">
        <f>IF(AND(AE25&gt;0,AC25&gt;0,Z25&gt;0),((Z25-AC25)*AE25)/((AE25-AC25)*Z25),0)</f>
        <v>0.89574474344480359</v>
      </c>
      <c r="AH25" s="29">
        <f t="shared" si="0"/>
        <v>0.89970323234438798</v>
      </c>
      <c r="AI25" s="34">
        <v>172</v>
      </c>
      <c r="AJ25" s="36">
        <v>8.7999999999999995E-2</v>
      </c>
      <c r="AK25" s="38">
        <v>0.2185</v>
      </c>
      <c r="AL25" s="41">
        <f>AI25*(1-AJ25)*AK25</f>
        <v>34.274784000000004</v>
      </c>
      <c r="AM25" s="42">
        <v>1.6</v>
      </c>
      <c r="AN25" s="42"/>
      <c r="AO25" s="121">
        <f>AO24+AI25-AN25</f>
        <v>4001.1000000000004</v>
      </c>
      <c r="AP25" s="104"/>
      <c r="AQ25" s="43"/>
      <c r="AR25" s="44"/>
      <c r="AS25" s="45"/>
      <c r="AT25" s="45"/>
      <c r="AU25" s="45"/>
      <c r="AV25" s="45"/>
    </row>
    <row r="26" spans="1:48" x14ac:dyDescent="0.2">
      <c r="A26" s="158"/>
      <c r="B26" s="33">
        <v>3</v>
      </c>
      <c r="C26" s="11" t="s">
        <v>51</v>
      </c>
      <c r="D26" s="43">
        <v>16620</v>
      </c>
      <c r="E26" s="43">
        <v>1</v>
      </c>
      <c r="F26" s="43">
        <v>16171</v>
      </c>
      <c r="G26" s="37">
        <v>1.4</v>
      </c>
      <c r="H26" s="37">
        <v>5.2</v>
      </c>
      <c r="I26" s="43">
        <v>16860</v>
      </c>
      <c r="J26" s="37">
        <v>1.7</v>
      </c>
      <c r="K26" s="43">
        <v>16178</v>
      </c>
      <c r="L26" s="39">
        <v>7.1999999999999995E-2</v>
      </c>
      <c r="M26" s="37">
        <f>ROUND(K26*(1-L26),0)</f>
        <v>15013</v>
      </c>
      <c r="N26" s="28">
        <v>0.51200000000000001</v>
      </c>
      <c r="O26" s="25">
        <f>M26*N26</f>
        <v>7686.6559999999999</v>
      </c>
      <c r="P26" s="39">
        <v>0.46400000000000002</v>
      </c>
      <c r="Q26" s="25">
        <f>M26*P26</f>
        <v>6966.0320000000002</v>
      </c>
      <c r="R26" s="39">
        <v>2.4E-2</v>
      </c>
      <c r="S26" s="25">
        <f>M26*R26</f>
        <v>360.31200000000001</v>
      </c>
      <c r="T26" s="28">
        <v>0.22</v>
      </c>
      <c r="U26" s="25">
        <f>M26*T26</f>
        <v>3302.86</v>
      </c>
      <c r="V26" s="39">
        <v>0.51300000000000001</v>
      </c>
      <c r="W26" s="25">
        <f>M26*V26</f>
        <v>7701.6689999999999</v>
      </c>
      <c r="X26" s="39">
        <v>0.43</v>
      </c>
      <c r="Y26" s="25">
        <f>X26*M26</f>
        <v>6455.59</v>
      </c>
      <c r="Z26" s="47">
        <v>2.9299999999999999E-3</v>
      </c>
      <c r="AA26" s="18">
        <f>M26*Z26</f>
        <v>43.98809</v>
      </c>
      <c r="AB26" s="27">
        <f>IF(M26&gt;0,(AD26+AL26)/M26,0)</f>
        <v>2.6512011589955374E-3</v>
      </c>
      <c r="AC26" s="47">
        <v>2.7999999999999998E-4</v>
      </c>
      <c r="AD26" s="37">
        <f>AC26*M26</f>
        <v>4.20364</v>
      </c>
      <c r="AE26" s="28">
        <v>0.2205</v>
      </c>
      <c r="AF26" s="41">
        <f>AI26*(1-AJ26)*AE26</f>
        <v>35.598843000000002</v>
      </c>
      <c r="AG26" s="28">
        <f>IF(AND(AE26&gt;0,AC26&gt;0,Z26&gt;0),((Z26-AC26)*AE26)/((AE26-AC26)*Z26),0)</f>
        <v>0.9055868115750213</v>
      </c>
      <c r="AH26" s="29">
        <f t="shared" si="0"/>
        <v>0.89552466754417381</v>
      </c>
      <c r="AI26" s="43">
        <v>178</v>
      </c>
      <c r="AJ26" s="39">
        <v>9.2999999999999999E-2</v>
      </c>
      <c r="AK26" s="28">
        <v>0.2205</v>
      </c>
      <c r="AL26" s="41">
        <f>AI26*(1-AJ26)*AK26</f>
        <v>35.598843000000002</v>
      </c>
      <c r="AM26" s="18">
        <v>1.57</v>
      </c>
      <c r="AN26" s="18"/>
      <c r="AO26" s="121">
        <f>AO25+AI26-AN26</f>
        <v>4179.1000000000004</v>
      </c>
      <c r="AP26" s="104"/>
      <c r="AQ26" s="43"/>
      <c r="AR26" s="48"/>
      <c r="AS26" s="41"/>
      <c r="AT26" s="41"/>
      <c r="AU26" s="41"/>
      <c r="AV26" s="41"/>
    </row>
    <row r="27" spans="1:48" s="22" customFormat="1" ht="13.5" thickBot="1" x14ac:dyDescent="0.25">
      <c r="A27" s="159"/>
      <c r="B27" s="49" t="s">
        <v>38</v>
      </c>
      <c r="C27" s="50"/>
      <c r="D27" s="51">
        <f>SUM(D24:D26)</f>
        <v>47165</v>
      </c>
      <c r="E27" s="51"/>
      <c r="F27" s="51">
        <f>SUM(F24:F26)</f>
        <v>47076</v>
      </c>
      <c r="G27" s="52"/>
      <c r="H27" s="52"/>
      <c r="I27" s="51">
        <f>SUM(I24:I26)</f>
        <v>48999</v>
      </c>
      <c r="J27" s="52"/>
      <c r="K27" s="51">
        <f>SUM(K24:K26)</f>
        <v>45064</v>
      </c>
      <c r="L27" s="21">
        <f>IF(K27&gt;0,(K24*L24+K25*L25+K26*L26)/K27,0)</f>
        <v>6.8460589383987205E-2</v>
      </c>
      <c r="M27" s="52">
        <f>M24+M25+M26</f>
        <v>41979</v>
      </c>
      <c r="N27" s="53">
        <f>IF(M27&gt;0,O27/M27,0)</f>
        <v>0.63008694823602285</v>
      </c>
      <c r="O27" s="54">
        <f>O24+O25+O26</f>
        <v>26450.420000000002</v>
      </c>
      <c r="P27" s="21">
        <f>IF(M27&gt;0,Q27/M27,0)</f>
        <v>0.32229748207437053</v>
      </c>
      <c r="Q27" s="54">
        <f>Q24+Q25+Q26</f>
        <v>13529.726000000001</v>
      </c>
      <c r="R27" s="21">
        <f>IF(M27&gt;0,S27/M27,0)</f>
        <v>4.7615569689606702E-2</v>
      </c>
      <c r="S27" s="54">
        <f>S24+S25+S26</f>
        <v>1998.8539999999998</v>
      </c>
      <c r="T27" s="21">
        <f>IF(M27&gt;0,U27/M27,0)</f>
        <v>0.23705128754853616</v>
      </c>
      <c r="U27" s="54">
        <f>U24+U25+U26</f>
        <v>9951.1759999999995</v>
      </c>
      <c r="V27" s="21">
        <f>IF(M27&gt;0,W27/M27,0)</f>
        <v>0.49595504895304793</v>
      </c>
      <c r="W27" s="54">
        <f>W24+W25+W26</f>
        <v>20819.697</v>
      </c>
      <c r="X27" s="21">
        <f>IF(M27&gt;0,Y27/M27,0)</f>
        <v>0.42033278544033925</v>
      </c>
      <c r="Y27" s="54">
        <f>Y24+Y25+Y26</f>
        <v>17645.150000000001</v>
      </c>
      <c r="Z27" s="55">
        <f>IF(M27&gt;0,AA27/M27,0)</f>
        <v>2.820860668429453E-3</v>
      </c>
      <c r="AA27" s="56">
        <f>SUM(AA24:AA26)</f>
        <v>118.41691</v>
      </c>
      <c r="AB27" s="55">
        <f>IF(M27&gt;0,(AB24*M24+AB25*M25+AB26*M26)/M27,0)</f>
        <v>2.8066318444936755E-3</v>
      </c>
      <c r="AC27" s="55">
        <f>IF(K27&gt;0,(K24*AC24+K25*AC25+K26*AC26)/K27,0)</f>
        <v>2.8640999467424109E-4</v>
      </c>
      <c r="AD27" s="52">
        <f>SUM(AD24:AD26)</f>
        <v>12.02378</v>
      </c>
      <c r="AE27" s="53">
        <f>IF(K27&gt;0,(K24*AE24+K25*AE25+K26*AE26)/K27,0)</f>
        <v>0.21603733800816619</v>
      </c>
      <c r="AF27" s="58">
        <f>SUM(AF24:AF26)</f>
        <v>105.0928294</v>
      </c>
      <c r="AG27" s="53">
        <f>IF(AND(AA27&gt;0),((AA24*AG24+AA25*AG25+AA26*AG26)/AA27),0)</f>
        <v>0.89965468645664326</v>
      </c>
      <c r="AH27" s="57">
        <f t="shared" si="0"/>
        <v>0.89913688253607515</v>
      </c>
      <c r="AI27" s="51">
        <f>SUM(AI24:AI26)</f>
        <v>534</v>
      </c>
      <c r="AJ27" s="21">
        <f>IF(AI27&gt;0,(AJ24*AI24+AJ25*AI25+AJ26*AI26)/AI27,0)</f>
        <v>8.794382022471911E-2</v>
      </c>
      <c r="AK27" s="53">
        <f>IF(K27&gt;0,(AK24*K24+AK25*K25+AK26*K26)/K27,0)</f>
        <v>0.2174161192969998</v>
      </c>
      <c r="AL27" s="58">
        <f>SUM(AL24:AL26)</f>
        <v>105.7958182</v>
      </c>
      <c r="AM27" s="56"/>
      <c r="AN27" s="56">
        <f>SUM(AN24:AN26)</f>
        <v>0</v>
      </c>
      <c r="AO27" s="105"/>
      <c r="AP27" s="106">
        <f>AO26</f>
        <v>4179.1000000000004</v>
      </c>
      <c r="AQ27" s="51">
        <f>SUM(AQ24:AQ26)</f>
        <v>0</v>
      </c>
      <c r="AR27" s="59"/>
      <c r="AS27" s="58"/>
      <c r="AT27" s="58"/>
      <c r="AU27" s="58"/>
      <c r="AV27" s="58"/>
    </row>
    <row r="28" spans="1:48" x14ac:dyDescent="0.2">
      <c r="A28" s="157">
        <v>7</v>
      </c>
      <c r="B28" s="23">
        <v>1</v>
      </c>
      <c r="C28" s="11" t="s">
        <v>56</v>
      </c>
      <c r="D28" s="12">
        <v>5768</v>
      </c>
      <c r="E28" s="12">
        <v>0</v>
      </c>
      <c r="F28" s="12">
        <v>6387</v>
      </c>
      <c r="G28" s="13">
        <v>0.8</v>
      </c>
      <c r="H28" s="13">
        <v>6.2</v>
      </c>
      <c r="I28" s="12">
        <v>6906</v>
      </c>
      <c r="J28" s="13">
        <v>5.0999999999999996</v>
      </c>
      <c r="K28" s="12">
        <v>16163</v>
      </c>
      <c r="L28" s="14">
        <v>7.8E-2</v>
      </c>
      <c r="M28" s="24">
        <f>ROUND(K28*(1-L28),0)</f>
        <v>14902</v>
      </c>
      <c r="N28" s="15">
        <v>0.72899999999999998</v>
      </c>
      <c r="O28" s="25">
        <f>M28*N28</f>
        <v>10863.557999999999</v>
      </c>
      <c r="P28" s="14">
        <v>0.23499999999999999</v>
      </c>
      <c r="Q28" s="25">
        <f>M28*P28</f>
        <v>3501.97</v>
      </c>
      <c r="R28" s="16">
        <v>3.5999999999999997E-2</v>
      </c>
      <c r="S28" s="25">
        <f>M28*R28</f>
        <v>536.47199999999998</v>
      </c>
      <c r="T28" s="26">
        <v>0.23</v>
      </c>
      <c r="U28" s="25">
        <f>M28*T28</f>
        <v>3427.46</v>
      </c>
      <c r="V28" s="16">
        <v>0.504</v>
      </c>
      <c r="W28" s="25">
        <f>M28*V28</f>
        <v>7510.6080000000002</v>
      </c>
      <c r="X28" s="16">
        <v>0.42</v>
      </c>
      <c r="Y28" s="25">
        <f>X28*M28</f>
        <v>6258.84</v>
      </c>
      <c r="Z28" s="17">
        <v>3.0899999999999999E-3</v>
      </c>
      <c r="AA28" s="18">
        <f>M28*Z28</f>
        <v>46.047179999999997</v>
      </c>
      <c r="AB28" s="27">
        <f>IF(M28&gt;0,(AD28+AL28)/M28,0)</f>
        <v>3.5281703462622465E-3</v>
      </c>
      <c r="AC28" s="17">
        <v>2.9E-4</v>
      </c>
      <c r="AD28" s="24">
        <f>AC28*M28</f>
        <v>4.32158</v>
      </c>
      <c r="AE28" s="117">
        <v>0.22170000000000001</v>
      </c>
      <c r="AF28" s="30">
        <f>AI28*(1-AJ28)*AE28</f>
        <v>47.866581900000007</v>
      </c>
      <c r="AG28" s="28">
        <f>IF(AND(AE28&gt;0,AC28&gt;0,Z28&gt;0),((Z28-AC28)*AE28)/((AE28-AC28)*Z28),0)</f>
        <v>0.90733572956729669</v>
      </c>
      <c r="AH28" s="60">
        <f t="shared" si="0"/>
        <v>0.91899685665337527</v>
      </c>
      <c r="AI28" s="12">
        <v>237</v>
      </c>
      <c r="AJ28" s="14">
        <v>8.8999999999999996E-2</v>
      </c>
      <c r="AK28" s="15">
        <v>0.2235</v>
      </c>
      <c r="AL28" s="30">
        <f>AI28*(1-AJ28)*AK28</f>
        <v>48.255214500000001</v>
      </c>
      <c r="AM28" s="19">
        <v>1.65</v>
      </c>
      <c r="AN28" s="19">
        <v>1110.92</v>
      </c>
      <c r="AO28" s="101">
        <f>AO26+AI28-AN28</f>
        <v>3305.1800000000003</v>
      </c>
      <c r="AP28" s="102"/>
      <c r="AQ28" s="12"/>
      <c r="AR28" s="31"/>
      <c r="AS28" s="20"/>
      <c r="AT28" s="20"/>
      <c r="AU28" s="20"/>
      <c r="AV28" s="20"/>
    </row>
    <row r="29" spans="1:48" x14ac:dyDescent="0.2">
      <c r="A29" s="158"/>
      <c r="B29" s="33">
        <v>2</v>
      </c>
      <c r="C29" s="46" t="s">
        <v>50</v>
      </c>
      <c r="D29" s="34">
        <v>18867</v>
      </c>
      <c r="E29" s="34">
        <v>1</v>
      </c>
      <c r="F29" s="34">
        <v>15988</v>
      </c>
      <c r="G29" s="35">
        <v>0.8</v>
      </c>
      <c r="H29" s="35">
        <v>6</v>
      </c>
      <c r="I29" s="34">
        <v>15598</v>
      </c>
      <c r="J29" s="35">
        <v>4.7</v>
      </c>
      <c r="K29" s="34">
        <v>16096</v>
      </c>
      <c r="L29" s="36">
        <v>7.3999999999999996E-2</v>
      </c>
      <c r="M29" s="37">
        <f>ROUND(K29*(1-L29),0)</f>
        <v>14905</v>
      </c>
      <c r="N29" s="38">
        <v>0.69799999999999995</v>
      </c>
      <c r="O29" s="25">
        <f>M29*N29</f>
        <v>10403.689999999999</v>
      </c>
      <c r="P29" s="36">
        <v>0.26400000000000001</v>
      </c>
      <c r="Q29" s="25">
        <f>M29*P29</f>
        <v>3934.92</v>
      </c>
      <c r="R29" s="39">
        <v>3.7999999999999999E-2</v>
      </c>
      <c r="S29" s="25">
        <f>M29*R29</f>
        <v>566.39</v>
      </c>
      <c r="T29" s="28">
        <v>0.214</v>
      </c>
      <c r="U29" s="25">
        <f>M29*T29</f>
        <v>3189.67</v>
      </c>
      <c r="V29" s="39">
        <v>0.503</v>
      </c>
      <c r="W29" s="25">
        <f>M29*V29</f>
        <v>7497.2150000000001</v>
      </c>
      <c r="X29" s="39">
        <v>0.43</v>
      </c>
      <c r="Y29" s="25">
        <f>X29*M29</f>
        <v>6409.15</v>
      </c>
      <c r="Z29" s="40">
        <v>3.0899999999999999E-3</v>
      </c>
      <c r="AA29" s="18">
        <f>M29*Z29</f>
        <v>46.056449999999998</v>
      </c>
      <c r="AB29" s="27">
        <f>IF(M29&gt;0,(AD29+AL29)/M29,0)</f>
        <v>3.5501359275410937E-3</v>
      </c>
      <c r="AC29" s="40">
        <v>2.9999999999999997E-4</v>
      </c>
      <c r="AD29" s="37">
        <f>AC29*M29</f>
        <v>4.4714999999999998</v>
      </c>
      <c r="AE29" s="28">
        <v>0.22289999999999999</v>
      </c>
      <c r="AF29" s="41">
        <f>AI29*(1-AJ29)*AE29</f>
        <v>48.033835499999995</v>
      </c>
      <c r="AG29" s="28">
        <f>IF(AND(AE29&gt;0,AC29&gt;0,Z29&gt;0),((Z29-AC29)*AE29)/((AE29-AC29)*Z29),0)</f>
        <v>0.90412948473032739</v>
      </c>
      <c r="AH29" s="29">
        <f t="shared" si="0"/>
        <v>0.91671957356443734</v>
      </c>
      <c r="AI29" s="34">
        <v>235</v>
      </c>
      <c r="AJ29" s="36">
        <v>8.3000000000000004E-2</v>
      </c>
      <c r="AK29" s="38">
        <v>0.2248</v>
      </c>
      <c r="AL29" s="41">
        <f>AI29*(1-AJ29)*AK29</f>
        <v>48.443276000000004</v>
      </c>
      <c r="AM29" s="42">
        <v>1.65</v>
      </c>
      <c r="AN29" s="42"/>
      <c r="AO29" s="121">
        <f>AO28+AI29-AN29</f>
        <v>3540.1800000000003</v>
      </c>
      <c r="AP29" s="104"/>
      <c r="AQ29" s="43"/>
      <c r="AR29" s="44"/>
      <c r="AS29" s="45"/>
      <c r="AT29" s="45"/>
      <c r="AU29" s="45"/>
      <c r="AV29" s="45"/>
    </row>
    <row r="30" spans="1:48" x14ac:dyDescent="0.2">
      <c r="A30" s="158"/>
      <c r="B30" s="33">
        <v>3</v>
      </c>
      <c r="C30" s="46" t="s">
        <v>52</v>
      </c>
      <c r="D30" s="43">
        <v>15750</v>
      </c>
      <c r="E30" s="43">
        <v>0</v>
      </c>
      <c r="F30" s="43">
        <v>15841</v>
      </c>
      <c r="G30" s="37">
        <v>1.9</v>
      </c>
      <c r="H30" s="37">
        <v>5.9</v>
      </c>
      <c r="I30" s="43">
        <v>16630</v>
      </c>
      <c r="J30" s="37">
        <v>4.2</v>
      </c>
      <c r="K30" s="43">
        <v>15982</v>
      </c>
      <c r="L30" s="39">
        <v>7.6999999999999999E-2</v>
      </c>
      <c r="M30" s="37">
        <f>ROUND(K30*(1-L30),0)</f>
        <v>14751</v>
      </c>
      <c r="N30" s="28">
        <v>0.61499999999999999</v>
      </c>
      <c r="O30" s="25">
        <f>M30*N30</f>
        <v>9071.8649999999998</v>
      </c>
      <c r="P30" s="39">
        <v>0.36</v>
      </c>
      <c r="Q30" s="25">
        <f>M30*P30</f>
        <v>5310.36</v>
      </c>
      <c r="R30" s="39">
        <v>2.5000000000000001E-2</v>
      </c>
      <c r="S30" s="25">
        <f>M30*R30</f>
        <v>368.77500000000003</v>
      </c>
      <c r="T30" s="28">
        <v>0.219</v>
      </c>
      <c r="U30" s="25">
        <f>M30*T30</f>
        <v>3230.4690000000001</v>
      </c>
      <c r="V30" s="39">
        <v>0.504</v>
      </c>
      <c r="W30" s="25">
        <f>M30*V30</f>
        <v>7434.5039999999999</v>
      </c>
      <c r="X30" s="39">
        <v>0.42</v>
      </c>
      <c r="Y30" s="25">
        <f>X30*M30</f>
        <v>6195.42</v>
      </c>
      <c r="Z30" s="47">
        <v>3.0999999999999999E-3</v>
      </c>
      <c r="AA30" s="18">
        <f>M30*Z30</f>
        <v>45.728099999999998</v>
      </c>
      <c r="AB30" s="27">
        <f>IF(M30&gt;0,(AD30+AL30)/M30,0)</f>
        <v>3.1899649650871131E-3</v>
      </c>
      <c r="AC30" s="47">
        <v>2.9E-4</v>
      </c>
      <c r="AD30" s="37">
        <f>AC30*M30</f>
        <v>4.2777900000000004</v>
      </c>
      <c r="AE30" s="28">
        <v>0.22339999999999999</v>
      </c>
      <c r="AF30" s="41">
        <f>AI30*(1-AJ30)*AE30</f>
        <v>42.154686399999996</v>
      </c>
      <c r="AG30" s="28">
        <f>IF(AND(AE30&gt;0,AC30&gt;0,Z30&gt;0),((Z30-AC30)*AE30)/((AE30-AC30)*Z30),0)</f>
        <v>0.90762982529954139</v>
      </c>
      <c r="AH30" s="29">
        <f t="shared" si="0"/>
        <v>0.91025432950980589</v>
      </c>
      <c r="AI30" s="43">
        <v>206</v>
      </c>
      <c r="AJ30" s="39">
        <v>8.4000000000000005E-2</v>
      </c>
      <c r="AK30" s="28">
        <v>0.22670000000000001</v>
      </c>
      <c r="AL30" s="41">
        <f>AI30*(1-AJ30)*AK30</f>
        <v>42.777383200000003</v>
      </c>
      <c r="AM30" s="18">
        <v>1.6</v>
      </c>
      <c r="AN30" s="18"/>
      <c r="AO30" s="121">
        <f>AO29+AI30-AN30</f>
        <v>3746.1800000000003</v>
      </c>
      <c r="AP30" s="104"/>
      <c r="AQ30" s="43"/>
      <c r="AR30" s="48"/>
      <c r="AS30" s="41"/>
      <c r="AT30" s="41"/>
      <c r="AU30" s="41"/>
      <c r="AV30" s="41"/>
    </row>
    <row r="31" spans="1:48" s="22" customFormat="1" ht="13.5" thickBot="1" x14ac:dyDescent="0.25">
      <c r="A31" s="159"/>
      <c r="B31" s="49" t="s">
        <v>38</v>
      </c>
      <c r="C31" s="50"/>
      <c r="D31" s="51">
        <f>SUM(D28:D30)</f>
        <v>40385</v>
      </c>
      <c r="E31" s="51"/>
      <c r="F31" s="51">
        <f>SUM(F28:F30)</f>
        <v>38216</v>
      </c>
      <c r="G31" s="52"/>
      <c r="H31" s="52"/>
      <c r="I31" s="51">
        <f>SUM(I28:I30)</f>
        <v>39134</v>
      </c>
      <c r="J31" s="52"/>
      <c r="K31" s="51">
        <f>SUM(K28:K30)</f>
        <v>48241</v>
      </c>
      <c r="L31" s="21">
        <f>IF(K31&gt;0,(K28*L28+K29*L29+K30*L30)/K31,0)</f>
        <v>7.6334072676768727E-2</v>
      </c>
      <c r="M31" s="52">
        <f>M28+M29+M30</f>
        <v>44558</v>
      </c>
      <c r="N31" s="53">
        <f>IF(M31&gt;0,O31/M31,0)</f>
        <v>0.6808903676107545</v>
      </c>
      <c r="O31" s="54">
        <f>O28+O29+O30</f>
        <v>30339.112999999998</v>
      </c>
      <c r="P31" s="21">
        <f>IF(M31&gt;0,Q31/M31,0)</f>
        <v>0.28608218501728083</v>
      </c>
      <c r="Q31" s="54">
        <f>Q28+Q29+Q30</f>
        <v>12747.25</v>
      </c>
      <c r="R31" s="21">
        <f>IF(M31&gt;0,S31/M31,0)</f>
        <v>3.3027447371964634E-2</v>
      </c>
      <c r="S31" s="54">
        <f>S28+S29+S30</f>
        <v>1471.6370000000002</v>
      </c>
      <c r="T31" s="21">
        <f>IF(M31&gt;0,U31/M31,0)</f>
        <v>0.22100630638718075</v>
      </c>
      <c r="U31" s="54">
        <f>U28+U29+U30</f>
        <v>9847.5990000000002</v>
      </c>
      <c r="V31" s="21">
        <f>IF(M31&gt;0,W31/M31,0)</f>
        <v>0.503665492167512</v>
      </c>
      <c r="W31" s="54">
        <f>W28+W29+W30</f>
        <v>22442.327000000001</v>
      </c>
      <c r="X31" s="21">
        <f>IF(M31&gt;0,Y31/M31,0)</f>
        <v>0.42334507832487994</v>
      </c>
      <c r="Y31" s="54">
        <f>Y28+Y29+Y30</f>
        <v>18863.41</v>
      </c>
      <c r="Z31" s="55">
        <f>IF(M31&gt;0,AA31/M31,0)</f>
        <v>3.0933105166300102E-3</v>
      </c>
      <c r="AA31" s="56">
        <f>SUM(AA28:AA30)</f>
        <v>137.83172999999999</v>
      </c>
      <c r="AB31" s="55">
        <f>IF(M31&gt;0,(AB28*M28+AB29*M29+AB30*M30)/M31,0)</f>
        <v>3.4235545513712465E-3</v>
      </c>
      <c r="AC31" s="55">
        <f>IF(K31&gt;0,(K28*AC28+K29*AC29+K30*AC30)/K31,0)</f>
        <v>2.9333658091664763E-4</v>
      </c>
      <c r="AD31" s="52">
        <f>SUM(AD28:AD30)</f>
        <v>13.070869999999999</v>
      </c>
      <c r="AE31" s="53">
        <f>IF(K31&gt;0,(K28*AE28+K29*AE29+K30*AE30)/K31,0)</f>
        <v>0.22266359113617049</v>
      </c>
      <c r="AF31" s="58">
        <f>SUM(AF28:AF30)</f>
        <v>138.05510380000001</v>
      </c>
      <c r="AG31" s="53">
        <f>IF(AND(AA31&gt;0),((AA28*AG28+AA29*AG29+AA30*AG30)/AA31),0)</f>
        <v>0.90636193481069038</v>
      </c>
      <c r="AH31" s="57">
        <f t="shared" si="0"/>
        <v>0.91551172432764627</v>
      </c>
      <c r="AI31" s="51">
        <f>SUM(AI28:AI30)</f>
        <v>678</v>
      </c>
      <c r="AJ31" s="21">
        <f>IF(AI31&gt;0,(AJ28*AI28+AJ29*AI29+AJ30*AI30)/AI31,0)</f>
        <v>8.540117994100295E-2</v>
      </c>
      <c r="AK31" s="53">
        <f>IF(K31&gt;0,(AK28*K28+AK29*K29+AK30*K30)/K31,0)</f>
        <v>0.22499389938019526</v>
      </c>
      <c r="AL31" s="58">
        <f>SUM(AL28:AL30)</f>
        <v>139.47587370000002</v>
      </c>
      <c r="AM31" s="56"/>
      <c r="AN31" s="56">
        <f>SUM(AN28:AN30)</f>
        <v>1110.92</v>
      </c>
      <c r="AO31" s="105"/>
      <c r="AP31" s="106">
        <f>AO30</f>
        <v>3746.1800000000003</v>
      </c>
      <c r="AQ31" s="51">
        <f>SUM(AQ28:AQ30)</f>
        <v>0</v>
      </c>
      <c r="AR31" s="59"/>
      <c r="AS31" s="58"/>
      <c r="AT31" s="58"/>
      <c r="AU31" s="58"/>
      <c r="AV31" s="58"/>
    </row>
    <row r="32" spans="1:48" x14ac:dyDescent="0.2">
      <c r="A32" s="157">
        <v>8</v>
      </c>
      <c r="B32" s="23">
        <v>1</v>
      </c>
      <c r="C32" s="11" t="s">
        <v>56</v>
      </c>
      <c r="D32" s="12">
        <v>4902</v>
      </c>
      <c r="E32" s="12">
        <v>0</v>
      </c>
      <c r="F32" s="12">
        <v>14215</v>
      </c>
      <c r="G32" s="13">
        <v>1.1000000000000001</v>
      </c>
      <c r="H32" s="13">
        <v>5.6</v>
      </c>
      <c r="I32" s="12">
        <v>14526</v>
      </c>
      <c r="J32" s="13">
        <v>4.7</v>
      </c>
      <c r="K32" s="12">
        <v>16161</v>
      </c>
      <c r="L32" s="14">
        <v>7.5999999999999998E-2</v>
      </c>
      <c r="M32" s="24">
        <f>ROUND(K32*(1-L32),0)</f>
        <v>14933</v>
      </c>
      <c r="N32" s="15">
        <v>0.8</v>
      </c>
      <c r="O32" s="25">
        <f>M32*N32</f>
        <v>11946.400000000001</v>
      </c>
      <c r="P32" s="14">
        <v>0.17199999999999999</v>
      </c>
      <c r="Q32" s="25">
        <f>M32*P32</f>
        <v>2568.4759999999997</v>
      </c>
      <c r="R32" s="16">
        <v>2.8000000000000001E-2</v>
      </c>
      <c r="S32" s="25">
        <f>M32*R32</f>
        <v>418.12400000000002</v>
      </c>
      <c r="T32" s="26">
        <v>0.22</v>
      </c>
      <c r="U32" s="25">
        <f>M32*T32</f>
        <v>3285.26</v>
      </c>
      <c r="V32" s="16">
        <v>0.5</v>
      </c>
      <c r="W32" s="25">
        <f>M32*V32</f>
        <v>7466.5</v>
      </c>
      <c r="X32" s="16">
        <v>0.42</v>
      </c>
      <c r="Y32" s="25">
        <f>X32*M32</f>
        <v>6271.86</v>
      </c>
      <c r="Z32" s="17">
        <v>3.0799999999999998E-3</v>
      </c>
      <c r="AA32" s="18">
        <f>M32*Z32</f>
        <v>45.993639999999999</v>
      </c>
      <c r="AB32" s="27">
        <f>IF(M32&gt;0,(AD32+AL32)/M32,0)</f>
        <v>3.6201664300542424E-3</v>
      </c>
      <c r="AC32" s="17">
        <v>2.9E-4</v>
      </c>
      <c r="AD32" s="24">
        <f>AC32*M32</f>
        <v>4.3305699999999998</v>
      </c>
      <c r="AE32" s="117">
        <v>0.2273</v>
      </c>
      <c r="AF32" s="30">
        <f>AI32*(1-AJ32)*AE32</f>
        <v>49.598451100000005</v>
      </c>
      <c r="AG32" s="28">
        <f>IF(AND(AE32&gt;0,AC32&gt;0,Z32&gt;0),((Z32-AC32)*AE32)/((AE32-AC32)*Z32),0)</f>
        <v>0.90700135070427135</v>
      </c>
      <c r="AH32" s="60">
        <f t="shared" si="0"/>
        <v>0.9210652300765424</v>
      </c>
      <c r="AI32" s="12">
        <v>239</v>
      </c>
      <c r="AJ32" s="14">
        <v>8.6999999999999994E-2</v>
      </c>
      <c r="AK32" s="15">
        <v>0.22789999999999999</v>
      </c>
      <c r="AL32" s="30">
        <f>AI32*(1-AJ32)*AK32</f>
        <v>49.729375300000001</v>
      </c>
      <c r="AM32" s="19">
        <v>1.6</v>
      </c>
      <c r="AN32" s="19">
        <v>1011.42</v>
      </c>
      <c r="AO32" s="101">
        <f>AO30+AI32-AN32</f>
        <v>2973.76</v>
      </c>
      <c r="AP32" s="102"/>
      <c r="AQ32" s="12"/>
      <c r="AR32" s="31"/>
      <c r="AS32" s="20"/>
      <c r="AT32" s="20"/>
      <c r="AU32" s="20"/>
      <c r="AV32" s="20"/>
    </row>
    <row r="33" spans="1:48" x14ac:dyDescent="0.2">
      <c r="A33" s="158"/>
      <c r="B33" s="33">
        <v>2</v>
      </c>
      <c r="C33" s="11" t="s">
        <v>53</v>
      </c>
      <c r="D33" s="34">
        <v>19648</v>
      </c>
      <c r="E33" s="34">
        <v>3</v>
      </c>
      <c r="F33" s="34">
        <v>16322</v>
      </c>
      <c r="G33" s="35">
        <v>1</v>
      </c>
      <c r="H33" s="35">
        <v>5.6</v>
      </c>
      <c r="I33" s="34">
        <v>16663</v>
      </c>
      <c r="J33" s="35">
        <v>4.5999999999999996</v>
      </c>
      <c r="K33" s="34">
        <v>16216</v>
      </c>
      <c r="L33" s="36">
        <v>7.4999999999999997E-2</v>
      </c>
      <c r="M33" s="37">
        <f>ROUND(K33*(1-L33),0)</f>
        <v>15000</v>
      </c>
      <c r="N33" s="38">
        <v>0.74299999999999999</v>
      </c>
      <c r="O33" s="25">
        <f>M33*N33</f>
        <v>11145</v>
      </c>
      <c r="P33" s="36">
        <v>0.23200000000000001</v>
      </c>
      <c r="Q33" s="25">
        <f>M33*P33</f>
        <v>3480</v>
      </c>
      <c r="R33" s="39">
        <v>2.5000000000000001E-2</v>
      </c>
      <c r="S33" s="25">
        <f>M33*R33</f>
        <v>375</v>
      </c>
      <c r="T33" s="28">
        <v>0.214</v>
      </c>
      <c r="U33" s="25">
        <f>M33*T33</f>
        <v>3210</v>
      </c>
      <c r="V33" s="39">
        <v>0.503</v>
      </c>
      <c r="W33" s="25">
        <f>M33*V33</f>
        <v>7545</v>
      </c>
      <c r="X33" s="39">
        <v>0.41</v>
      </c>
      <c r="Y33" s="25">
        <f>X33*M33</f>
        <v>6150</v>
      </c>
      <c r="Z33" s="40">
        <v>3.0599999999999998E-3</v>
      </c>
      <c r="AA33" s="18">
        <f>M33*Z33</f>
        <v>45.9</v>
      </c>
      <c r="AB33" s="27">
        <f>IF(M33&gt;0,(AD33+AL33)/M33,0)</f>
        <v>3.3514700799999997E-3</v>
      </c>
      <c r="AC33" s="40">
        <v>2.7999999999999998E-4</v>
      </c>
      <c r="AD33" s="37">
        <f>AC33*M33</f>
        <v>4.1999999999999993</v>
      </c>
      <c r="AE33" s="28">
        <v>0.23419999999999999</v>
      </c>
      <c r="AF33" s="41">
        <f>AI33*(1-AJ33)*AE33</f>
        <v>46.349116799999997</v>
      </c>
      <c r="AG33" s="28">
        <f>IF(AND(AE33&gt;0,AC33&gt;0,Z33&gt;0),((Z33-AC33)*AE33)/((AE33-AC33)*Z33),0)</f>
        <v>0.90958419391468404</v>
      </c>
      <c r="AH33" s="29">
        <f t="shared" si="0"/>
        <v>0.91755816496980191</v>
      </c>
      <c r="AI33" s="34">
        <v>217</v>
      </c>
      <c r="AJ33" s="36">
        <v>8.7999999999999995E-2</v>
      </c>
      <c r="AK33" s="38">
        <v>0.23280000000000001</v>
      </c>
      <c r="AL33" s="41">
        <f>AI33*(1-AJ33)*AK33</f>
        <v>46.072051199999997</v>
      </c>
      <c r="AM33" s="42">
        <v>1.6</v>
      </c>
      <c r="AN33" s="42"/>
      <c r="AO33" s="121">
        <f>AO32+AI33-AN33</f>
        <v>3190.76</v>
      </c>
      <c r="AP33" s="104"/>
      <c r="AQ33" s="43"/>
      <c r="AR33" s="44"/>
      <c r="AS33" s="45"/>
      <c r="AT33" s="45"/>
      <c r="AU33" s="45"/>
      <c r="AV33" s="45"/>
    </row>
    <row r="34" spans="1:48" x14ac:dyDescent="0.2">
      <c r="A34" s="158"/>
      <c r="B34" s="33">
        <v>3</v>
      </c>
      <c r="C34" s="11" t="s">
        <v>51</v>
      </c>
      <c r="D34" s="43">
        <v>21320</v>
      </c>
      <c r="E34" s="43">
        <v>1</v>
      </c>
      <c r="F34" s="43">
        <v>17614</v>
      </c>
      <c r="G34" s="37">
        <v>1.3</v>
      </c>
      <c r="H34" s="37">
        <v>6.6</v>
      </c>
      <c r="I34" s="43">
        <v>17897</v>
      </c>
      <c r="J34" s="37">
        <v>3.8</v>
      </c>
      <c r="K34" s="43">
        <v>16217</v>
      </c>
      <c r="L34" s="39">
        <v>7.0000000000000007E-2</v>
      </c>
      <c r="M34" s="37">
        <f>ROUND(K34*(1-L34),0)</f>
        <v>15082</v>
      </c>
      <c r="N34" s="28">
        <v>0.68700000000000006</v>
      </c>
      <c r="O34" s="25">
        <f>M34*N34</f>
        <v>10361.334000000001</v>
      </c>
      <c r="P34" s="39">
        <v>0.3</v>
      </c>
      <c r="Q34" s="25">
        <f>M34*P34</f>
        <v>4524.5999999999995</v>
      </c>
      <c r="R34" s="39">
        <v>1.2999999999999999E-2</v>
      </c>
      <c r="S34" s="25">
        <f>M34*R34</f>
        <v>196.066</v>
      </c>
      <c r="T34" s="28">
        <v>0.217</v>
      </c>
      <c r="U34" s="25">
        <f>M34*T34</f>
        <v>3272.7939999999999</v>
      </c>
      <c r="V34" s="39">
        <v>0.503</v>
      </c>
      <c r="W34" s="25">
        <f>M34*V34</f>
        <v>7586.2460000000001</v>
      </c>
      <c r="X34" s="39">
        <v>0.42</v>
      </c>
      <c r="Y34" s="25">
        <f>X34*M34</f>
        <v>6334.44</v>
      </c>
      <c r="Z34" s="47">
        <v>2.9499999999999999E-3</v>
      </c>
      <c r="AA34" s="18">
        <f>M34*Z34</f>
        <v>44.491900000000001</v>
      </c>
      <c r="AB34" s="27">
        <f>IF(M34&gt;0,(AD34+AL34)/M34,0)</f>
        <v>3.2873082084604165E-3</v>
      </c>
      <c r="AC34" s="47">
        <v>2.7999999999999998E-4</v>
      </c>
      <c r="AD34" s="37">
        <f>AC34*M34</f>
        <v>4.2229599999999996</v>
      </c>
      <c r="AE34" s="28">
        <v>0.2291</v>
      </c>
      <c r="AF34" s="41">
        <f>AI34*(1-AJ34)*AE34</f>
        <v>44.086171200000003</v>
      </c>
      <c r="AG34" s="28">
        <f>IF(AND(AE34&gt;0,AC34&gt;0,Z34&gt;0),((Z34-AC34)*AE34)/((AE34-AC34)*Z34),0)</f>
        <v>0.90619227014350712</v>
      </c>
      <c r="AH34" s="29">
        <f t="shared" si="0"/>
        <v>0.91591198656106587</v>
      </c>
      <c r="AI34" s="43">
        <v>211</v>
      </c>
      <c r="AJ34" s="39">
        <v>8.7999999999999995E-2</v>
      </c>
      <c r="AK34" s="28">
        <v>0.23569999999999999</v>
      </c>
      <c r="AL34" s="41">
        <f>AI34*(1-AJ34)*AK34</f>
        <v>45.3562224</v>
      </c>
      <c r="AM34" s="18">
        <v>1.61</v>
      </c>
      <c r="AN34" s="18"/>
      <c r="AO34" s="121">
        <f>AO33+AI34-AN34</f>
        <v>3401.76</v>
      </c>
      <c r="AP34" s="104"/>
      <c r="AQ34" s="43"/>
      <c r="AR34" s="48"/>
      <c r="AS34" s="41"/>
      <c r="AT34" s="41"/>
      <c r="AU34" s="41"/>
      <c r="AV34" s="41"/>
    </row>
    <row r="35" spans="1:48" s="22" customFormat="1" ht="13.5" thickBot="1" x14ac:dyDescent="0.25">
      <c r="A35" s="159"/>
      <c r="B35" s="49" t="s">
        <v>38</v>
      </c>
      <c r="C35" s="50"/>
      <c r="D35" s="51">
        <f>SUM(D32:D34)</f>
        <v>45870</v>
      </c>
      <c r="E35" s="51"/>
      <c r="F35" s="51">
        <f>SUM(F32:F34)</f>
        <v>48151</v>
      </c>
      <c r="G35" s="52"/>
      <c r="H35" s="52"/>
      <c r="I35" s="51">
        <f>SUM(I32:I34)</f>
        <v>49086</v>
      </c>
      <c r="J35" s="52"/>
      <c r="K35" s="51">
        <f>SUM(K32:K34)</f>
        <v>48594</v>
      </c>
      <c r="L35" s="21">
        <f>IF(K35&gt;0,(K32*L32+K33*L33+K34*L34)/K35,0)</f>
        <v>7.3663950281927806E-2</v>
      </c>
      <c r="M35" s="52">
        <f>M32+M33+M34</f>
        <v>45015</v>
      </c>
      <c r="N35" s="53">
        <f>IF(M35&gt;0,O35/M35,0)</f>
        <v>0.74314637343107859</v>
      </c>
      <c r="O35" s="54">
        <f>O32+O33+O34</f>
        <v>33452.734000000004</v>
      </c>
      <c r="P35" s="21">
        <f>IF(M35&gt;0,Q35/M35,0)</f>
        <v>0.23487895146062421</v>
      </c>
      <c r="Q35" s="54">
        <f>Q32+Q33+Q34</f>
        <v>10573.075999999999</v>
      </c>
      <c r="R35" s="21">
        <f>IF(M35&gt;0,S35/M35,0)</f>
        <v>2.1974675108297235E-2</v>
      </c>
      <c r="S35" s="54">
        <f>S32+S33+S34</f>
        <v>989.19</v>
      </c>
      <c r="T35" s="21">
        <f>IF(M35&gt;0,U35/M35,0)</f>
        <v>0.21699553482172609</v>
      </c>
      <c r="U35" s="54">
        <f>U32+U33+U34</f>
        <v>9768.0540000000001</v>
      </c>
      <c r="V35" s="21">
        <f>IF(M35&gt;0,W35/M35,0)</f>
        <v>0.50200479840053314</v>
      </c>
      <c r="W35" s="54">
        <f>W32+W33+W34</f>
        <v>22597.745999999999</v>
      </c>
      <c r="X35" s="21">
        <f>IF(M35&gt;0,Y35/M35,0)</f>
        <v>0.4166677774075308</v>
      </c>
      <c r="Y35" s="54">
        <f>Y32+Y33+Y34</f>
        <v>18756.3</v>
      </c>
      <c r="Z35" s="55">
        <f>IF(M35&gt;0,AA35/M35,0)</f>
        <v>3.0297798511607242E-3</v>
      </c>
      <c r="AA35" s="56">
        <f>SUM(AA32:AA34)</f>
        <v>136.38553999999999</v>
      </c>
      <c r="AB35" s="55">
        <f>IF(M35&gt;0,(AB32*M32+AB33*M33+AB34*M34)/M35,0)</f>
        <v>3.419108717094302E-3</v>
      </c>
      <c r="AC35" s="55">
        <f>IF(K35&gt;0,(K32*AC32+K33*AC33+K34*AC34)/K35,0)</f>
        <v>2.8332571922459564E-4</v>
      </c>
      <c r="AD35" s="52">
        <f>SUM(AD32:AD34)</f>
        <v>12.753529999999998</v>
      </c>
      <c r="AE35" s="53">
        <f>IF(K35&gt;0,(K32*AE32+K33*AE33+K34*AE34)/K35,0)</f>
        <v>0.23020325966168662</v>
      </c>
      <c r="AF35" s="58">
        <f>SUM(AF32:AF34)</f>
        <v>140.03373909999999</v>
      </c>
      <c r="AG35" s="53">
        <f>IF(AND(AA35&gt;0),((AA32*AG32+AA33*AG33+AA34*AG34)/AA35),0)</f>
        <v>0.90760665660368323</v>
      </c>
      <c r="AH35" s="57">
        <f t="shared" si="0"/>
        <v>0.91825536180009804</v>
      </c>
      <c r="AI35" s="51">
        <f>SUM(AI32:AI34)</f>
        <v>667</v>
      </c>
      <c r="AJ35" s="21">
        <f>IF(AI35&gt;0,(AJ32*AI32+AJ33*AI33+AJ34*AI34)/AI35,0)</f>
        <v>8.7641679160419775E-2</v>
      </c>
      <c r="AK35" s="53">
        <f>IF(K35&gt;0,(AK32*K32+AK33*K33+AK34*K34)/K35,0)</f>
        <v>0.23213819813145656</v>
      </c>
      <c r="AL35" s="58">
        <f>SUM(AL32:AL34)</f>
        <v>141.1576489</v>
      </c>
      <c r="AM35" s="56"/>
      <c r="AN35" s="56">
        <f>SUM(AN32:AN34)</f>
        <v>1011.42</v>
      </c>
      <c r="AO35" s="105"/>
      <c r="AP35" s="106">
        <f>AO34</f>
        <v>3401.76</v>
      </c>
      <c r="AQ35" s="51">
        <f>SUM(AQ32:AQ34)</f>
        <v>0</v>
      </c>
      <c r="AR35" s="59"/>
      <c r="AS35" s="58"/>
      <c r="AT35" s="58"/>
      <c r="AU35" s="58"/>
      <c r="AV35" s="58"/>
    </row>
    <row r="36" spans="1:48" x14ac:dyDescent="0.2">
      <c r="A36" s="157">
        <v>9</v>
      </c>
      <c r="B36" s="23">
        <v>1</v>
      </c>
      <c r="C36" s="11" t="s">
        <v>56</v>
      </c>
      <c r="D36" s="12">
        <v>6658</v>
      </c>
      <c r="E36" s="12">
        <v>0</v>
      </c>
      <c r="F36" s="12">
        <v>8764</v>
      </c>
      <c r="G36" s="13">
        <v>1.2</v>
      </c>
      <c r="H36" s="13">
        <v>5.7</v>
      </c>
      <c r="I36" s="12">
        <v>9488</v>
      </c>
      <c r="J36" s="13">
        <v>6.6</v>
      </c>
      <c r="K36" s="12">
        <v>16181</v>
      </c>
      <c r="L36" s="14">
        <v>7.2999999999999995E-2</v>
      </c>
      <c r="M36" s="24">
        <f>ROUND(K36*(1-L36),0)</f>
        <v>15000</v>
      </c>
      <c r="N36" s="15">
        <v>0.72899999999999998</v>
      </c>
      <c r="O36" s="25">
        <f>M36*N36</f>
        <v>10935</v>
      </c>
      <c r="P36" s="14">
        <v>0.24099999999999999</v>
      </c>
      <c r="Q36" s="25">
        <f>M36*P36</f>
        <v>3615</v>
      </c>
      <c r="R36" s="16">
        <v>0.03</v>
      </c>
      <c r="S36" s="25">
        <f>M36*R36</f>
        <v>450</v>
      </c>
      <c r="T36" s="26">
        <v>0.21299999999999999</v>
      </c>
      <c r="U36" s="25">
        <f>M36*T36</f>
        <v>3195</v>
      </c>
      <c r="V36" s="16">
        <v>0.50900000000000001</v>
      </c>
      <c r="W36" s="25">
        <f>M36*V36</f>
        <v>7635</v>
      </c>
      <c r="X36" s="16">
        <v>0.42</v>
      </c>
      <c r="Y36" s="25">
        <f>X36*M36</f>
        <v>6300</v>
      </c>
      <c r="Z36" s="17">
        <v>2.9099999999999998E-3</v>
      </c>
      <c r="AA36" s="18">
        <f>M36*Z36</f>
        <v>43.65</v>
      </c>
      <c r="AB36" s="27">
        <f>IF(M36&gt;0,(AD36+AL36)/M36,0)</f>
        <v>3.2793940800000003E-3</v>
      </c>
      <c r="AC36" s="17">
        <v>2.7E-4</v>
      </c>
      <c r="AD36" s="24">
        <f>AC36*M36</f>
        <v>4.05</v>
      </c>
      <c r="AE36" s="117">
        <v>0.223</v>
      </c>
      <c r="AF36" s="30">
        <f>AI36*(1-AJ36)*AE36</f>
        <v>44.384582000000002</v>
      </c>
      <c r="AG36" s="28">
        <f>IF(AND(AE36&gt;0,AC36&gt;0,Z36&gt;0),((Z36-AC36)*AE36)/((AE36-AC36)*Z36),0)</f>
        <v>0.90831624994619253</v>
      </c>
      <c r="AH36" s="60">
        <f t="shared" si="0"/>
        <v>0.91876148111413791</v>
      </c>
      <c r="AI36" s="12">
        <v>218</v>
      </c>
      <c r="AJ36" s="14">
        <v>8.6999999999999994E-2</v>
      </c>
      <c r="AK36" s="15">
        <v>0.2268</v>
      </c>
      <c r="AL36" s="30">
        <f>AI36*(1-AJ36)*AK36</f>
        <v>45.140911200000005</v>
      </c>
      <c r="AM36" s="19">
        <v>1.7</v>
      </c>
      <c r="AN36" s="19">
        <v>1109.46</v>
      </c>
      <c r="AO36" s="101">
        <f>AO34+AI36-AN36</f>
        <v>2510.3000000000002</v>
      </c>
      <c r="AP36" s="102"/>
      <c r="AQ36" s="12"/>
      <c r="AR36" s="31"/>
      <c r="AS36" s="20"/>
      <c r="AT36" s="20"/>
      <c r="AU36" s="20"/>
      <c r="AV36" s="20"/>
    </row>
    <row r="37" spans="1:48" x14ac:dyDescent="0.2">
      <c r="A37" s="158"/>
      <c r="B37" s="33">
        <v>2</v>
      </c>
      <c r="C37" s="11" t="s">
        <v>53</v>
      </c>
      <c r="D37" s="34">
        <v>19722</v>
      </c>
      <c r="E37" s="34">
        <v>2</v>
      </c>
      <c r="F37" s="34">
        <v>18047</v>
      </c>
      <c r="G37" s="35">
        <v>2.6</v>
      </c>
      <c r="H37" s="35">
        <v>6.6</v>
      </c>
      <c r="I37" s="34">
        <v>18276</v>
      </c>
      <c r="J37" s="35">
        <v>5.7</v>
      </c>
      <c r="K37" s="34">
        <v>16120</v>
      </c>
      <c r="L37" s="36">
        <v>6.6000000000000003E-2</v>
      </c>
      <c r="M37" s="37">
        <f>ROUND(K37*(1-L37),0)</f>
        <v>15056</v>
      </c>
      <c r="N37" s="38">
        <v>0.67700000000000005</v>
      </c>
      <c r="O37" s="25">
        <f>M37*N37</f>
        <v>10192.912</v>
      </c>
      <c r="P37" s="36">
        <v>0.28699999999999998</v>
      </c>
      <c r="Q37" s="25">
        <f>M37*P37</f>
        <v>4321.0719999999992</v>
      </c>
      <c r="R37" s="39">
        <v>3.5999999999999997E-2</v>
      </c>
      <c r="S37" s="25">
        <f>M37*R37</f>
        <v>542.01599999999996</v>
      </c>
      <c r="T37" s="28">
        <v>0.21099999999999999</v>
      </c>
      <c r="U37" s="25">
        <f>M37*T37</f>
        <v>3176.8159999999998</v>
      </c>
      <c r="V37" s="39">
        <v>0.50700000000000001</v>
      </c>
      <c r="W37" s="25">
        <f>M37*V37</f>
        <v>7633.3919999999998</v>
      </c>
      <c r="X37" s="39">
        <v>0.41</v>
      </c>
      <c r="Y37" s="25">
        <f>X37*M37</f>
        <v>6172.96</v>
      </c>
      <c r="Z37" s="40">
        <v>2.8800000000000002E-3</v>
      </c>
      <c r="AA37" s="18">
        <f>M37*Z37</f>
        <v>43.361280000000001</v>
      </c>
      <c r="AB37" s="27">
        <f>IF(M37&gt;0,(AD37+AL37)/M37,0)</f>
        <v>3.1537992826780018E-3</v>
      </c>
      <c r="AC37" s="40">
        <v>2.9E-4</v>
      </c>
      <c r="AD37" s="37">
        <f>AC37*M37</f>
        <v>4.3662400000000003</v>
      </c>
      <c r="AE37" s="28">
        <v>0.21659999999999999</v>
      </c>
      <c r="AF37" s="41">
        <f>AI37*(1-AJ37)*AE37</f>
        <v>42.412445999999996</v>
      </c>
      <c r="AG37" s="28">
        <f>IF(AND(AE37&gt;0,AC37&gt;0,Z37&gt;0),((Z37-AC37)*AE37)/((AE37-AC37)*Z37),0)</f>
        <v>0.90051122617231438</v>
      </c>
      <c r="AH37" s="29">
        <f t="shared" si="0"/>
        <v>0.90924487538786281</v>
      </c>
      <c r="AI37" s="34">
        <v>214</v>
      </c>
      <c r="AJ37" s="36">
        <v>8.5000000000000006E-2</v>
      </c>
      <c r="AK37" s="38">
        <v>0.22020000000000001</v>
      </c>
      <c r="AL37" s="41">
        <f>AI37*(1-AJ37)*AK37</f>
        <v>43.117362</v>
      </c>
      <c r="AM37" s="42">
        <v>1.6</v>
      </c>
      <c r="AN37" s="42"/>
      <c r="AO37" s="121">
        <f>AO36+AI37-AN37</f>
        <v>2724.3</v>
      </c>
      <c r="AP37" s="104"/>
      <c r="AQ37" s="43"/>
      <c r="AR37" s="44"/>
      <c r="AS37" s="45"/>
      <c r="AT37" s="45"/>
      <c r="AU37" s="45"/>
      <c r="AV37" s="45"/>
    </row>
    <row r="38" spans="1:48" x14ac:dyDescent="0.2">
      <c r="A38" s="158"/>
      <c r="B38" s="33">
        <v>3</v>
      </c>
      <c r="C38" s="46" t="s">
        <v>54</v>
      </c>
      <c r="D38" s="43">
        <v>16516</v>
      </c>
      <c r="E38" s="43">
        <v>1</v>
      </c>
      <c r="F38" s="43">
        <v>16932</v>
      </c>
      <c r="G38" s="37">
        <v>2</v>
      </c>
      <c r="H38" s="37">
        <v>5.4</v>
      </c>
      <c r="I38" s="43">
        <v>17445</v>
      </c>
      <c r="J38" s="37">
        <v>5.0999999999999996</v>
      </c>
      <c r="K38" s="43">
        <v>15980</v>
      </c>
      <c r="L38" s="39">
        <v>7.6999999999999999E-2</v>
      </c>
      <c r="M38" s="37">
        <f>ROUND(K38*(1-L38),0)</f>
        <v>14750</v>
      </c>
      <c r="N38" s="28">
        <v>0.67200000000000004</v>
      </c>
      <c r="O38" s="25">
        <f>M38*N38</f>
        <v>9912</v>
      </c>
      <c r="P38" s="39">
        <v>0.27900000000000003</v>
      </c>
      <c r="Q38" s="25">
        <f>M38*P38</f>
        <v>4115.25</v>
      </c>
      <c r="R38" s="39">
        <v>4.9000000000000002E-2</v>
      </c>
      <c r="S38" s="25">
        <f>M38*R38</f>
        <v>722.75</v>
      </c>
      <c r="T38" s="28">
        <v>0.21099999999999999</v>
      </c>
      <c r="U38" s="25">
        <f>M38*T38</f>
        <v>3112.25</v>
      </c>
      <c r="V38" s="39">
        <v>0.51100000000000001</v>
      </c>
      <c r="W38" s="25">
        <f>M38*V38</f>
        <v>7537.25</v>
      </c>
      <c r="X38" s="39">
        <v>0.41</v>
      </c>
      <c r="Y38" s="25">
        <f>X38*M38</f>
        <v>6047.5</v>
      </c>
      <c r="Z38" s="47">
        <v>2.8900000000000002E-3</v>
      </c>
      <c r="AA38" s="18">
        <f>M38*Z38</f>
        <v>42.627500000000005</v>
      </c>
      <c r="AB38" s="27">
        <f>IF(M38&gt;0,(AD38+AL38)/M38,0)</f>
        <v>3.3041255864406779E-3</v>
      </c>
      <c r="AC38" s="47">
        <v>2.9E-4</v>
      </c>
      <c r="AD38" s="37">
        <f>AC38*M38</f>
        <v>4.2774999999999999</v>
      </c>
      <c r="AE38" s="28">
        <v>0.21609999999999999</v>
      </c>
      <c r="AF38" s="41">
        <f>AI38*(1-AJ38)*AE38</f>
        <v>42.813948099999998</v>
      </c>
      <c r="AG38" s="28">
        <f>IF(AND(AE38&gt;0,AC38&gt;0,Z38&gt;0),((Z38-AC38)*AE38)/((AE38-AC38)*Z38),0)</f>
        <v>0.90086291141974351</v>
      </c>
      <c r="AH38" s="29">
        <f t="shared" si="0"/>
        <v>0.913411372636873</v>
      </c>
      <c r="AI38" s="43">
        <v>217</v>
      </c>
      <c r="AJ38" s="39">
        <v>8.6999999999999994E-2</v>
      </c>
      <c r="AK38" s="28">
        <v>0.22439999999999999</v>
      </c>
      <c r="AL38" s="41">
        <f>AI38*(1-AJ38)*AK38</f>
        <v>44.458352400000003</v>
      </c>
      <c r="AM38" s="18">
        <v>1.7</v>
      </c>
      <c r="AN38" s="18"/>
      <c r="AO38" s="121">
        <f>AO37+AI38-AN38</f>
        <v>2941.3</v>
      </c>
      <c r="AP38" s="104"/>
      <c r="AQ38" s="43"/>
      <c r="AR38" s="48"/>
      <c r="AS38" s="41"/>
      <c r="AT38" s="41"/>
      <c r="AU38" s="41"/>
      <c r="AV38" s="41"/>
    </row>
    <row r="39" spans="1:48" s="22" customFormat="1" ht="13.5" thickBot="1" x14ac:dyDescent="0.25">
      <c r="A39" s="159"/>
      <c r="B39" s="49" t="s">
        <v>38</v>
      </c>
      <c r="C39" s="50"/>
      <c r="D39" s="51">
        <f>SUM(D36:D38)</f>
        <v>42896</v>
      </c>
      <c r="E39" s="51"/>
      <c r="F39" s="51">
        <f>SUM(F36:F38)</f>
        <v>43743</v>
      </c>
      <c r="G39" s="52"/>
      <c r="H39" s="52"/>
      <c r="I39" s="51">
        <f>SUM(I36:I38)</f>
        <v>45209</v>
      </c>
      <c r="J39" s="52"/>
      <c r="K39" s="51">
        <f>SUM(K36:K38)</f>
        <v>48281</v>
      </c>
      <c r="L39" s="21">
        <f>IF(K39&gt;0,(K36*L36+K37*L37+K38*L38)/K39,0)</f>
        <v>7.1986764980012843E-2</v>
      </c>
      <c r="M39" s="52">
        <f>M36+M37+M38</f>
        <v>44806</v>
      </c>
      <c r="N39" s="53">
        <f>IF(M39&gt;0,O39/M39,0)</f>
        <v>0.69276239789313931</v>
      </c>
      <c r="O39" s="54">
        <f>O36+O37+O38</f>
        <v>31039.912</v>
      </c>
      <c r="P39" s="21">
        <f>IF(M39&gt;0,Q39/M39,0)</f>
        <v>0.2689667008882739</v>
      </c>
      <c r="Q39" s="54">
        <f>Q36+Q37+Q38</f>
        <v>12051.322</v>
      </c>
      <c r="R39" s="21">
        <f>IF(M39&gt;0,S39/M39,0)</f>
        <v>3.8270901218586797E-2</v>
      </c>
      <c r="S39" s="54">
        <f>S36+S37+S38</f>
        <v>1714.7660000000001</v>
      </c>
      <c r="T39" s="21">
        <f>IF(M39&gt;0,U39/M39,0)</f>
        <v>0.21166955318484129</v>
      </c>
      <c r="U39" s="54">
        <f>U36+U37+U38</f>
        <v>9484.0659999999989</v>
      </c>
      <c r="V39" s="21">
        <f>IF(M39&gt;0,W39/M39,0)</f>
        <v>0.50898634111502927</v>
      </c>
      <c r="W39" s="54">
        <f>W36+W37+W38</f>
        <v>22805.642</v>
      </c>
      <c r="X39" s="21">
        <f>IF(M39&gt;0,Y39/M39,0)</f>
        <v>0.41334776592420658</v>
      </c>
      <c r="Y39" s="54">
        <f>Y36+Y37+Y38</f>
        <v>18520.46</v>
      </c>
      <c r="Z39" s="55">
        <f>IF(M39&gt;0,AA39/M39,0)</f>
        <v>2.8933352675980894E-3</v>
      </c>
      <c r="AA39" s="56">
        <f>SUM(AA36:AA38)</f>
        <v>129.63878</v>
      </c>
      <c r="AB39" s="55">
        <f>IF(M39&gt;0,(AB36*M36+AB37*M37+AB38*M38)/M39,0)</f>
        <v>3.2453324465473374E-3</v>
      </c>
      <c r="AC39" s="55">
        <f>IF(K39&gt;0,(K36*AC36+K37*AC37+K38*AC38)/K39,0)</f>
        <v>2.8329715623122968E-4</v>
      </c>
      <c r="AD39" s="52">
        <f>SUM(AD36:AD38)</f>
        <v>12.69374</v>
      </c>
      <c r="AE39" s="53">
        <f>IF(K39&gt;0,(K36*AE36+K37*AE37+K38*AE38)/K39,0)</f>
        <v>0.21857942047596363</v>
      </c>
      <c r="AF39" s="58">
        <f>SUM(AF36:AF38)</f>
        <v>129.61097609999999</v>
      </c>
      <c r="AG39" s="53">
        <f>IF(AND(AA39&gt;0),((AA36*AG36+AA37*AG37+AA38*AG38)/AA39),0)</f>
        <v>0.90325485543675643</v>
      </c>
      <c r="AH39" s="57">
        <f t="shared" si="0"/>
        <v>0.9138630782603141</v>
      </c>
      <c r="AI39" s="51">
        <f>SUM(AI36:AI38)</f>
        <v>649</v>
      </c>
      <c r="AJ39" s="21">
        <f>IF(AI39&gt;0,(AJ36*AI36+AJ37*AI37+AJ38*AI38)/AI39,0)</f>
        <v>8.6340523882896758E-2</v>
      </c>
      <c r="AK39" s="53">
        <f>IF(K39&gt;0,(AK36*K36+AK37*K37+AK38*K38)/K39,0)</f>
        <v>0.22380205049605437</v>
      </c>
      <c r="AL39" s="58">
        <f>SUM(AL36:AL38)</f>
        <v>132.71662560000001</v>
      </c>
      <c r="AM39" s="56"/>
      <c r="AN39" s="56">
        <f>SUM(AN36:AN38)</f>
        <v>1109.46</v>
      </c>
      <c r="AO39" s="105"/>
      <c r="AP39" s="106">
        <f>AO38</f>
        <v>2941.3</v>
      </c>
      <c r="AQ39" s="51">
        <f>SUM(AQ36:AQ38)</f>
        <v>0</v>
      </c>
      <c r="AR39" s="59"/>
      <c r="AS39" s="58"/>
      <c r="AT39" s="58"/>
      <c r="AU39" s="58"/>
      <c r="AV39" s="58"/>
    </row>
    <row r="40" spans="1:48" x14ac:dyDescent="0.2">
      <c r="A40" s="157">
        <v>10</v>
      </c>
      <c r="B40" s="23">
        <v>1</v>
      </c>
      <c r="C40" s="46" t="s">
        <v>50</v>
      </c>
      <c r="D40" s="12">
        <v>6152</v>
      </c>
      <c r="E40" s="12">
        <v>1</v>
      </c>
      <c r="F40" s="12">
        <v>16289</v>
      </c>
      <c r="G40" s="13">
        <v>0.8</v>
      </c>
      <c r="H40" s="13">
        <v>5.2</v>
      </c>
      <c r="I40" s="12">
        <v>16220</v>
      </c>
      <c r="J40" s="13">
        <v>4.54</v>
      </c>
      <c r="K40" s="12">
        <v>14693</v>
      </c>
      <c r="L40" s="14">
        <v>7.3999999999999996E-2</v>
      </c>
      <c r="M40" s="24">
        <f>ROUND(K40*(1-L40),0)</f>
        <v>13606</v>
      </c>
      <c r="N40" s="15">
        <v>0.64800000000000002</v>
      </c>
      <c r="O40" s="25">
        <f>M40*N40</f>
        <v>8816.6880000000001</v>
      </c>
      <c r="P40" s="14">
        <v>0.32400000000000001</v>
      </c>
      <c r="Q40" s="25">
        <f>M40*P40</f>
        <v>4408.3440000000001</v>
      </c>
      <c r="R40" s="16">
        <v>2.8000000000000001E-2</v>
      </c>
      <c r="S40" s="25">
        <f>M40*R40</f>
        <v>380.96800000000002</v>
      </c>
      <c r="T40" s="26">
        <v>0.221</v>
      </c>
      <c r="U40" s="25">
        <f>M40*T40</f>
        <v>3006.9259999999999</v>
      </c>
      <c r="V40" s="16">
        <v>0.5</v>
      </c>
      <c r="W40" s="25">
        <f>M40*V40</f>
        <v>6803</v>
      </c>
      <c r="X40" s="16">
        <v>0.43</v>
      </c>
      <c r="Y40" s="25">
        <f>X40*M40</f>
        <v>5850.58</v>
      </c>
      <c r="Z40" s="17">
        <v>2.96E-3</v>
      </c>
      <c r="AA40" s="18">
        <f>M40*Z40</f>
        <v>40.273760000000003</v>
      </c>
      <c r="AB40" s="27">
        <f>IF(M40&gt;0,(AD40+AL40)/M40,0)</f>
        <v>3.4718770836395709E-3</v>
      </c>
      <c r="AC40" s="17">
        <v>2.9E-4</v>
      </c>
      <c r="AD40" s="24">
        <f>AC40*M40</f>
        <v>3.9457399999999998</v>
      </c>
      <c r="AE40" s="117">
        <v>0.21199999999999999</v>
      </c>
      <c r="AF40" s="30">
        <f>AI40*(1-AJ40)*AE40</f>
        <v>43.251815999999998</v>
      </c>
      <c r="AG40" s="28">
        <f>IF(AND(AE40&gt;0,AC40&gt;0,Z40&gt;0),((Z40-AC40)*AE40)/((AE40-AC40)*Z40),0)</f>
        <v>0.90326262212332786</v>
      </c>
      <c r="AH40" s="60">
        <f t="shared" si="0"/>
        <v>0.91772589385023529</v>
      </c>
      <c r="AI40" s="12">
        <v>222</v>
      </c>
      <c r="AJ40" s="14">
        <v>8.1000000000000003E-2</v>
      </c>
      <c r="AK40" s="15">
        <v>0.2122</v>
      </c>
      <c r="AL40" s="30">
        <f>AI40*(1-AJ40)*AK40</f>
        <v>43.292619600000002</v>
      </c>
      <c r="AM40" s="19">
        <v>1.65</v>
      </c>
      <c r="AN40" s="19">
        <v>998.86</v>
      </c>
      <c r="AO40" s="101">
        <f>AO38+AI40-AN40</f>
        <v>2164.44</v>
      </c>
      <c r="AP40" s="102"/>
      <c r="AQ40" s="12"/>
      <c r="AR40" s="31"/>
      <c r="AS40" s="20"/>
      <c r="AT40" s="20"/>
      <c r="AU40" s="20"/>
      <c r="AV40" s="20"/>
    </row>
    <row r="41" spans="1:48" x14ac:dyDescent="0.2">
      <c r="A41" s="158"/>
      <c r="B41" s="33">
        <v>2</v>
      </c>
      <c r="C41" s="11" t="s">
        <v>53</v>
      </c>
      <c r="D41" s="34">
        <v>19632</v>
      </c>
      <c r="E41" s="34">
        <v>5</v>
      </c>
      <c r="F41" s="34">
        <v>16116</v>
      </c>
      <c r="G41" s="35">
        <v>1</v>
      </c>
      <c r="H41" s="35">
        <v>5.8</v>
      </c>
      <c r="I41" s="34">
        <v>16517</v>
      </c>
      <c r="J41" s="35">
        <v>4.2</v>
      </c>
      <c r="K41" s="34">
        <v>14695</v>
      </c>
      <c r="L41" s="36">
        <v>7.3999999999999996E-2</v>
      </c>
      <c r="M41" s="37">
        <f>ROUND(K41*(1-L41),0)</f>
        <v>13608</v>
      </c>
      <c r="N41" s="38">
        <v>0.72299999999999998</v>
      </c>
      <c r="O41" s="25">
        <f>M41*N41</f>
        <v>9838.5839999999989</v>
      </c>
      <c r="P41" s="36">
        <v>0.23599999999999999</v>
      </c>
      <c r="Q41" s="25">
        <f>M41*P41</f>
        <v>3211.4879999999998</v>
      </c>
      <c r="R41" s="39">
        <v>4.1000000000000002E-2</v>
      </c>
      <c r="S41" s="25">
        <f>M41*R41</f>
        <v>557.928</v>
      </c>
      <c r="T41" s="28">
        <v>0.216</v>
      </c>
      <c r="U41" s="25">
        <f>M41*T41</f>
        <v>2939.328</v>
      </c>
      <c r="V41" s="39">
        <v>0.51100000000000001</v>
      </c>
      <c r="W41" s="25">
        <f>M41*V41</f>
        <v>6953.6880000000001</v>
      </c>
      <c r="X41" s="39">
        <v>0.41</v>
      </c>
      <c r="Y41" s="25">
        <f>X41*M41</f>
        <v>5579.28</v>
      </c>
      <c r="Z41" s="40">
        <v>2.9099999999999998E-3</v>
      </c>
      <c r="AA41" s="18">
        <f>M41*Z41</f>
        <v>39.59928</v>
      </c>
      <c r="AB41" s="27">
        <f>IF(M41&gt;0,(AD41+AL41)/M41,0)</f>
        <v>3.3534951352145797E-3</v>
      </c>
      <c r="AC41" s="40">
        <v>2.7E-4</v>
      </c>
      <c r="AD41" s="37">
        <f>AC41*M41</f>
        <v>3.6741600000000001</v>
      </c>
      <c r="AE41" s="28">
        <v>0.21579999999999999</v>
      </c>
      <c r="AF41" s="41">
        <f>AI41*(1-AJ41)*AE41</f>
        <v>40.587232399999998</v>
      </c>
      <c r="AG41" s="28">
        <f>IF(AND(AE41&gt;0,AC41&gt;0,Z41&gt;0),((Z41-AC41)*AE41)/((AE41-AC41)*Z41),0)</f>
        <v>0.90835298838968537</v>
      </c>
      <c r="AH41" s="29">
        <f t="shared" si="0"/>
        <v>0.92060111577371573</v>
      </c>
      <c r="AI41" s="34">
        <v>206</v>
      </c>
      <c r="AJ41" s="36">
        <v>8.6999999999999994E-2</v>
      </c>
      <c r="AK41" s="38">
        <v>0.22309999999999999</v>
      </c>
      <c r="AL41" s="41">
        <f>AI41*(1-AJ41)*AK41</f>
        <v>41.9602018</v>
      </c>
      <c r="AM41" s="42">
        <v>1.6</v>
      </c>
      <c r="AN41" s="42"/>
      <c r="AO41" s="121">
        <f>AO40+AI41-AN41</f>
        <v>2370.44</v>
      </c>
      <c r="AP41" s="104"/>
      <c r="AQ41" s="43"/>
      <c r="AR41" s="44"/>
      <c r="AS41" s="45"/>
      <c r="AT41" s="45"/>
      <c r="AU41" s="45"/>
      <c r="AV41" s="45"/>
    </row>
    <row r="42" spans="1:48" x14ac:dyDescent="0.2">
      <c r="A42" s="158"/>
      <c r="B42" s="33">
        <v>3</v>
      </c>
      <c r="C42" s="46" t="s">
        <v>54</v>
      </c>
      <c r="D42" s="43">
        <v>22056</v>
      </c>
      <c r="E42" s="43">
        <v>2</v>
      </c>
      <c r="F42" s="43">
        <v>17565</v>
      </c>
      <c r="G42" s="37">
        <v>1.1000000000000001</v>
      </c>
      <c r="H42" s="37">
        <v>5.2</v>
      </c>
      <c r="I42" s="43">
        <v>17588</v>
      </c>
      <c r="J42" s="37">
        <v>3.6</v>
      </c>
      <c r="K42" s="43">
        <v>14899</v>
      </c>
      <c r="L42" s="39">
        <v>6.6000000000000003E-2</v>
      </c>
      <c r="M42" s="37">
        <f>ROUND(K42*(1-L42),0)</f>
        <v>13916</v>
      </c>
      <c r="N42" s="28">
        <v>0.68100000000000005</v>
      </c>
      <c r="O42" s="25">
        <f>M42*N42</f>
        <v>9476.7960000000003</v>
      </c>
      <c r="P42" s="39">
        <v>0.27600000000000002</v>
      </c>
      <c r="Q42" s="25">
        <f>M42*P42</f>
        <v>3840.8160000000003</v>
      </c>
      <c r="R42" s="39">
        <v>4.2999999999999997E-2</v>
      </c>
      <c r="S42" s="25">
        <f>M42*R42</f>
        <v>598.38799999999992</v>
      </c>
      <c r="T42" s="28">
        <v>0.215</v>
      </c>
      <c r="U42" s="25">
        <f>M42*T42</f>
        <v>2991.94</v>
      </c>
      <c r="V42" s="39">
        <v>0.50800000000000001</v>
      </c>
      <c r="W42" s="25">
        <f>M42*V42</f>
        <v>7069.3280000000004</v>
      </c>
      <c r="X42" s="39">
        <v>0.41</v>
      </c>
      <c r="Y42" s="25">
        <f>X42*M42</f>
        <v>5705.5599999999995</v>
      </c>
      <c r="Z42" s="47">
        <v>2.8E-3</v>
      </c>
      <c r="AA42" s="18">
        <f>M42*Z42</f>
        <v>38.964799999999997</v>
      </c>
      <c r="AB42" s="27">
        <f>IF(M42&gt;0,(AD42+AL42)/M42,0)</f>
        <v>3.1641115981603913E-3</v>
      </c>
      <c r="AC42" s="47">
        <v>2.7E-4</v>
      </c>
      <c r="AD42" s="37">
        <f>AC42*M42</f>
        <v>3.75732</v>
      </c>
      <c r="AE42" s="28">
        <v>0.2152</v>
      </c>
      <c r="AF42" s="41">
        <f>AI42*(1-AJ42)*AE42</f>
        <v>39.775416</v>
      </c>
      <c r="AG42" s="28">
        <f>IF(AND(AE42&gt;0,AC42&gt;0,Z42&gt;0),((Z42-AC42)*AE42)/((AE42-AC42)*Z42),0)</f>
        <v>0.90470651574266703</v>
      </c>
      <c r="AH42" s="29">
        <f t="shared" si="0"/>
        <v>0.91580276246656656</v>
      </c>
      <c r="AI42" s="43">
        <v>202</v>
      </c>
      <c r="AJ42" s="39">
        <v>8.5000000000000006E-2</v>
      </c>
      <c r="AK42" s="28">
        <v>0.21790000000000001</v>
      </c>
      <c r="AL42" s="41">
        <f>AI42*(1-AJ42)*AK42</f>
        <v>40.274457000000005</v>
      </c>
      <c r="AM42" s="18">
        <v>1.65</v>
      </c>
      <c r="AN42" s="18"/>
      <c r="AO42" s="121">
        <f>AO41+AI42-AN42</f>
        <v>2572.44</v>
      </c>
      <c r="AP42" s="104"/>
      <c r="AQ42" s="43"/>
      <c r="AR42" s="48"/>
      <c r="AS42" s="41"/>
      <c r="AT42" s="41"/>
      <c r="AU42" s="41"/>
      <c r="AV42" s="41"/>
    </row>
    <row r="43" spans="1:48" s="22" customFormat="1" ht="13.5" thickBot="1" x14ac:dyDescent="0.25">
      <c r="A43" s="159"/>
      <c r="B43" s="49" t="s">
        <v>38</v>
      </c>
      <c r="C43" s="50"/>
      <c r="D43" s="51">
        <f>SUM(D40:D42)</f>
        <v>47840</v>
      </c>
      <c r="E43" s="51"/>
      <c r="F43" s="51">
        <f>SUM(F40:F42)</f>
        <v>49970</v>
      </c>
      <c r="G43" s="52"/>
      <c r="H43" s="52"/>
      <c r="I43" s="51">
        <f>SUM(I40:I42)</f>
        <v>50325</v>
      </c>
      <c r="J43" s="52"/>
      <c r="K43" s="51">
        <f>SUM(K40:K42)</f>
        <v>44287</v>
      </c>
      <c r="L43" s="21">
        <f>IF(K43&gt;0,(K40*L40+K41*L41+K42*L42)/K43,0)</f>
        <v>7.130864587802288E-2</v>
      </c>
      <c r="M43" s="52">
        <f>M40+M41+M42</f>
        <v>41130</v>
      </c>
      <c r="N43" s="53">
        <f>IF(M43&gt;0,O43/M43,0)</f>
        <v>0.68397928519328954</v>
      </c>
      <c r="O43" s="54">
        <f>O40+O41+O42</f>
        <v>28132.067999999999</v>
      </c>
      <c r="P43" s="21">
        <f>IF(M43&gt;0,Q43/M43,0)</f>
        <v>0.27864449307075129</v>
      </c>
      <c r="Q43" s="54">
        <f>Q40+Q41+Q42</f>
        <v>11460.648000000001</v>
      </c>
      <c r="R43" s="21">
        <f>IF(M43&gt;0,S43/M43,0)</f>
        <v>3.7376221735959149E-2</v>
      </c>
      <c r="S43" s="54">
        <f>S40+S41+S42</f>
        <v>1537.2839999999999</v>
      </c>
      <c r="T43" s="21">
        <f>IF(M43&gt;0,U43/M43,0)</f>
        <v>0.21731568198395332</v>
      </c>
      <c r="U43" s="54">
        <f>U40+U41+U42</f>
        <v>8938.1939999999995</v>
      </c>
      <c r="V43" s="21">
        <f>IF(M43&gt;0,W43/M43,0)</f>
        <v>0.50634612205203011</v>
      </c>
      <c r="W43" s="54">
        <f>W40+W41+W42</f>
        <v>20826.016</v>
      </c>
      <c r="X43" s="21">
        <f>IF(M43&gt;0,Y43/M43,0)</f>
        <v>0.41661609530756133</v>
      </c>
      <c r="Y43" s="54">
        <f>Y40+Y41+Y42</f>
        <v>17135.419999999998</v>
      </c>
      <c r="Z43" s="55">
        <f>IF(M43&gt;0,AA43/M43,0)</f>
        <v>2.8893226355458301E-3</v>
      </c>
      <c r="AA43" s="56">
        <f>SUM(AA40:AA42)</f>
        <v>118.83784</v>
      </c>
      <c r="AB43" s="55">
        <f>IF(M43&gt;0,(AB40*M40+AB41*M41+AB42*M42)/M43,0)</f>
        <v>3.3285800729394607E-3</v>
      </c>
      <c r="AC43" s="55">
        <f>IF(K43&gt;0,(K40*AC40+K41*AC41+K42*AC42)/K43,0)</f>
        <v>2.7663535574773635E-4</v>
      </c>
      <c r="AD43" s="52">
        <f>SUM(AD40:AD42)</f>
        <v>11.377219999999999</v>
      </c>
      <c r="AE43" s="53">
        <f>IF(K43&gt;0,(K40*AE40+K41*AE41+K42*AE42)/K43,0)</f>
        <v>0.21433743084878179</v>
      </c>
      <c r="AF43" s="58">
        <f>SUM(AF40:AF42)</f>
        <v>123.6144644</v>
      </c>
      <c r="AG43" s="53">
        <f>IF(AND(AA43&gt;0),((AA40*AG40+AA41*AG41+AA42*AG42)/AA43),0)</f>
        <v>0.90543226661689036</v>
      </c>
      <c r="AH43" s="57">
        <f t="shared" si="0"/>
        <v>0.91805728956514732</v>
      </c>
      <c r="AI43" s="51">
        <f>SUM(AI40:AI42)</f>
        <v>630</v>
      </c>
      <c r="AJ43" s="21">
        <f>IF(AI43&gt;0,(AJ40*AI40+AJ41*AI41+AJ42*AI42)/AI43,0)</f>
        <v>8.4244444444444441E-2</v>
      </c>
      <c r="AK43" s="53">
        <f>IF(K43&gt;0,(AK40*K40+AK41*K41+AK42*K42)/K43,0)</f>
        <v>0.21773435093819857</v>
      </c>
      <c r="AL43" s="58">
        <f>SUM(AL40:AL42)</f>
        <v>125.5272784</v>
      </c>
      <c r="AM43" s="56"/>
      <c r="AN43" s="56">
        <f>SUM(AN40:AN42)</f>
        <v>998.86</v>
      </c>
      <c r="AO43" s="105"/>
      <c r="AP43" s="106">
        <f>AO42</f>
        <v>2572.44</v>
      </c>
      <c r="AQ43" s="51">
        <f>SUM(AQ40:AQ42)</f>
        <v>0</v>
      </c>
      <c r="AR43" s="59"/>
      <c r="AS43" s="58"/>
      <c r="AT43" s="58"/>
      <c r="AU43" s="58"/>
      <c r="AV43" s="58"/>
    </row>
    <row r="44" spans="1:48" x14ac:dyDescent="0.2">
      <c r="A44" s="157">
        <v>11</v>
      </c>
      <c r="B44" s="23">
        <v>1</v>
      </c>
      <c r="C44" s="46" t="s">
        <v>50</v>
      </c>
      <c r="D44" s="12">
        <v>7217</v>
      </c>
      <c r="E44" s="12">
        <v>2</v>
      </c>
      <c r="F44" s="12">
        <v>7835</v>
      </c>
      <c r="G44" s="13">
        <v>0.7</v>
      </c>
      <c r="H44" s="13">
        <v>4.4000000000000004</v>
      </c>
      <c r="I44" s="12">
        <v>8233</v>
      </c>
      <c r="J44" s="13">
        <v>6.1</v>
      </c>
      <c r="K44" s="12">
        <v>14425</v>
      </c>
      <c r="L44" s="14">
        <v>7.0000000000000007E-2</v>
      </c>
      <c r="M44" s="24">
        <f>ROUND(K44*(1-L44),0)</f>
        <v>13415</v>
      </c>
      <c r="N44" s="15">
        <v>0.52200000000000002</v>
      </c>
      <c r="O44" s="25">
        <f>M44*N44</f>
        <v>7002.63</v>
      </c>
      <c r="P44" s="14">
        <v>0.39</v>
      </c>
      <c r="Q44" s="25">
        <f>M44*P44</f>
        <v>5231.8500000000004</v>
      </c>
      <c r="R44" s="16">
        <v>8.7999999999999995E-2</v>
      </c>
      <c r="S44" s="25">
        <f>M44*R44</f>
        <v>1180.52</v>
      </c>
      <c r="T44" s="26">
        <v>0.219</v>
      </c>
      <c r="U44" s="25">
        <f>M44*T44</f>
        <v>2937.8850000000002</v>
      </c>
      <c r="V44" s="16">
        <v>0.52100000000000002</v>
      </c>
      <c r="W44" s="25">
        <f>M44*V44</f>
        <v>6989.2150000000001</v>
      </c>
      <c r="X44" s="16">
        <v>0.43</v>
      </c>
      <c r="Y44" s="25">
        <f>X44*M44</f>
        <v>5768.45</v>
      </c>
      <c r="Z44" s="17">
        <v>2.7899999999999999E-3</v>
      </c>
      <c r="AA44" s="18">
        <f>M44*Z44</f>
        <v>37.427849999999999</v>
      </c>
      <c r="AB44" s="27">
        <f>IF(M44&gt;0,(AD44+AL44)/M44,0)</f>
        <v>2.8602559821095789E-3</v>
      </c>
      <c r="AC44" s="17">
        <v>3.1E-4</v>
      </c>
      <c r="AD44" s="24">
        <f>AC44*M44</f>
        <v>4.1586499999999997</v>
      </c>
      <c r="AE44" s="117">
        <v>0.2142</v>
      </c>
      <c r="AF44" s="30">
        <f>AI44*(1-AJ44)*AE44</f>
        <v>33.159016800000003</v>
      </c>
      <c r="AG44" s="28">
        <f>IF(AND(AE44&gt;0,AC44&gt;0,Z44&gt;0),((Z44-AC44)*AE44)/((AE44-AC44)*Z44),0)</f>
        <v>0.89017719388470717</v>
      </c>
      <c r="AH44" s="60">
        <f t="shared" si="0"/>
        <v>0.8928705350800501</v>
      </c>
      <c r="AI44" s="12">
        <v>169</v>
      </c>
      <c r="AJ44" s="14">
        <v>8.4000000000000005E-2</v>
      </c>
      <c r="AK44" s="15">
        <v>0.221</v>
      </c>
      <c r="AL44" s="30">
        <f>AI44*(1-AJ44)*AK44</f>
        <v>34.211683999999998</v>
      </c>
      <c r="AM44" s="19">
        <v>1.65</v>
      </c>
      <c r="AN44" s="19">
        <v>1110</v>
      </c>
      <c r="AO44" s="101">
        <f>AO42+AI44-AN44-AP44</f>
        <v>1577.44</v>
      </c>
      <c r="AP44" s="102">
        <v>54</v>
      </c>
      <c r="AQ44" s="12"/>
      <c r="AR44" s="31"/>
      <c r="AS44" s="20"/>
      <c r="AT44" s="20"/>
      <c r="AU44" s="20"/>
      <c r="AV44" s="20"/>
    </row>
    <row r="45" spans="1:48" x14ac:dyDescent="0.2">
      <c r="A45" s="158"/>
      <c r="B45" s="33">
        <v>2</v>
      </c>
      <c r="C45" s="11" t="s">
        <v>51</v>
      </c>
      <c r="D45" s="34">
        <v>18410</v>
      </c>
      <c r="E45" s="34">
        <v>4</v>
      </c>
      <c r="F45" s="34">
        <v>16149</v>
      </c>
      <c r="G45" s="35">
        <v>1.3</v>
      </c>
      <c r="H45" s="35">
        <v>5.5</v>
      </c>
      <c r="I45" s="34">
        <v>17033</v>
      </c>
      <c r="J45" s="35">
        <v>4.8</v>
      </c>
      <c r="K45" s="34">
        <v>14357</v>
      </c>
      <c r="L45" s="36">
        <v>7.0999999999999994E-2</v>
      </c>
      <c r="M45" s="37">
        <f>ROUND(K45*(1-L45),0)</f>
        <v>13338</v>
      </c>
      <c r="N45" s="38">
        <v>0.48499999999999999</v>
      </c>
      <c r="O45" s="25">
        <f>M45*N45</f>
        <v>6468.9299999999994</v>
      </c>
      <c r="P45" s="36">
        <v>0.38200000000000001</v>
      </c>
      <c r="Q45" s="25">
        <f>M45*P45</f>
        <v>5095.116</v>
      </c>
      <c r="R45" s="39">
        <v>0.13300000000000001</v>
      </c>
      <c r="S45" s="25">
        <f>M45*R45</f>
        <v>1773.9540000000002</v>
      </c>
      <c r="T45" s="28">
        <v>0.22</v>
      </c>
      <c r="U45" s="25">
        <f>M45*T45</f>
        <v>2934.36</v>
      </c>
      <c r="V45" s="39">
        <v>0.51800000000000002</v>
      </c>
      <c r="W45" s="25">
        <f>M45*V45</f>
        <v>6909.0839999999998</v>
      </c>
      <c r="X45" s="39">
        <v>0.42</v>
      </c>
      <c r="Y45" s="25">
        <f>X45*M45</f>
        <v>5601.96</v>
      </c>
      <c r="Z45" s="40">
        <v>2.81E-3</v>
      </c>
      <c r="AA45" s="18">
        <f>M45*Z45</f>
        <v>37.479779999999998</v>
      </c>
      <c r="AB45" s="27">
        <f>IF(M45&gt;0,(AD45+AL45)/M45,0)</f>
        <v>2.9287287449392711E-3</v>
      </c>
      <c r="AC45" s="40">
        <v>3.3E-4</v>
      </c>
      <c r="AD45" s="37">
        <f>AC45*M45</f>
        <v>4.4015399999999998</v>
      </c>
      <c r="AE45" s="28">
        <v>0.2107</v>
      </c>
      <c r="AF45" s="41">
        <f>AI45*(1-AJ45)*AE45</f>
        <v>33.655532399999998</v>
      </c>
      <c r="AG45" s="28">
        <f>IF(AND(AE45&gt;0,AC45&gt;0,Z45&gt;0),((Z45-AC45)*AE45)/((AE45-AC45)*Z45),0)</f>
        <v>0.8839467219000855</v>
      </c>
      <c r="AH45" s="29">
        <f t="shared" si="0"/>
        <v>0.88867456650774279</v>
      </c>
      <c r="AI45" s="34">
        <v>174</v>
      </c>
      <c r="AJ45" s="36">
        <v>8.2000000000000003E-2</v>
      </c>
      <c r="AK45" s="38">
        <v>0.217</v>
      </c>
      <c r="AL45" s="41">
        <f>AI45*(1-AJ45)*AK45</f>
        <v>34.661844000000002</v>
      </c>
      <c r="AM45" s="42">
        <v>1.61</v>
      </c>
      <c r="AN45" s="42"/>
      <c r="AO45" s="121">
        <f>AO44+AI45-AN45</f>
        <v>1751.44</v>
      </c>
      <c r="AP45" s="104"/>
      <c r="AQ45" s="43"/>
      <c r="AR45" s="44"/>
      <c r="AS45" s="45"/>
      <c r="AT45" s="45"/>
      <c r="AU45" s="45"/>
      <c r="AV45" s="45"/>
    </row>
    <row r="46" spans="1:48" x14ac:dyDescent="0.2">
      <c r="A46" s="158"/>
      <c r="B46" s="33">
        <v>3</v>
      </c>
      <c r="C46" s="46" t="s">
        <v>54</v>
      </c>
      <c r="D46" s="43">
        <v>14996</v>
      </c>
      <c r="E46" s="43">
        <v>2</v>
      </c>
      <c r="F46" s="43">
        <v>16094</v>
      </c>
      <c r="G46" s="37">
        <v>1.3</v>
      </c>
      <c r="H46" s="37">
        <v>4.5999999999999996</v>
      </c>
      <c r="I46" s="43">
        <v>16483</v>
      </c>
      <c r="J46" s="37">
        <v>3.9</v>
      </c>
      <c r="K46" s="43">
        <v>14164</v>
      </c>
      <c r="L46" s="39">
        <v>6.4000000000000001E-2</v>
      </c>
      <c r="M46" s="37">
        <f>ROUND(K46*(1-L46),0)</f>
        <v>13258</v>
      </c>
      <c r="N46" s="28">
        <v>0.74099999999999999</v>
      </c>
      <c r="O46" s="25">
        <f>M46*N46</f>
        <v>9824.1779999999999</v>
      </c>
      <c r="P46" s="39">
        <v>0.20499999999999999</v>
      </c>
      <c r="Q46" s="25">
        <f>M46*P46</f>
        <v>2717.89</v>
      </c>
      <c r="R46" s="39">
        <v>5.3999999999999999E-2</v>
      </c>
      <c r="S46" s="25">
        <f>M46*R46</f>
        <v>715.93200000000002</v>
      </c>
      <c r="T46" s="28">
        <v>0.214</v>
      </c>
      <c r="U46" s="25">
        <f>M46*T46</f>
        <v>2837.212</v>
      </c>
      <c r="V46" s="39">
        <v>0.51600000000000001</v>
      </c>
      <c r="W46" s="25">
        <f>M46*V46</f>
        <v>6841.1280000000006</v>
      </c>
      <c r="X46" s="39">
        <v>0.41</v>
      </c>
      <c r="Y46" s="25">
        <f>X46*M46</f>
        <v>5435.78</v>
      </c>
      <c r="Z46" s="47">
        <v>2.81E-3</v>
      </c>
      <c r="AA46" s="18">
        <f>M46*Z46</f>
        <v>37.254980000000003</v>
      </c>
      <c r="AB46" s="27">
        <f>IF(M46&gt;0,(AD46+AL46)/M46,0)</f>
        <v>3.0424987177553181E-3</v>
      </c>
      <c r="AC46" s="47">
        <v>3.3E-4</v>
      </c>
      <c r="AD46" s="37">
        <f>AC46*M46</f>
        <v>4.37514</v>
      </c>
      <c r="AE46" s="28">
        <v>0.2104</v>
      </c>
      <c r="AF46" s="41">
        <f>AI46*(1-AJ46)*AE46</f>
        <v>34.804368000000004</v>
      </c>
      <c r="AG46" s="28">
        <f>IF(AND(AE46&gt;0,AC46&gt;0,Z46&gt;0),((Z46-AC46)*AE46)/((AE46-AC46)*Z46),0)</f>
        <v>0.88394869901864592</v>
      </c>
      <c r="AH46" s="29">
        <f t="shared" si="0"/>
        <v>0.89289187526566594</v>
      </c>
      <c r="AI46" s="43">
        <v>180</v>
      </c>
      <c r="AJ46" s="39">
        <v>8.1000000000000003E-2</v>
      </c>
      <c r="AK46" s="28">
        <v>0.21740000000000001</v>
      </c>
      <c r="AL46" s="41">
        <f>AI46*(1-AJ46)*AK46</f>
        <v>35.962308000000007</v>
      </c>
      <c r="AM46" s="18">
        <v>1.68</v>
      </c>
      <c r="AN46" s="18"/>
      <c r="AO46" s="121">
        <f>AO45+AI46-AN46</f>
        <v>1931.44</v>
      </c>
      <c r="AP46" s="104"/>
      <c r="AQ46" s="43"/>
      <c r="AR46" s="48"/>
      <c r="AS46" s="41"/>
      <c r="AT46" s="41"/>
      <c r="AU46" s="41"/>
      <c r="AV46" s="41"/>
    </row>
    <row r="47" spans="1:48" s="22" customFormat="1" ht="13.5" thickBot="1" x14ac:dyDescent="0.25">
      <c r="A47" s="159"/>
      <c r="B47" s="49" t="s">
        <v>38</v>
      </c>
      <c r="C47" s="50"/>
      <c r="D47" s="51">
        <f>SUM(D44:D46)</f>
        <v>40623</v>
      </c>
      <c r="E47" s="51"/>
      <c r="F47" s="51">
        <f>SUM(F44:F46)</f>
        <v>40078</v>
      </c>
      <c r="G47" s="52"/>
      <c r="H47" s="52"/>
      <c r="I47" s="51">
        <f>SUM(I44:I46)</f>
        <v>41749</v>
      </c>
      <c r="J47" s="52"/>
      <c r="K47" s="51">
        <f>SUM(K44:K46)</f>
        <v>42946</v>
      </c>
      <c r="L47" s="21">
        <f>IF(K47&gt;0,(K44*L44+K45*L45+K46*L46)/K47,0)</f>
        <v>6.8355446374516834E-2</v>
      </c>
      <c r="M47" s="52">
        <f>M44+M45+M46</f>
        <v>40011</v>
      </c>
      <c r="N47" s="53">
        <f>IF(M47&gt;0,O47/M47,0)</f>
        <v>0.58223333583264592</v>
      </c>
      <c r="O47" s="54">
        <f>O44+O45+O46</f>
        <v>23295.737999999998</v>
      </c>
      <c r="P47" s="21">
        <f>IF(M47&gt;0,Q47/M47,0)</f>
        <v>0.32603174127115042</v>
      </c>
      <c r="Q47" s="54">
        <f>Q44+Q45+Q46</f>
        <v>13044.856</v>
      </c>
      <c r="R47" s="21">
        <f>IF(M47&gt;0,S47/M47,0)</f>
        <v>9.1734922896203538E-2</v>
      </c>
      <c r="S47" s="54">
        <f>S44+S45+S46</f>
        <v>3670.4059999999999</v>
      </c>
      <c r="T47" s="21">
        <f>IF(M47&gt;0,U47/M47,0)</f>
        <v>0.21767656394491516</v>
      </c>
      <c r="U47" s="54">
        <f>U44+U45+U46</f>
        <v>8709.4570000000003</v>
      </c>
      <c r="V47" s="21">
        <f>IF(M47&gt;0,W47/M47,0)</f>
        <v>0.51834313063907422</v>
      </c>
      <c r="W47" s="54">
        <f>W44+W45+W46</f>
        <v>20739.427</v>
      </c>
      <c r="X47" s="21">
        <f>IF(M47&gt;0,Y47/M47,0)</f>
        <v>0.42003923920921743</v>
      </c>
      <c r="Y47" s="54">
        <f>Y44+Y45+Y46</f>
        <v>16806.189999999999</v>
      </c>
      <c r="Z47" s="55">
        <f>IF(M47&gt;0,AA47/M47,0)</f>
        <v>2.8032943440553849E-3</v>
      </c>
      <c r="AA47" s="56">
        <f>SUM(AA44:AA46)</f>
        <v>112.16261</v>
      </c>
      <c r="AB47" s="55">
        <f>IF(M47&gt;0,(AB44*M44+AB45*M45+AB46*M46)/M47,0)</f>
        <v>2.9434696958336461E-3</v>
      </c>
      <c r="AC47" s="55">
        <f>IF(K47&gt;0,(K44*AC44+K45*AC45+K46*AC46)/K47,0)</f>
        <v>3.2328226144460483E-4</v>
      </c>
      <c r="AD47" s="52">
        <f>SUM(AD44:AD46)</f>
        <v>12.935329999999999</v>
      </c>
      <c r="AE47" s="53">
        <f>IF(K47&gt;0,(K44*AE44+K45*AE45+K46*AE46)/K47,0)</f>
        <v>0.21177666138872075</v>
      </c>
      <c r="AF47" s="58">
        <f>SUM(AF44:AF46)</f>
        <v>101.6189172</v>
      </c>
      <c r="AG47" s="53">
        <f>IF(AND(AA47&gt;0),((AA44*AG44+AA45*AG45+AA46*AG46)/AA47),0)</f>
        <v>0.88602644194566982</v>
      </c>
      <c r="AH47" s="57">
        <f t="shared" si="0"/>
        <v>0.89148881820521986</v>
      </c>
      <c r="AI47" s="51">
        <f>SUM(AI44:AI46)</f>
        <v>523</v>
      </c>
      <c r="AJ47" s="21">
        <f>IF(AI47&gt;0,(AJ44*AI44+AJ45*AI45+AJ46*AI46)/AI47,0)</f>
        <v>8.2302103250478015E-2</v>
      </c>
      <c r="AK47" s="53">
        <f>IF(K47&gt;0,(AK44*K44+AK45*K45+AK46*K46)/K47,0)</f>
        <v>0.21847547152237695</v>
      </c>
      <c r="AL47" s="58">
        <f>SUM(AL44:AL46)</f>
        <v>104.835836</v>
      </c>
      <c r="AM47" s="56"/>
      <c r="AN47" s="56">
        <f>SUM(AN44:AN46)</f>
        <v>1110</v>
      </c>
      <c r="AO47" s="105"/>
      <c r="AP47" s="106">
        <f>AO46</f>
        <v>1931.44</v>
      </c>
      <c r="AQ47" s="51">
        <f>SUM(AQ44:AQ46)</f>
        <v>0</v>
      </c>
      <c r="AR47" s="59"/>
      <c r="AS47" s="58"/>
      <c r="AT47" s="58"/>
      <c r="AU47" s="58"/>
      <c r="AV47" s="58"/>
    </row>
    <row r="48" spans="1:48" x14ac:dyDescent="0.2">
      <c r="A48" s="157">
        <v>12</v>
      </c>
      <c r="B48" s="23">
        <v>1</v>
      </c>
      <c r="C48" s="46" t="s">
        <v>50</v>
      </c>
      <c r="D48" s="12">
        <v>15883</v>
      </c>
      <c r="E48" s="12">
        <v>0</v>
      </c>
      <c r="F48" s="12">
        <v>10786</v>
      </c>
      <c r="G48" s="13">
        <v>1.1000000000000001</v>
      </c>
      <c r="H48" s="13">
        <v>8.6</v>
      </c>
      <c r="I48" s="12">
        <v>10827</v>
      </c>
      <c r="J48" s="13">
        <v>5.3</v>
      </c>
      <c r="K48" s="12">
        <v>14068</v>
      </c>
      <c r="L48" s="14">
        <v>6.5000000000000002E-2</v>
      </c>
      <c r="M48" s="24">
        <f>ROUND(K48*(1-L48),0)</f>
        <v>13154</v>
      </c>
      <c r="N48" s="15">
        <v>0.52</v>
      </c>
      <c r="O48" s="25">
        <f>M48*N48</f>
        <v>6840.08</v>
      </c>
      <c r="P48" s="14">
        <v>0.252</v>
      </c>
      <c r="Q48" s="25">
        <f>M48*P48</f>
        <v>3314.808</v>
      </c>
      <c r="R48" s="16">
        <v>0.22800000000000001</v>
      </c>
      <c r="S48" s="25">
        <f>M48*R48</f>
        <v>2999.1120000000001</v>
      </c>
      <c r="T48" s="26">
        <v>0.22500000000000001</v>
      </c>
      <c r="U48" s="25">
        <f>M48*T48</f>
        <v>2959.65</v>
      </c>
      <c r="V48" s="16">
        <v>0.52400000000000002</v>
      </c>
      <c r="W48" s="25">
        <f>M48*V48</f>
        <v>6892.6959999999999</v>
      </c>
      <c r="X48" s="16">
        <v>0.42</v>
      </c>
      <c r="Y48" s="25">
        <f>X48*M48</f>
        <v>5524.6799999999994</v>
      </c>
      <c r="Z48" s="17">
        <v>2.8500000000000001E-3</v>
      </c>
      <c r="AA48" s="18">
        <f>M48*Z48</f>
        <v>37.488900000000001</v>
      </c>
      <c r="AB48" s="27">
        <f>IF(M48&gt;0,(AD48+AL48)/M48,0)</f>
        <v>3.0314522578683291E-3</v>
      </c>
      <c r="AC48" s="17">
        <v>3.4000000000000002E-4</v>
      </c>
      <c r="AD48" s="24">
        <f>AC48*M48</f>
        <v>4.4723600000000001</v>
      </c>
      <c r="AE48" s="117">
        <v>0.2087</v>
      </c>
      <c r="AF48" s="30">
        <f>AI48*(1-AJ48)*AE48</f>
        <v>33.800008500000004</v>
      </c>
      <c r="AG48" s="28">
        <f>IF(AND(AE48&gt;0,AC48&gt;0,Z48&gt;0),((Z48-AC48)*AE48)/((AE48-AC48)*Z48),0)</f>
        <v>0.88213887569759486</v>
      </c>
      <c r="AH48" s="60">
        <f t="shared" si="0"/>
        <v>0.88922559418973379</v>
      </c>
      <c r="AI48" s="12">
        <v>177</v>
      </c>
      <c r="AJ48" s="14">
        <v>8.5000000000000006E-2</v>
      </c>
      <c r="AK48" s="15">
        <v>0.21859999999999999</v>
      </c>
      <c r="AL48" s="30">
        <f>AI48*(1-AJ48)*AK48</f>
        <v>35.403362999999999</v>
      </c>
      <c r="AM48" s="19">
        <v>1.65</v>
      </c>
      <c r="AN48" s="19"/>
      <c r="AO48" s="101">
        <f>AO46+AI48-AN48</f>
        <v>2108.44</v>
      </c>
      <c r="AP48" s="102"/>
      <c r="AQ48" s="12"/>
      <c r="AR48" s="31"/>
      <c r="AS48" s="20"/>
      <c r="AT48" s="20"/>
      <c r="AU48" s="20"/>
      <c r="AV48" s="20"/>
    </row>
    <row r="49" spans="1:48" x14ac:dyDescent="0.2">
      <c r="A49" s="158"/>
      <c r="B49" s="33">
        <v>2</v>
      </c>
      <c r="C49" s="46" t="s">
        <v>52</v>
      </c>
      <c r="D49" s="34">
        <v>19093</v>
      </c>
      <c r="E49" s="34">
        <v>1</v>
      </c>
      <c r="F49" s="34">
        <v>15609</v>
      </c>
      <c r="G49" s="35">
        <v>2.2999999999999998</v>
      </c>
      <c r="H49" s="35">
        <v>7.3</v>
      </c>
      <c r="I49" s="34">
        <v>16508</v>
      </c>
      <c r="J49" s="35">
        <v>4.4000000000000004</v>
      </c>
      <c r="K49" s="34">
        <v>14354</v>
      </c>
      <c r="L49" s="36">
        <v>6.9000000000000006E-2</v>
      </c>
      <c r="M49" s="37">
        <f>ROUND(K49*(1-L49),0)</f>
        <v>13364</v>
      </c>
      <c r="N49" s="38">
        <v>0.377</v>
      </c>
      <c r="O49" s="25">
        <f>M49*N49</f>
        <v>5038.2280000000001</v>
      </c>
      <c r="P49" s="36">
        <v>0.252</v>
      </c>
      <c r="Q49" s="25">
        <f>M49*P49</f>
        <v>3367.7280000000001</v>
      </c>
      <c r="R49" s="39">
        <v>0.371</v>
      </c>
      <c r="S49" s="25">
        <f>M49*R49</f>
        <v>4958.0439999999999</v>
      </c>
      <c r="T49" s="28">
        <v>0.215</v>
      </c>
      <c r="U49" s="25">
        <f>M49*T49</f>
        <v>2873.2599999999998</v>
      </c>
      <c r="V49" s="39">
        <v>0.53500000000000003</v>
      </c>
      <c r="W49" s="25">
        <f>M49*V49</f>
        <v>7149.7400000000007</v>
      </c>
      <c r="X49" s="39">
        <v>0.42</v>
      </c>
      <c r="Y49" s="25">
        <f>X49*M49</f>
        <v>5612.88</v>
      </c>
      <c r="Z49" s="40">
        <v>2.7899999999999999E-3</v>
      </c>
      <c r="AA49" s="18">
        <f>M49*Z49</f>
        <v>37.285559999999997</v>
      </c>
      <c r="AB49" s="27">
        <f>IF(M49&gt;0,(AD49+AL49)/M49,0)</f>
        <v>2.7992429961089496E-3</v>
      </c>
      <c r="AC49" s="40">
        <v>3.5E-4</v>
      </c>
      <c r="AD49" s="37">
        <f>AC49*M49</f>
        <v>4.6773999999999996</v>
      </c>
      <c r="AE49" s="28">
        <v>0.2079</v>
      </c>
      <c r="AF49" s="41">
        <f>AI49*(1-AJ49)*AE49</f>
        <v>32.008076100000004</v>
      </c>
      <c r="AG49" s="28">
        <f>IF(AND(AE49&gt;0,AC49&gt;0,Z49&gt;0),((Z49-AC49)*AE49)/((AE49-AC49)*Z49),0)</f>
        <v>0.87602676385791201</v>
      </c>
      <c r="AH49" s="29">
        <f t="shared" si="0"/>
        <v>0.87640901427093976</v>
      </c>
      <c r="AI49" s="34">
        <v>169</v>
      </c>
      <c r="AJ49" s="36">
        <v>8.8999999999999996E-2</v>
      </c>
      <c r="AK49" s="38">
        <v>0.21260000000000001</v>
      </c>
      <c r="AL49" s="41">
        <f>AI49*(1-AJ49)*AK49</f>
        <v>32.731683400000001</v>
      </c>
      <c r="AM49" s="42">
        <v>1.63</v>
      </c>
      <c r="AN49" s="42"/>
      <c r="AO49" s="121">
        <f>AO48+AI49-AN49</f>
        <v>2277.44</v>
      </c>
      <c r="AP49" s="104"/>
      <c r="AQ49" s="43"/>
      <c r="AR49" s="44"/>
      <c r="AS49" s="45"/>
      <c r="AT49" s="45"/>
      <c r="AU49" s="45"/>
      <c r="AV49" s="45"/>
    </row>
    <row r="50" spans="1:48" x14ac:dyDescent="0.2">
      <c r="A50" s="158"/>
      <c r="B50" s="33">
        <v>3</v>
      </c>
      <c r="C50" s="46" t="s">
        <v>56</v>
      </c>
      <c r="D50" s="43">
        <v>12264</v>
      </c>
      <c r="E50" s="43">
        <v>3</v>
      </c>
      <c r="F50" s="43">
        <v>16366</v>
      </c>
      <c r="G50" s="37">
        <v>0.9</v>
      </c>
      <c r="H50" s="37">
        <v>7.9</v>
      </c>
      <c r="I50" s="43">
        <v>16352</v>
      </c>
      <c r="J50" s="37">
        <v>4</v>
      </c>
      <c r="K50" s="43">
        <v>15366</v>
      </c>
      <c r="L50" s="39">
        <v>6.3E-2</v>
      </c>
      <c r="M50" s="37">
        <f>ROUND(K50*(1-L50),0)</f>
        <v>14398</v>
      </c>
      <c r="N50" s="28">
        <v>0.47399999999999998</v>
      </c>
      <c r="O50" s="25">
        <f>M50*N50</f>
        <v>6824.652</v>
      </c>
      <c r="P50" s="39">
        <v>0.42</v>
      </c>
      <c r="Q50" s="25">
        <f>M50*P50</f>
        <v>6047.16</v>
      </c>
      <c r="R50" s="39">
        <v>0.106</v>
      </c>
      <c r="S50" s="25">
        <f>M50*R50</f>
        <v>1526.1879999999999</v>
      </c>
      <c r="T50" s="28">
        <v>0.22</v>
      </c>
      <c r="U50" s="25">
        <f>M50*T50</f>
        <v>3167.56</v>
      </c>
      <c r="V50" s="39">
        <v>0.51100000000000001</v>
      </c>
      <c r="W50" s="25">
        <f>M50*V50</f>
        <v>7357.3779999999997</v>
      </c>
      <c r="X50" s="39">
        <v>0.41</v>
      </c>
      <c r="Y50" s="25">
        <f>X50*M50</f>
        <v>5903.1799999999994</v>
      </c>
      <c r="Z50" s="47">
        <v>2.8900000000000002E-3</v>
      </c>
      <c r="AA50" s="18">
        <f>M50*Z50</f>
        <v>41.610220000000005</v>
      </c>
      <c r="AB50" s="27">
        <f>IF(M50&gt;0,(AD50+AL50)/M50,0)</f>
        <v>2.8854234615918878E-3</v>
      </c>
      <c r="AC50" s="47">
        <v>3.3E-4</v>
      </c>
      <c r="AD50" s="37">
        <f>AC50*M50</f>
        <v>4.7513399999999999</v>
      </c>
      <c r="AE50" s="28">
        <v>0.20619999999999999</v>
      </c>
      <c r="AF50" s="41">
        <f>AI50*(1-AJ50)*AE50</f>
        <v>35.769514000000001</v>
      </c>
      <c r="AG50" s="28">
        <f>IF(AND(AE50&gt;0,AC50&gt;0,Z50&gt;0),((Z50-AC50)*AE50)/((AE50-AC50)*Z50),0)</f>
        <v>0.88723306591672801</v>
      </c>
      <c r="AH50" s="29">
        <f t="shared" si="0"/>
        <v>0.88701211370489608</v>
      </c>
      <c r="AI50" s="43">
        <v>190</v>
      </c>
      <c r="AJ50" s="39">
        <v>8.6999999999999994E-2</v>
      </c>
      <c r="AK50" s="28">
        <v>0.21210000000000001</v>
      </c>
      <c r="AL50" s="41">
        <f>AI50*(1-AJ50)*AK50</f>
        <v>36.792987000000004</v>
      </c>
      <c r="AM50" s="18">
        <v>1.7</v>
      </c>
      <c r="AN50" s="18"/>
      <c r="AO50" s="121">
        <f>AO49+AI50-AN50</f>
        <v>2467.44</v>
      </c>
      <c r="AP50" s="104"/>
      <c r="AQ50" s="43"/>
      <c r="AR50" s="48"/>
      <c r="AS50" s="41"/>
      <c r="AT50" s="41"/>
      <c r="AU50" s="41"/>
      <c r="AV50" s="41"/>
    </row>
    <row r="51" spans="1:48" s="22" customFormat="1" ht="13.5" thickBot="1" x14ac:dyDescent="0.25">
      <c r="A51" s="159"/>
      <c r="B51" s="49" t="s">
        <v>38</v>
      </c>
      <c r="C51" s="50"/>
      <c r="D51" s="51">
        <f>SUM(D48:D50)</f>
        <v>47240</v>
      </c>
      <c r="E51" s="51"/>
      <c r="F51" s="51">
        <f>SUM(F48:F50)</f>
        <v>42761</v>
      </c>
      <c r="G51" s="52"/>
      <c r="H51" s="52"/>
      <c r="I51" s="51">
        <f>SUM(I48:I50)</f>
        <v>43687</v>
      </c>
      <c r="J51" s="52"/>
      <c r="K51" s="51">
        <f>SUM(K48:K50)</f>
        <v>43788</v>
      </c>
      <c r="L51" s="21">
        <f>IF(K51&gt;0,(K48*L48+K49*L49+K50*L50)/K51,0)</f>
        <v>6.5609390700648584E-2</v>
      </c>
      <c r="M51" s="52">
        <f>M48+M49+M50</f>
        <v>40916</v>
      </c>
      <c r="N51" s="53">
        <f>IF(M51&gt;0,O51/M51,0)</f>
        <v>0.45710626649721381</v>
      </c>
      <c r="O51" s="54">
        <f>O48+O49+O50</f>
        <v>18702.96</v>
      </c>
      <c r="P51" s="21">
        <f>IF(M51&gt;0,Q51/M51,0)</f>
        <v>0.31111780232671815</v>
      </c>
      <c r="Q51" s="54">
        <f>Q48+Q49+Q50</f>
        <v>12729.696</v>
      </c>
      <c r="R51" s="21">
        <f>IF(M51&gt;0,S51/M51,0)</f>
        <v>0.23177593117606801</v>
      </c>
      <c r="S51" s="54">
        <f>S48+S49+S50</f>
        <v>9483.3439999999991</v>
      </c>
      <c r="T51" s="21">
        <f>IF(M51&gt;0,U51/M51,0)</f>
        <v>0.21997433766741614</v>
      </c>
      <c r="U51" s="54">
        <f>U48+U49+U50</f>
        <v>9000.4699999999993</v>
      </c>
      <c r="V51" s="21">
        <f>IF(M51&gt;0,W51/M51,0)</f>
        <v>0.52301823247629298</v>
      </c>
      <c r="W51" s="54">
        <f>W48+W49+W50</f>
        <v>21399.814000000002</v>
      </c>
      <c r="X51" s="21">
        <f>IF(M51&gt;0,Y51/M51,0)</f>
        <v>0.41648108319483818</v>
      </c>
      <c r="Y51" s="54">
        <f>Y48+Y49+Y50</f>
        <v>17040.739999999998</v>
      </c>
      <c r="Z51" s="55">
        <f>IF(M51&gt;0,AA51/M51,0)</f>
        <v>2.8444784436406296E-3</v>
      </c>
      <c r="AA51" s="56">
        <f>SUM(AA48:AA50)</f>
        <v>116.38468</v>
      </c>
      <c r="AB51" s="55">
        <f>IF(M51&gt;0,(AB48*M48+AB49*M49+AB50*M50)/M51,0)</f>
        <v>2.9042216590087011E-3</v>
      </c>
      <c r="AC51" s="55">
        <f>IF(K51&gt;0,(K48*AC48+K49*AC49+K50*AC50)/K51,0)</f>
        <v>3.3976888645290951E-4</v>
      </c>
      <c r="AD51" s="52">
        <f>SUM(AD48:AD50)</f>
        <v>13.9011</v>
      </c>
      <c r="AE51" s="53">
        <f>IF(K51&gt;0,(K48*AE48+K49*AE49+K50*AE50)/K51,0)</f>
        <v>0.20756045948661733</v>
      </c>
      <c r="AF51" s="58">
        <f>SUM(AF48:AF50)</f>
        <v>101.5775986</v>
      </c>
      <c r="AG51" s="53">
        <f>IF(AND(AA51&gt;0),((AA48*AG48+AA49*AG49+AA50*AG50)/AA51),0)</f>
        <v>0.88200206098121448</v>
      </c>
      <c r="AH51" s="57">
        <f t="shared" si="0"/>
        <v>0.88441050045795855</v>
      </c>
      <c r="AI51" s="51">
        <f>SUM(AI48:AI50)</f>
        <v>536</v>
      </c>
      <c r="AJ51" s="21">
        <f>IF(AI51&gt;0,(AJ48*AI48+AJ49*AI49+AJ50*AI50)/AI51,0)</f>
        <v>8.6970149253731338E-2</v>
      </c>
      <c r="AK51" s="53">
        <f>IF(K51&gt;0,(AK48*K48+AK49*K49+AK50*K50)/K51,0)</f>
        <v>0.21435219238147438</v>
      </c>
      <c r="AL51" s="58">
        <f>SUM(AL48:AL50)</f>
        <v>104.9280334</v>
      </c>
      <c r="AM51" s="56"/>
      <c r="AN51" s="56">
        <f>SUM(AN48:AN50)</f>
        <v>0</v>
      </c>
      <c r="AO51" s="105"/>
      <c r="AP51" s="106">
        <f>AO50</f>
        <v>2467.44</v>
      </c>
      <c r="AQ51" s="51">
        <f>SUM(AQ48:AQ50)</f>
        <v>0</v>
      </c>
      <c r="AR51" s="59"/>
      <c r="AS51" s="58"/>
      <c r="AT51" s="58"/>
      <c r="AU51" s="58"/>
      <c r="AV51" s="58"/>
    </row>
    <row r="52" spans="1:48" x14ac:dyDescent="0.2">
      <c r="A52" s="157">
        <v>13</v>
      </c>
      <c r="B52" s="23">
        <v>1</v>
      </c>
      <c r="C52" s="11" t="s">
        <v>53</v>
      </c>
      <c r="D52" s="12">
        <v>13855</v>
      </c>
      <c r="E52" s="12">
        <v>0</v>
      </c>
      <c r="F52" s="12">
        <v>16137</v>
      </c>
      <c r="G52" s="13">
        <v>1</v>
      </c>
      <c r="H52" s="13">
        <v>6.3</v>
      </c>
      <c r="I52" s="12">
        <v>17020</v>
      </c>
      <c r="J52" s="13">
        <v>3.8</v>
      </c>
      <c r="K52" s="12">
        <v>15954</v>
      </c>
      <c r="L52" s="14">
        <v>6.7000000000000004E-2</v>
      </c>
      <c r="M52" s="24">
        <f>ROUND(K52*(1-L52),0)</f>
        <v>14885</v>
      </c>
      <c r="N52" s="15">
        <v>0.55600000000000005</v>
      </c>
      <c r="O52" s="25">
        <f>M52*N52</f>
        <v>8276.0600000000013</v>
      </c>
      <c r="P52" s="14">
        <v>0.41199999999999998</v>
      </c>
      <c r="Q52" s="25">
        <f>M52*P52</f>
        <v>6132.62</v>
      </c>
      <c r="R52" s="16">
        <v>3.2000000000000001E-2</v>
      </c>
      <c r="S52" s="25">
        <f>M52*R52</f>
        <v>476.32</v>
      </c>
      <c r="T52" s="26">
        <v>0.22800000000000001</v>
      </c>
      <c r="U52" s="25">
        <f>M52*T52</f>
        <v>3393.78</v>
      </c>
      <c r="V52" s="16">
        <v>0.51</v>
      </c>
      <c r="W52" s="25">
        <f>M52*V52</f>
        <v>7591.35</v>
      </c>
      <c r="X52" s="16">
        <v>0.41</v>
      </c>
      <c r="Y52" s="25">
        <f>X52*M52</f>
        <v>6102.8499999999995</v>
      </c>
      <c r="Z52" s="17">
        <v>2.98E-3</v>
      </c>
      <c r="AA52" s="18">
        <f>M52*Z52</f>
        <v>44.357300000000002</v>
      </c>
      <c r="AB52" s="27">
        <f>IF(M52&gt;0,(AD52+AL52)/M52,0)</f>
        <v>2.9239062814914343E-3</v>
      </c>
      <c r="AC52" s="17">
        <v>3.5E-4</v>
      </c>
      <c r="AD52" s="24">
        <f>AC52*M52</f>
        <v>5.2097499999999997</v>
      </c>
      <c r="AE52" s="117">
        <v>0.20080000000000001</v>
      </c>
      <c r="AF52" s="30">
        <f>AI52*(1-AJ52)*AE52</f>
        <v>37.990958400000004</v>
      </c>
      <c r="AG52" s="28">
        <f>IF(AND(AE52&gt;0,AC52&gt;0,Z52&gt;0),((Z52-AC52)*AE52)/((AE52-AC52)*Z52),0)</f>
        <v>0.88409133141706331</v>
      </c>
      <c r="AH52" s="60">
        <f t="shared" si="0"/>
        <v>0.88182125644364517</v>
      </c>
      <c r="AI52" s="12">
        <v>207</v>
      </c>
      <c r="AJ52" s="14">
        <v>8.5999999999999993E-2</v>
      </c>
      <c r="AK52" s="15">
        <v>0.20250000000000001</v>
      </c>
      <c r="AL52" s="30">
        <f>AI52*(1-AJ52)*AK52</f>
        <v>38.312595000000002</v>
      </c>
      <c r="AM52" s="19">
        <v>1.65</v>
      </c>
      <c r="AN52" s="19"/>
      <c r="AO52" s="101">
        <f>AO50+AI52-AN52</f>
        <v>2674.44</v>
      </c>
      <c r="AP52" s="102"/>
      <c r="AQ52" s="12"/>
      <c r="AR52" s="31"/>
      <c r="AS52" s="20"/>
      <c r="AT52" s="20"/>
      <c r="AU52" s="20"/>
      <c r="AV52" s="20"/>
    </row>
    <row r="53" spans="1:48" x14ac:dyDescent="0.2">
      <c r="A53" s="158"/>
      <c r="B53" s="33">
        <v>2</v>
      </c>
      <c r="C53" s="46" t="s">
        <v>52</v>
      </c>
      <c r="D53" s="34">
        <v>19176</v>
      </c>
      <c r="E53" s="34">
        <v>1</v>
      </c>
      <c r="F53" s="34">
        <v>16546</v>
      </c>
      <c r="G53" s="35">
        <v>1.6</v>
      </c>
      <c r="H53" s="35">
        <v>5.7</v>
      </c>
      <c r="I53" s="34">
        <v>17238</v>
      </c>
      <c r="J53" s="35">
        <v>3.5</v>
      </c>
      <c r="K53" s="34">
        <v>16208</v>
      </c>
      <c r="L53" s="36">
        <v>7.3999999999999996E-2</v>
      </c>
      <c r="M53" s="37">
        <f>ROUND(K53*(1-L53),0)</f>
        <v>15009</v>
      </c>
      <c r="N53" s="38">
        <v>0.34799999999999998</v>
      </c>
      <c r="O53" s="25">
        <f>M53*N53</f>
        <v>5223.1319999999996</v>
      </c>
      <c r="P53" s="36">
        <v>0.48499999999999999</v>
      </c>
      <c r="Q53" s="25">
        <f>M53*P53</f>
        <v>7279.3649999999998</v>
      </c>
      <c r="R53" s="39">
        <v>0.16700000000000001</v>
      </c>
      <c r="S53" s="25">
        <f>M53*R53</f>
        <v>2506.5030000000002</v>
      </c>
      <c r="T53" s="28">
        <v>0.24099999999999999</v>
      </c>
      <c r="U53" s="25">
        <f>M53*T53</f>
        <v>3617.1689999999999</v>
      </c>
      <c r="V53" s="39">
        <v>0.505</v>
      </c>
      <c r="W53" s="25">
        <f>M53*V53</f>
        <v>7579.5450000000001</v>
      </c>
      <c r="X53" s="39">
        <v>0.42</v>
      </c>
      <c r="Y53" s="25">
        <f>X53*M53</f>
        <v>6303.78</v>
      </c>
      <c r="Z53" s="40">
        <v>3.0300000000000001E-3</v>
      </c>
      <c r="AA53" s="18">
        <f>M53*Z53</f>
        <v>45.477270000000004</v>
      </c>
      <c r="AB53" s="27">
        <f>IF(M53&gt;0,(AD53+AL53)/M53,0)</f>
        <v>3.0935979212472517E-3</v>
      </c>
      <c r="AC53" s="40">
        <v>3.6000000000000002E-4</v>
      </c>
      <c r="AD53" s="37">
        <f>AC53*M53</f>
        <v>5.4032400000000003</v>
      </c>
      <c r="AE53" s="28">
        <v>0.20669999999999999</v>
      </c>
      <c r="AF53" s="41">
        <f>AI53*(1-AJ53)*AE53</f>
        <v>40.460904900000003</v>
      </c>
      <c r="AG53" s="28">
        <f>IF(AND(AE53&gt;0,AC53&gt;0,Z53&gt;0),((Z53-AC53)*AE53)/((AE53-AC53)*Z53),0)</f>
        <v>0.88272552175252406</v>
      </c>
      <c r="AH53" s="29">
        <f t="shared" si="0"/>
        <v>0.88515094071208156</v>
      </c>
      <c r="AI53" s="34">
        <v>213</v>
      </c>
      <c r="AJ53" s="36">
        <v>8.1000000000000003E-2</v>
      </c>
      <c r="AK53" s="38">
        <v>0.20960000000000001</v>
      </c>
      <c r="AL53" s="41">
        <f>AI53*(1-AJ53)*AK53</f>
        <v>41.028571200000002</v>
      </c>
      <c r="AM53" s="42">
        <v>1.65</v>
      </c>
      <c r="AN53" s="42"/>
      <c r="AO53" s="121">
        <f>AO52+AI53-AN53</f>
        <v>2887.44</v>
      </c>
      <c r="AP53" s="104"/>
      <c r="AQ53" s="43"/>
      <c r="AR53" s="44"/>
      <c r="AS53" s="45"/>
      <c r="AT53" s="45"/>
      <c r="AU53" s="45"/>
      <c r="AV53" s="45"/>
    </row>
    <row r="54" spans="1:48" x14ac:dyDescent="0.2">
      <c r="A54" s="158"/>
      <c r="B54" s="33">
        <v>3</v>
      </c>
      <c r="C54" s="46" t="s">
        <v>56</v>
      </c>
      <c r="D54" s="43">
        <v>15814</v>
      </c>
      <c r="E54" s="43">
        <v>2</v>
      </c>
      <c r="F54" s="43">
        <v>17334</v>
      </c>
      <c r="G54" s="37">
        <v>1.1000000000000001</v>
      </c>
      <c r="H54" s="37">
        <v>5.5</v>
      </c>
      <c r="I54" s="43">
        <v>16954</v>
      </c>
      <c r="J54" s="37">
        <v>3.3</v>
      </c>
      <c r="K54" s="43">
        <v>16195</v>
      </c>
      <c r="L54" s="39">
        <v>7.0000000000000007E-2</v>
      </c>
      <c r="M54" s="37">
        <f>ROUND(K54*(1-L54),0)</f>
        <v>15061</v>
      </c>
      <c r="N54" s="28">
        <v>0.53300000000000003</v>
      </c>
      <c r="O54" s="25">
        <f>M54*N54</f>
        <v>8027.5130000000008</v>
      </c>
      <c r="P54" s="39">
        <v>0.40100000000000002</v>
      </c>
      <c r="Q54" s="25">
        <f>M54*P54</f>
        <v>6039.4610000000002</v>
      </c>
      <c r="R54" s="39">
        <v>6.6000000000000003E-2</v>
      </c>
      <c r="S54" s="25">
        <f>M54*R54</f>
        <v>994.02600000000007</v>
      </c>
      <c r="T54" s="28">
        <v>0.23100000000000001</v>
      </c>
      <c r="U54" s="25">
        <f>M54*T54</f>
        <v>3479.0910000000003</v>
      </c>
      <c r="V54" s="39">
        <v>0.51100000000000001</v>
      </c>
      <c r="W54" s="25">
        <f>M54*V54</f>
        <v>7696.1710000000003</v>
      </c>
      <c r="X54" s="39">
        <v>0.42</v>
      </c>
      <c r="Y54" s="25">
        <f>X54*M54</f>
        <v>6325.62</v>
      </c>
      <c r="Z54" s="47">
        <v>3.0599999999999998E-3</v>
      </c>
      <c r="AA54" s="18">
        <f>M54*Z54</f>
        <v>46.086659999999995</v>
      </c>
      <c r="AB54" s="27">
        <f>IF(M54&gt;0,(AD54+AL54)/M54,0)</f>
        <v>3.0988533961888321E-3</v>
      </c>
      <c r="AC54" s="47">
        <v>3.6000000000000002E-4</v>
      </c>
      <c r="AD54" s="37">
        <f>AC54*M54</f>
        <v>5.4219600000000003</v>
      </c>
      <c r="AE54" s="28">
        <v>0.1956</v>
      </c>
      <c r="AF54" s="41">
        <f>AI54*(1-AJ54)*AE54</f>
        <v>40.042058400000002</v>
      </c>
      <c r="AG54" s="28">
        <f>IF(AND(AE54&gt;0,AC54&gt;0,Z54&gt;0),((Z54-AC54)*AE54)/((AE54-AC54)*Z54),0)</f>
        <v>0.88397989804403643</v>
      </c>
      <c r="AH54" s="29">
        <f t="shared" si="0"/>
        <v>0.88540987266657467</v>
      </c>
      <c r="AI54" s="43">
        <v>223</v>
      </c>
      <c r="AJ54" s="39">
        <v>8.2000000000000003E-2</v>
      </c>
      <c r="AK54" s="28">
        <v>0.20150000000000001</v>
      </c>
      <c r="AL54" s="41">
        <f>AI54*(1-AJ54)*AK54</f>
        <v>41.249870999999999</v>
      </c>
      <c r="AM54" s="18">
        <v>1.7</v>
      </c>
      <c r="AN54" s="18"/>
      <c r="AO54" s="121">
        <f>AO53+AI54-AN54</f>
        <v>3110.44</v>
      </c>
      <c r="AP54" s="104"/>
      <c r="AQ54" s="43"/>
      <c r="AR54" s="48"/>
      <c r="AS54" s="41"/>
      <c r="AT54" s="41"/>
      <c r="AU54" s="41"/>
      <c r="AV54" s="41"/>
    </row>
    <row r="55" spans="1:48" s="22" customFormat="1" ht="13.5" thickBot="1" x14ac:dyDescent="0.25">
      <c r="A55" s="159"/>
      <c r="B55" s="49" t="s">
        <v>38</v>
      </c>
      <c r="C55" s="50"/>
      <c r="D55" s="51">
        <f>SUM(D52:D54)</f>
        <v>48845</v>
      </c>
      <c r="E55" s="51"/>
      <c r="F55" s="51">
        <f>SUM(F52:F54)</f>
        <v>50017</v>
      </c>
      <c r="G55" s="52"/>
      <c r="H55" s="52"/>
      <c r="I55" s="51">
        <f>SUM(I52:I54)</f>
        <v>51212</v>
      </c>
      <c r="J55" s="52"/>
      <c r="K55" s="51">
        <f>SUM(K52:K54)</f>
        <v>48357</v>
      </c>
      <c r="L55" s="21">
        <f>IF(K55&gt;0,(K52*L52+K53*L53+K54*L54)/K55,0)</f>
        <v>7.03509316127965E-2</v>
      </c>
      <c r="M55" s="52">
        <f>M52+M53+M54</f>
        <v>44955</v>
      </c>
      <c r="N55" s="53">
        <f>IF(M55&gt;0,O55/M55,0)</f>
        <v>0.47885007229451676</v>
      </c>
      <c r="O55" s="54">
        <f>O52+O53+O54</f>
        <v>21526.705000000002</v>
      </c>
      <c r="P55" s="21">
        <f>IF(M55&gt;0,Q55/M55,0)</f>
        <v>0.43268704259815371</v>
      </c>
      <c r="Q55" s="54">
        <f>Q52+Q53+Q54</f>
        <v>19451.446</v>
      </c>
      <c r="R55" s="21">
        <f>IF(M55&gt;0,S55/M55,0)</f>
        <v>8.8462885107329553E-2</v>
      </c>
      <c r="S55" s="54">
        <f>S52+S53+S54</f>
        <v>3976.8490000000002</v>
      </c>
      <c r="T55" s="21">
        <f>IF(M55&gt;0,U55/M55,0)</f>
        <v>0.23334534534534537</v>
      </c>
      <c r="U55" s="54">
        <f>U52+U53+U54</f>
        <v>10490.04</v>
      </c>
      <c r="V55" s="21">
        <f>IF(M55&gt;0,W55/M55,0)</f>
        <v>0.50866568791013234</v>
      </c>
      <c r="W55" s="54">
        <f>W52+W53+W54</f>
        <v>22867.065999999999</v>
      </c>
      <c r="X55" s="21">
        <f>IF(M55&gt;0,Y55/M55,0)</f>
        <v>0.4166889111333556</v>
      </c>
      <c r="Y55" s="54">
        <f>Y52+Y53+Y54</f>
        <v>18732.25</v>
      </c>
      <c r="Z55" s="55">
        <f>IF(M55&gt;0,AA55/M55,0)</f>
        <v>3.0234952730508287E-3</v>
      </c>
      <c r="AA55" s="56">
        <f>SUM(AA52:AA54)</f>
        <v>135.92123000000001</v>
      </c>
      <c r="AB55" s="55">
        <f>IF(M55&gt;0,(AB52*M52+AB53*M53+AB54*M54)/M55,0)</f>
        <v>3.0391722211099989E-3</v>
      </c>
      <c r="AC55" s="55">
        <f>IF(K55&gt;0,(K52*AC52+K53*AC53+K54*AC54)/K55,0)</f>
        <v>3.5670078789006764E-4</v>
      </c>
      <c r="AD55" s="52">
        <f>SUM(AD52:AD54)</f>
        <v>16.034950000000002</v>
      </c>
      <c r="AE55" s="53">
        <f>IF(K55&gt;0,(K52*AE52+K53*AE53+K54*AE54)/K55,0)</f>
        <v>0.20103601960419379</v>
      </c>
      <c r="AF55" s="58">
        <f>SUM(AF52:AF54)</f>
        <v>118.49392170000002</v>
      </c>
      <c r="AG55" s="53">
        <f>IF(AND(AA55&gt;0),((AA52*AG52+AA53*AG53+AA54*AG54)/AA55),0)</f>
        <v>0.88359656774505846</v>
      </c>
      <c r="AH55" s="57">
        <f t="shared" si="0"/>
        <v>0.8841741457200607</v>
      </c>
      <c r="AI55" s="51">
        <f>SUM(AI52:AI54)</f>
        <v>643</v>
      </c>
      <c r="AJ55" s="21">
        <f>IF(AI55&gt;0,(AJ52*AI52+AJ53*AI53+AJ54*AI54)/AI55,0)</f>
        <v>8.2956454121306381E-2</v>
      </c>
      <c r="AK55" s="53">
        <f>IF(K55&gt;0,(AK52*K52+AK53*K53+AK54*K54)/K55,0)</f>
        <v>0.20454482908369007</v>
      </c>
      <c r="AL55" s="58">
        <f>SUM(AL52:AL54)</f>
        <v>120.5910372</v>
      </c>
      <c r="AM55" s="56"/>
      <c r="AN55" s="56">
        <f>SUM(AN52:AN54)</f>
        <v>0</v>
      </c>
      <c r="AO55" s="105"/>
      <c r="AP55" s="106">
        <f>AO54</f>
        <v>3110.44</v>
      </c>
      <c r="AQ55" s="51">
        <f>SUM(AQ52:AQ54)</f>
        <v>0</v>
      </c>
      <c r="AR55" s="59"/>
      <c r="AS55" s="58"/>
      <c r="AT55" s="58"/>
      <c r="AU55" s="58"/>
      <c r="AV55" s="58"/>
    </row>
    <row r="56" spans="1:48" x14ac:dyDescent="0.2">
      <c r="A56" s="157">
        <v>14</v>
      </c>
      <c r="B56" s="23">
        <v>1</v>
      </c>
      <c r="C56" s="11" t="s">
        <v>53</v>
      </c>
      <c r="D56" s="12">
        <v>6269</v>
      </c>
      <c r="E56" s="12">
        <v>0</v>
      </c>
      <c r="F56" s="12">
        <v>10360</v>
      </c>
      <c r="G56" s="13">
        <v>1.8</v>
      </c>
      <c r="H56" s="13">
        <v>5.6</v>
      </c>
      <c r="I56" s="12">
        <v>10970</v>
      </c>
      <c r="J56" s="13">
        <v>4.8</v>
      </c>
      <c r="K56" s="12">
        <v>15725</v>
      </c>
      <c r="L56" s="14">
        <v>6.9000000000000006E-2</v>
      </c>
      <c r="M56" s="24">
        <f>ROUND(K56*(1-L56),0)</f>
        <v>14640</v>
      </c>
      <c r="N56" s="15">
        <v>0.56799999999999995</v>
      </c>
      <c r="O56" s="25">
        <f>M56*N56</f>
        <v>8315.5199999999986</v>
      </c>
      <c r="P56" s="14">
        <v>0.373</v>
      </c>
      <c r="Q56" s="25">
        <f>M56*P56</f>
        <v>5460.72</v>
      </c>
      <c r="R56" s="16">
        <v>5.8999999999999997E-2</v>
      </c>
      <c r="S56" s="25">
        <f>M56*R56</f>
        <v>863.76</v>
      </c>
      <c r="T56" s="26">
        <v>0.23300000000000001</v>
      </c>
      <c r="U56" s="25">
        <f>M56*T56</f>
        <v>3411.1200000000003</v>
      </c>
      <c r="V56" s="16">
        <v>0.503</v>
      </c>
      <c r="W56" s="25">
        <f>M56*V56</f>
        <v>7363.92</v>
      </c>
      <c r="X56" s="16">
        <v>0.41</v>
      </c>
      <c r="Y56" s="25">
        <f>X56*M56</f>
        <v>6002.4</v>
      </c>
      <c r="Z56" s="17">
        <v>3.0500000000000002E-3</v>
      </c>
      <c r="AA56" s="18">
        <f>M56*Z56</f>
        <v>44.652000000000001</v>
      </c>
      <c r="AB56" s="27">
        <f>IF(M56&gt;0,(AD56+AL56)/M56,0)</f>
        <v>3.09153893442623E-3</v>
      </c>
      <c r="AC56" s="17">
        <v>3.8000000000000002E-4</v>
      </c>
      <c r="AD56" s="24">
        <f>AC56*M56</f>
        <v>5.5632000000000001</v>
      </c>
      <c r="AE56" s="117">
        <v>0.192</v>
      </c>
      <c r="AF56" s="30">
        <f>AI56*(1-AJ56)*AE56</f>
        <v>39.614400000000003</v>
      </c>
      <c r="AG56" s="28">
        <f>IF(AND(AE56&gt;0,AC56&gt;0,Z56&gt;0),((Z56-AC56)*AE56)/((AE56-AC56)*Z56),0)</f>
        <v>0.87714585390142008</v>
      </c>
      <c r="AH56" s="60">
        <f t="shared" si="0"/>
        <v>0.87881958486269285</v>
      </c>
      <c r="AI56" s="12">
        <v>225</v>
      </c>
      <c r="AJ56" s="14">
        <v>8.3000000000000004E-2</v>
      </c>
      <c r="AK56" s="15">
        <v>0.19239999999999999</v>
      </c>
      <c r="AL56" s="30">
        <f>AI56*(1-AJ56)*AK56</f>
        <v>39.696930000000002</v>
      </c>
      <c r="AM56" s="19">
        <v>1.65</v>
      </c>
      <c r="AN56" s="19">
        <v>855.34</v>
      </c>
      <c r="AO56" s="101">
        <f>AO54+AI56-AN56</f>
        <v>2480.1</v>
      </c>
      <c r="AP56" s="102"/>
      <c r="AQ56" s="12"/>
      <c r="AR56" s="31"/>
      <c r="AS56" s="20"/>
      <c r="AT56" s="20"/>
      <c r="AU56" s="20"/>
      <c r="AV56" s="20"/>
    </row>
    <row r="57" spans="1:48" x14ac:dyDescent="0.2">
      <c r="A57" s="158"/>
      <c r="B57" s="33">
        <v>2</v>
      </c>
      <c r="C57" s="46" t="s">
        <v>54</v>
      </c>
      <c r="D57" s="34">
        <v>19702</v>
      </c>
      <c r="E57" s="34">
        <v>1</v>
      </c>
      <c r="F57" s="34">
        <v>13171</v>
      </c>
      <c r="G57" s="35">
        <v>1.7</v>
      </c>
      <c r="H57" s="35">
        <v>5.7</v>
      </c>
      <c r="I57" s="34">
        <v>13651</v>
      </c>
      <c r="J57" s="35">
        <v>5.4</v>
      </c>
      <c r="K57" s="34">
        <v>15948</v>
      </c>
      <c r="L57" s="36">
        <v>6.8000000000000005E-2</v>
      </c>
      <c r="M57" s="37">
        <f>ROUND(K57*(1-L57),0)</f>
        <v>14864</v>
      </c>
      <c r="N57" s="38">
        <v>0.63600000000000001</v>
      </c>
      <c r="O57" s="25">
        <f>M57*N57</f>
        <v>9453.5040000000008</v>
      </c>
      <c r="P57" s="36">
        <v>0.3</v>
      </c>
      <c r="Q57" s="25">
        <f>M57*P57</f>
        <v>4459.2</v>
      </c>
      <c r="R57" s="39">
        <v>6.4000000000000001E-2</v>
      </c>
      <c r="S57" s="25">
        <f>M57*R57</f>
        <v>951.29600000000005</v>
      </c>
      <c r="T57" s="28">
        <v>0.23400000000000001</v>
      </c>
      <c r="U57" s="25">
        <f>M57*T57</f>
        <v>3478.1760000000004</v>
      </c>
      <c r="V57" s="39">
        <v>0.51100000000000001</v>
      </c>
      <c r="W57" s="25">
        <f>M57*V57</f>
        <v>7595.5039999999999</v>
      </c>
      <c r="X57" s="39">
        <v>0.41</v>
      </c>
      <c r="Y57" s="25">
        <f>X57*M57</f>
        <v>6094.24</v>
      </c>
      <c r="Z57" s="40">
        <v>2.99E-3</v>
      </c>
      <c r="AA57" s="18">
        <f>M57*Z57</f>
        <v>44.443359999999998</v>
      </c>
      <c r="AB57" s="27">
        <f>IF(M57&gt;0,(AD57+AL57)/M57,0)</f>
        <v>3.0169267626480086E-3</v>
      </c>
      <c r="AC57" s="40">
        <v>3.6999999999999999E-4</v>
      </c>
      <c r="AD57" s="37">
        <f>AC57*M57</f>
        <v>5.4996799999999997</v>
      </c>
      <c r="AE57" s="28">
        <v>0.20530000000000001</v>
      </c>
      <c r="AF57" s="41">
        <f>AI57*(1-AJ57)*AE57</f>
        <v>41.273922600000006</v>
      </c>
      <c r="AG57" s="28">
        <f>IF(AND(AE57&gt;0,AC57&gt;0,Z57&gt;0),((Z57-AC57)*AE57)/((AE57-AC57)*Z57),0)</f>
        <v>0.87783625275748778</v>
      </c>
      <c r="AH57" s="29">
        <f t="shared" si="0"/>
        <v>0.87902055969534953</v>
      </c>
      <c r="AI57" s="34">
        <v>219</v>
      </c>
      <c r="AJ57" s="36">
        <v>8.2000000000000003E-2</v>
      </c>
      <c r="AK57" s="38">
        <v>0.19570000000000001</v>
      </c>
      <c r="AL57" s="41">
        <f>AI57*(1-AJ57)*AK57</f>
        <v>39.343919400000004</v>
      </c>
      <c r="AM57" s="42">
        <v>1.75</v>
      </c>
      <c r="AN57" s="42"/>
      <c r="AO57" s="121">
        <f>AO56+AI57-AN57</f>
        <v>2699.1</v>
      </c>
      <c r="AP57" s="104"/>
      <c r="AQ57" s="43"/>
      <c r="AR57" s="44"/>
      <c r="AS57" s="45"/>
      <c r="AT57" s="45"/>
      <c r="AU57" s="45"/>
      <c r="AV57" s="45"/>
    </row>
    <row r="58" spans="1:48" x14ac:dyDescent="0.2">
      <c r="A58" s="158"/>
      <c r="B58" s="33">
        <v>3</v>
      </c>
      <c r="C58" s="46" t="s">
        <v>56</v>
      </c>
      <c r="D58" s="43">
        <v>16840</v>
      </c>
      <c r="E58" s="43">
        <v>1</v>
      </c>
      <c r="F58" s="43">
        <v>17721</v>
      </c>
      <c r="G58" s="37">
        <v>1.3</v>
      </c>
      <c r="H58" s="37">
        <v>7.2</v>
      </c>
      <c r="I58" s="43">
        <v>17489</v>
      </c>
      <c r="J58" s="37">
        <v>4.5999999999999996</v>
      </c>
      <c r="K58" s="43">
        <v>15955</v>
      </c>
      <c r="L58" s="39">
        <v>6.2E-2</v>
      </c>
      <c r="M58" s="37">
        <f>ROUND(K58*(1-L58),0)</f>
        <v>14966</v>
      </c>
      <c r="N58" s="28">
        <v>0.49299999999999999</v>
      </c>
      <c r="O58" s="25">
        <f>M58*N58</f>
        <v>7378.2380000000003</v>
      </c>
      <c r="P58" s="39">
        <v>0.48199999999999998</v>
      </c>
      <c r="Q58" s="25">
        <f>M58*P58</f>
        <v>7213.6120000000001</v>
      </c>
      <c r="R58" s="39">
        <v>2.5000000000000001E-2</v>
      </c>
      <c r="S58" s="25">
        <f>M58*R58</f>
        <v>374.15000000000003</v>
      </c>
      <c r="T58" s="28">
        <v>0.224</v>
      </c>
      <c r="U58" s="25">
        <f>M58*T58</f>
        <v>3352.384</v>
      </c>
      <c r="V58" s="39">
        <v>0.51200000000000001</v>
      </c>
      <c r="W58" s="25">
        <f>M58*V58</f>
        <v>7662.5920000000006</v>
      </c>
      <c r="X58" s="39">
        <v>0.41</v>
      </c>
      <c r="Y58" s="25">
        <f>X58*M58</f>
        <v>6136.0599999999995</v>
      </c>
      <c r="Z58" s="47">
        <v>2.96E-3</v>
      </c>
      <c r="AA58" s="18">
        <f>M58*Z58</f>
        <v>44.29936</v>
      </c>
      <c r="AB58" s="27">
        <f>IF(M58&gt;0,(AD58+AL58)/M58,0)</f>
        <v>2.9489734598423098E-3</v>
      </c>
      <c r="AC58" s="47">
        <v>3.6000000000000002E-4</v>
      </c>
      <c r="AD58" s="37">
        <f>AC58*M58</f>
        <v>5.3877600000000001</v>
      </c>
      <c r="AE58" s="28">
        <v>0.20300000000000001</v>
      </c>
      <c r="AF58" s="41">
        <f>AI58*(1-AJ58)*AE58</f>
        <v>38.016216000000007</v>
      </c>
      <c r="AG58" s="28">
        <f>IF(AND(AE58&gt;0,AC58&gt;0,Z58&gt;0),((Z58-AC58)*AE58)/((AE58-AC58)*Z58),0)</f>
        <v>0.87993886108769637</v>
      </c>
      <c r="AH58" s="29">
        <f t="shared" si="0"/>
        <v>0.87945384577953289</v>
      </c>
      <c r="AI58" s="43">
        <v>204</v>
      </c>
      <c r="AJ58" s="39">
        <v>8.2000000000000003E-2</v>
      </c>
      <c r="AK58" s="28">
        <v>0.2069</v>
      </c>
      <c r="AL58" s="41">
        <f>AI58*(1-AJ58)*AK58</f>
        <v>38.746576800000007</v>
      </c>
      <c r="AM58" s="18">
        <v>1.7</v>
      </c>
      <c r="AN58" s="18"/>
      <c r="AO58" s="121">
        <f>AO57+AI58-AN58</f>
        <v>2903.1</v>
      </c>
      <c r="AP58" s="104"/>
      <c r="AQ58" s="43"/>
      <c r="AR58" s="48"/>
      <c r="AS58" s="41"/>
      <c r="AT58" s="41"/>
      <c r="AU58" s="41"/>
      <c r="AV58" s="41"/>
    </row>
    <row r="59" spans="1:48" s="22" customFormat="1" ht="13.5" thickBot="1" x14ac:dyDescent="0.25">
      <c r="A59" s="159"/>
      <c r="B59" s="49" t="s">
        <v>38</v>
      </c>
      <c r="C59" s="50"/>
      <c r="D59" s="51">
        <f>SUM(D56:D58)</f>
        <v>42811</v>
      </c>
      <c r="E59" s="51"/>
      <c r="F59" s="51">
        <f>SUM(F56:F58)</f>
        <v>41252</v>
      </c>
      <c r="G59" s="52"/>
      <c r="H59" s="52"/>
      <c r="I59" s="51">
        <f>SUM(I56:I58)</f>
        <v>42110</v>
      </c>
      <c r="J59" s="52"/>
      <c r="K59" s="51">
        <f>SUM(K56:K58)</f>
        <v>47628</v>
      </c>
      <c r="L59" s="21">
        <f>IF(K59&gt;0,(K56*L56+K57*L57+K58*L58)/K59,0)</f>
        <v>6.6320210800369539E-2</v>
      </c>
      <c r="M59" s="52">
        <f>M56+M57+M58</f>
        <v>44470</v>
      </c>
      <c r="N59" s="53">
        <f>IF(M59&gt;0,O59/M59,0)</f>
        <v>0.56548823926242409</v>
      </c>
      <c r="O59" s="54">
        <f>O56+O57+O58</f>
        <v>25147.261999999999</v>
      </c>
      <c r="P59" s="21">
        <f>IF(M59&gt;0,Q59/M59,0)</f>
        <v>0.38528293231391947</v>
      </c>
      <c r="Q59" s="54">
        <f>Q56+Q57+Q58</f>
        <v>17133.531999999999</v>
      </c>
      <c r="R59" s="21">
        <f>IF(M59&gt;0,S59/M59,0)</f>
        <v>4.9228828423656404E-2</v>
      </c>
      <c r="S59" s="54">
        <f>S56+S57+S58</f>
        <v>2189.2060000000001</v>
      </c>
      <c r="T59" s="21">
        <f>IF(M59&gt;0,U59/M59,0)</f>
        <v>0.23030537440971441</v>
      </c>
      <c r="U59" s="54">
        <f>U56+U57+U58</f>
        <v>10241.68</v>
      </c>
      <c r="V59" s="21">
        <f>IF(M59&gt;0,W59/M59,0)</f>
        <v>0.50870285585788166</v>
      </c>
      <c r="W59" s="54">
        <f>W56+W57+W58</f>
        <v>22622.016</v>
      </c>
      <c r="X59" s="21">
        <f>IF(M59&gt;0,Y59/M59,0)</f>
        <v>0.40999999999999992</v>
      </c>
      <c r="Y59" s="54">
        <f>Y56+Y57+Y58</f>
        <v>18232.699999999997</v>
      </c>
      <c r="Z59" s="55">
        <f>IF(M59&gt;0,AA59/M59,0)</f>
        <v>2.9996563975713967E-3</v>
      </c>
      <c r="AA59" s="56">
        <f>SUM(AA56:AA58)</f>
        <v>133.39472000000001</v>
      </c>
      <c r="AB59" s="55">
        <f>IF(M59&gt;0,(AB56*M56+AB57*M57+AB58*M58)/M59,0)</f>
        <v>3.0186207825500344E-3</v>
      </c>
      <c r="AC59" s="55">
        <f>IF(K59&gt;0,(K56*AC56+K57*AC57+K58*AC58)/K59,0)</f>
        <v>3.6995170907869326E-4</v>
      </c>
      <c r="AD59" s="52">
        <f>SUM(AD56:AD58)</f>
        <v>16.45064</v>
      </c>
      <c r="AE59" s="53">
        <f>IF(K59&gt;0,(K56*AE56+K57*AE57+K58*AE58)/K59,0)</f>
        <v>0.20013835138993871</v>
      </c>
      <c r="AF59" s="58">
        <f>SUM(AF56:AF58)</f>
        <v>118.90453860000002</v>
      </c>
      <c r="AG59" s="53">
        <f>IF(AND(AA59&gt;0),((AA56*AG56+AA57*AG57+AA58*AG58)/AA59),0)</f>
        <v>0.87830341152987224</v>
      </c>
      <c r="AH59" s="57">
        <f t="shared" si="0"/>
        <v>0.87908297901086263</v>
      </c>
      <c r="AI59" s="51">
        <f>SUM(AI56:AI58)</f>
        <v>648</v>
      </c>
      <c r="AJ59" s="21">
        <f>IF(AI59&gt;0,(AJ56*AI56+AJ57*AI57+AJ58*AI58)/AI59,0)</f>
        <v>8.2347222222222224E-2</v>
      </c>
      <c r="AK59" s="53">
        <f>IF(K59&gt;0,(AK56*K56+AK57*K57+AK58*K58)/K59,0)</f>
        <v>0.19836237297388093</v>
      </c>
      <c r="AL59" s="58">
        <f>SUM(AL56:AL58)</f>
        <v>117.78742620000003</v>
      </c>
      <c r="AM59" s="56"/>
      <c r="AN59" s="56">
        <f>SUM(AN56:AN58)</f>
        <v>855.34</v>
      </c>
      <c r="AO59" s="105"/>
      <c r="AP59" s="106">
        <f>AO58</f>
        <v>2903.1</v>
      </c>
      <c r="AQ59" s="51">
        <f>SUM(AQ56:AQ58)</f>
        <v>0</v>
      </c>
      <c r="AR59" s="59"/>
      <c r="AS59" s="58"/>
      <c r="AT59" s="58"/>
      <c r="AU59" s="58"/>
      <c r="AV59" s="58"/>
    </row>
    <row r="60" spans="1:48" x14ac:dyDescent="0.2">
      <c r="A60" s="157">
        <v>15</v>
      </c>
      <c r="B60" s="23">
        <v>1</v>
      </c>
      <c r="C60" s="11" t="s">
        <v>53</v>
      </c>
      <c r="D60" s="12">
        <v>4915</v>
      </c>
      <c r="E60" s="12">
        <v>0</v>
      </c>
      <c r="F60" s="12">
        <v>15009</v>
      </c>
      <c r="G60" s="13">
        <v>1.1000000000000001</v>
      </c>
      <c r="H60" s="13">
        <v>6.2</v>
      </c>
      <c r="I60" s="12">
        <v>16104</v>
      </c>
      <c r="J60" s="13">
        <v>4.5999999999999996</v>
      </c>
      <c r="K60" s="12">
        <v>15973</v>
      </c>
      <c r="L60" s="14">
        <v>6.3E-2</v>
      </c>
      <c r="M60" s="24">
        <f>ROUND(K60*(1-L60),0)</f>
        <v>14967</v>
      </c>
      <c r="N60" s="15">
        <v>0.60099999999999998</v>
      </c>
      <c r="O60" s="25">
        <f>M60*N60</f>
        <v>8995.1669999999995</v>
      </c>
      <c r="P60" s="14">
        <v>0.36499999999999999</v>
      </c>
      <c r="Q60" s="25">
        <f>M60*P60</f>
        <v>5462.9549999999999</v>
      </c>
      <c r="R60" s="16">
        <v>3.4000000000000002E-2</v>
      </c>
      <c r="S60" s="25">
        <f>M60*R60</f>
        <v>508.87800000000004</v>
      </c>
      <c r="T60" s="26">
        <v>0.23599999999999999</v>
      </c>
      <c r="U60" s="25">
        <f>M60*T60</f>
        <v>3532.212</v>
      </c>
      <c r="V60" s="16">
        <v>0.47699999999999998</v>
      </c>
      <c r="W60" s="25">
        <f>M60*V60</f>
        <v>7139.259</v>
      </c>
      <c r="X60" s="16">
        <v>0.41</v>
      </c>
      <c r="Y60" s="25">
        <f>X60*M60</f>
        <v>6136.4699999999993</v>
      </c>
      <c r="Z60" s="17">
        <v>2.9499999999999999E-3</v>
      </c>
      <c r="AA60" s="18">
        <f>M60*Z60</f>
        <v>44.152650000000001</v>
      </c>
      <c r="AB60" s="27">
        <f>IF(M60&gt;0,(AD60+AL60)/M60,0)</f>
        <v>3.1913477918086458E-3</v>
      </c>
      <c r="AC60" s="17">
        <v>3.4000000000000002E-4</v>
      </c>
      <c r="AD60" s="24">
        <f>AC60*M60</f>
        <v>5.0887800000000007</v>
      </c>
      <c r="AE60" s="117">
        <v>0.20219999999999999</v>
      </c>
      <c r="AF60" s="30">
        <f>AI60*(1-AJ60)*AE60</f>
        <v>41.767240800000003</v>
      </c>
      <c r="AG60" s="28">
        <f>IF(AND(AE60&gt;0,AC60&gt;0,Z60&gt;0),((Z60-AC60)*AE60)/((AE60-AC60)*Z60),0)</f>
        <v>0.88623597156612999</v>
      </c>
      <c r="AH60" s="60">
        <f t="shared" si="0"/>
        <v>0.89493472785530337</v>
      </c>
      <c r="AI60" s="12">
        <v>226</v>
      </c>
      <c r="AJ60" s="14">
        <v>8.5999999999999993E-2</v>
      </c>
      <c r="AK60" s="15">
        <v>0.20660000000000001</v>
      </c>
      <c r="AL60" s="30">
        <f>AI60*(1-AJ60)*AK60</f>
        <v>42.676122400000004</v>
      </c>
      <c r="AM60" s="19">
        <v>1.7</v>
      </c>
      <c r="AN60" s="19">
        <v>1011.36</v>
      </c>
      <c r="AO60" s="101">
        <f>AO58+AI60-AN60</f>
        <v>2117.7399999999998</v>
      </c>
      <c r="AP60" s="102"/>
      <c r="AQ60" s="12"/>
      <c r="AR60" s="31"/>
      <c r="AS60" s="20"/>
      <c r="AT60" s="20"/>
      <c r="AU60" s="20"/>
      <c r="AV60" s="20"/>
    </row>
    <row r="61" spans="1:48" x14ac:dyDescent="0.2">
      <c r="A61" s="158"/>
      <c r="B61" s="33">
        <v>2</v>
      </c>
      <c r="C61" s="46" t="s">
        <v>54</v>
      </c>
      <c r="D61" s="34">
        <v>23200</v>
      </c>
      <c r="E61" s="34">
        <v>3</v>
      </c>
      <c r="F61" s="34">
        <v>17209</v>
      </c>
      <c r="G61" s="35">
        <v>1.1000000000000001</v>
      </c>
      <c r="H61" s="35">
        <v>6.5</v>
      </c>
      <c r="I61" s="34">
        <v>16414</v>
      </c>
      <c r="J61" s="35">
        <v>4.3</v>
      </c>
      <c r="K61" s="34">
        <v>16036</v>
      </c>
      <c r="L61" s="36">
        <v>0.06</v>
      </c>
      <c r="M61" s="37">
        <f>ROUND(K61*(1-L61),0)</f>
        <v>15074</v>
      </c>
      <c r="N61" s="38">
        <v>0.45900000000000002</v>
      </c>
      <c r="O61" s="25">
        <f>M61*N61</f>
        <v>6918.9660000000003</v>
      </c>
      <c r="P61" s="36">
        <v>0.502</v>
      </c>
      <c r="Q61" s="25">
        <f>M61*P61</f>
        <v>7567.1480000000001</v>
      </c>
      <c r="R61" s="39">
        <v>3.9E-2</v>
      </c>
      <c r="S61" s="25">
        <f>M61*R61</f>
        <v>587.88599999999997</v>
      </c>
      <c r="T61" s="28">
        <v>0.22800000000000001</v>
      </c>
      <c r="U61" s="25">
        <f>M61*T61</f>
        <v>3436.8720000000003</v>
      </c>
      <c r="V61" s="39">
        <v>0.499</v>
      </c>
      <c r="W61" s="25">
        <f>M61*V61</f>
        <v>7521.9260000000004</v>
      </c>
      <c r="X61" s="39">
        <v>0.41</v>
      </c>
      <c r="Y61" s="25">
        <f>X61*M61</f>
        <v>6180.3399999999992</v>
      </c>
      <c r="Z61" s="40">
        <v>2.8400000000000001E-3</v>
      </c>
      <c r="AA61" s="18">
        <f>M61*Z61</f>
        <v>42.810160000000003</v>
      </c>
      <c r="AB61" s="27">
        <f>IF(M61&gt;0,(AD61+AL61)/M61,0)</f>
        <v>2.9382139445402683E-3</v>
      </c>
      <c r="AC61" s="40">
        <v>3.4000000000000002E-4</v>
      </c>
      <c r="AD61" s="37">
        <f>AC61*M61</f>
        <v>5.1251600000000002</v>
      </c>
      <c r="AE61" s="28">
        <v>0.2109</v>
      </c>
      <c r="AF61" s="41">
        <f>AI61*(1-AJ61)*AE61</f>
        <v>38.980647000000005</v>
      </c>
      <c r="AG61" s="28">
        <f>IF(AND(AE61&gt;0,AC61&gt;0,Z61&gt;0),((Z61-AC61)*AE61)/((AE61-AC61)*Z61),0)</f>
        <v>0.88170311764202247</v>
      </c>
      <c r="AH61" s="29">
        <f t="shared" si="0"/>
        <v>0.88570458343760405</v>
      </c>
      <c r="AI61" s="34">
        <v>202</v>
      </c>
      <c r="AJ61" s="36">
        <v>8.5000000000000006E-2</v>
      </c>
      <c r="AK61" s="38">
        <v>0.21190000000000001</v>
      </c>
      <c r="AL61" s="41">
        <f>AI61*(1-AJ61)*AK61</f>
        <v>39.165477000000003</v>
      </c>
      <c r="AM61" s="42">
        <v>1.68</v>
      </c>
      <c r="AN61" s="42"/>
      <c r="AO61" s="121">
        <f>AO60+AI61-AN61</f>
        <v>2319.7399999999998</v>
      </c>
      <c r="AP61" s="104"/>
      <c r="AQ61" s="43"/>
      <c r="AR61" s="44"/>
      <c r="AS61" s="45"/>
      <c r="AT61" s="45"/>
      <c r="AU61" s="45"/>
      <c r="AV61" s="45"/>
    </row>
    <row r="62" spans="1:48" x14ac:dyDescent="0.2">
      <c r="A62" s="158"/>
      <c r="B62" s="33">
        <v>3</v>
      </c>
      <c r="C62" s="46" t="s">
        <v>50</v>
      </c>
      <c r="D62" s="43">
        <v>20615</v>
      </c>
      <c r="E62" s="43">
        <v>1</v>
      </c>
      <c r="F62" s="43">
        <v>17826</v>
      </c>
      <c r="G62" s="37">
        <v>1.2</v>
      </c>
      <c r="H62" s="37">
        <v>6.4</v>
      </c>
      <c r="I62" s="43">
        <v>18953</v>
      </c>
      <c r="J62" s="37">
        <v>3.9</v>
      </c>
      <c r="K62" s="43">
        <v>16086</v>
      </c>
      <c r="L62" s="39">
        <v>6.9000000000000006E-2</v>
      </c>
      <c r="M62" s="37">
        <f>ROUND(K62*(1-L62),0)</f>
        <v>14976</v>
      </c>
      <c r="N62" s="28">
        <v>0.56699999999999995</v>
      </c>
      <c r="O62" s="25">
        <f>M62*N62</f>
        <v>8491.3919999999998</v>
      </c>
      <c r="P62" s="39">
        <v>0.38400000000000001</v>
      </c>
      <c r="Q62" s="25">
        <f>M62*P62</f>
        <v>5750.7840000000006</v>
      </c>
      <c r="R62" s="39">
        <v>4.9000000000000002E-2</v>
      </c>
      <c r="S62" s="25">
        <f>M62*R62</f>
        <v>733.82400000000007</v>
      </c>
      <c r="T62" s="28">
        <v>0.23899999999999999</v>
      </c>
      <c r="U62" s="25">
        <f>M62*T62</f>
        <v>3579.2639999999997</v>
      </c>
      <c r="V62" s="39">
        <v>0.49099999999999999</v>
      </c>
      <c r="W62" s="25">
        <f>M62*V62</f>
        <v>7353.2159999999994</v>
      </c>
      <c r="X62" s="39">
        <v>0.4</v>
      </c>
      <c r="Y62" s="25">
        <f>X62*M62</f>
        <v>5990.4000000000005</v>
      </c>
      <c r="Z62" s="47">
        <v>2.8800000000000002E-3</v>
      </c>
      <c r="AA62" s="18">
        <f>M62*Z62</f>
        <v>43.130880000000005</v>
      </c>
      <c r="AB62" s="27">
        <f>IF(M62&gt;0,(AD62+AL62)/M62,0)</f>
        <v>2.9684806490384613E-3</v>
      </c>
      <c r="AC62" s="47">
        <v>3.6999999999999999E-4</v>
      </c>
      <c r="AD62" s="37">
        <f>AC62*M62</f>
        <v>5.5411200000000003</v>
      </c>
      <c r="AE62" s="28">
        <v>0.20599999999999999</v>
      </c>
      <c r="AF62" s="41">
        <f>AI62*(1-AJ62)*AE62</f>
        <v>38.010708000000001</v>
      </c>
      <c r="AG62" s="28">
        <f>IF(AND(AE62&gt;0,AC62&gt;0,Z62&gt;0),((Z62-AC62)*AE62)/((AE62-AC62)*Z62),0)</f>
        <v>0.87309595984157085</v>
      </c>
      <c r="AH62" s="29">
        <f t="shared" si="0"/>
        <v>0.87689552556261174</v>
      </c>
      <c r="AI62" s="43">
        <v>201</v>
      </c>
      <c r="AJ62" s="39">
        <v>8.2000000000000003E-2</v>
      </c>
      <c r="AK62" s="28">
        <v>0.2109</v>
      </c>
      <c r="AL62" s="41">
        <f>AI62*(1-AJ62)*AK62</f>
        <v>38.914846199999999</v>
      </c>
      <c r="AM62" s="18">
        <v>1.65</v>
      </c>
      <c r="AN62" s="18"/>
      <c r="AO62" s="121">
        <f>AO61+AI62-AN62</f>
        <v>2520.7399999999998</v>
      </c>
      <c r="AP62" s="104"/>
      <c r="AQ62" s="43"/>
      <c r="AR62" s="48"/>
      <c r="AS62" s="41"/>
      <c r="AT62" s="41"/>
      <c r="AU62" s="41"/>
      <c r="AV62" s="41"/>
    </row>
    <row r="63" spans="1:48" s="22" customFormat="1" ht="13.5" thickBot="1" x14ac:dyDescent="0.25">
      <c r="A63" s="159"/>
      <c r="B63" s="49" t="s">
        <v>38</v>
      </c>
      <c r="C63" s="50"/>
      <c r="D63" s="51">
        <f>SUM(D60:D62)</f>
        <v>48730</v>
      </c>
      <c r="E63" s="51"/>
      <c r="F63" s="51">
        <f>SUM(F60:F62)</f>
        <v>50044</v>
      </c>
      <c r="G63" s="52"/>
      <c r="H63" s="52"/>
      <c r="I63" s="51">
        <f>SUM(I60:I62)</f>
        <v>51471</v>
      </c>
      <c r="J63" s="52"/>
      <c r="K63" s="51">
        <f>SUM(K60:K62)</f>
        <v>48095</v>
      </c>
      <c r="L63" s="21">
        <f>IF(K63&gt;0,(K60*L60+K61*L61+K62*L62)/K63,0)</f>
        <v>6.4006507953009675E-2</v>
      </c>
      <c r="M63" s="52">
        <f>M60+M61+M62</f>
        <v>45017</v>
      </c>
      <c r="N63" s="53">
        <f>IF(M63&gt;0,O63/M63,0)</f>
        <v>0.54214019148321746</v>
      </c>
      <c r="O63" s="54">
        <f>O60+O61+O62</f>
        <v>24405.525000000001</v>
      </c>
      <c r="P63" s="21">
        <f>IF(M63&gt;0,Q63/M63,0)</f>
        <v>0.41719543727925001</v>
      </c>
      <c r="Q63" s="54">
        <f>Q60+Q61+Q62</f>
        <v>18780.886999999999</v>
      </c>
      <c r="R63" s="21">
        <f>IF(M63&gt;0,S63/M63,0)</f>
        <v>4.0664371237532491E-2</v>
      </c>
      <c r="S63" s="54">
        <f>S60+S61+S62</f>
        <v>1830.5880000000002</v>
      </c>
      <c r="T63" s="21">
        <f>IF(M63&gt;0,U63/M63,0)</f>
        <v>0.23431921274185308</v>
      </c>
      <c r="U63" s="54">
        <f>U60+U61+U62</f>
        <v>10548.348</v>
      </c>
      <c r="V63" s="21">
        <f>IF(M63&gt;0,W63/M63,0)</f>
        <v>0.48902416864739989</v>
      </c>
      <c r="W63" s="54">
        <f>W60+W61+W62</f>
        <v>22014.401000000002</v>
      </c>
      <c r="X63" s="21">
        <f>IF(M63&gt;0,Y63/M63,0)</f>
        <v>0.40667325676966476</v>
      </c>
      <c r="Y63" s="54">
        <f>Y60+Y61+Y62</f>
        <v>18307.21</v>
      </c>
      <c r="Z63" s="55">
        <f>IF(M63&gt;0,AA63/M63,0)</f>
        <v>2.8898791567630007E-3</v>
      </c>
      <c r="AA63" s="56">
        <f>SUM(AA60:AA62)</f>
        <v>130.09369000000001</v>
      </c>
      <c r="AB63" s="55">
        <f>IF(M63&gt;0,(AB60*M60+AB61*M61+AB62*M62)/M63,0)</f>
        <v>3.0324434235955312E-3</v>
      </c>
      <c r="AC63" s="55">
        <f>IF(K63&gt;0,(K60*AC60+K61*AC61+K62*AC62)/K63,0)</f>
        <v>3.5003389125688738E-4</v>
      </c>
      <c r="AD63" s="52">
        <f>SUM(AD60:AD62)</f>
        <v>15.75506</v>
      </c>
      <c r="AE63" s="53">
        <f>IF(K63&gt;0,(K60*AE60+K61*AE61+K62*AE62)/K63,0)</f>
        <v>0.2063717434244724</v>
      </c>
      <c r="AF63" s="58">
        <f>SUM(AF60:AF62)</f>
        <v>118.75859579999999</v>
      </c>
      <c r="AG63" s="53">
        <f>IF(AND(AA63&gt;0),((AA60*AG60+AA61*AG61+AA62*AG62)/AA63),0)</f>
        <v>0.88038793642593038</v>
      </c>
      <c r="AH63" s="57">
        <f t="shared" si="0"/>
        <v>0.88604860827512744</v>
      </c>
      <c r="AI63" s="51">
        <f>SUM(AI60:AI62)</f>
        <v>629</v>
      </c>
      <c r="AJ63" s="21">
        <f>IF(AI63&gt;0,(AJ60*AI60+AJ61*AI61+AJ62*AI62)/AI63,0)</f>
        <v>8.4400635930047693E-2</v>
      </c>
      <c r="AK63" s="53">
        <f>IF(K63&gt;0,(AK60*K60+AK61*K61+AK62*K62)/K63,0)</f>
        <v>0.20980533527393697</v>
      </c>
      <c r="AL63" s="58">
        <f>SUM(AL60:AL62)</f>
        <v>120.75644560000001</v>
      </c>
      <c r="AM63" s="56"/>
      <c r="AN63" s="56">
        <f>SUM(AN60:AN62)</f>
        <v>1011.36</v>
      </c>
      <c r="AO63" s="105"/>
      <c r="AP63" s="106">
        <f>AO62</f>
        <v>2520.7399999999998</v>
      </c>
      <c r="AQ63" s="51">
        <f>SUM(AQ60:AQ62)</f>
        <v>0</v>
      </c>
      <c r="AR63" s="59"/>
      <c r="AS63" s="58"/>
      <c r="AT63" s="58"/>
      <c r="AU63" s="58"/>
      <c r="AV63" s="58"/>
    </row>
    <row r="64" spans="1:48" x14ac:dyDescent="0.2">
      <c r="A64" s="157">
        <v>16</v>
      </c>
      <c r="B64" s="23">
        <v>1</v>
      </c>
      <c r="C64" s="11" t="s">
        <v>51</v>
      </c>
      <c r="D64" s="12">
        <v>5295</v>
      </c>
      <c r="E64" s="12">
        <v>0</v>
      </c>
      <c r="F64" s="12">
        <v>9293</v>
      </c>
      <c r="G64" s="13">
        <v>1.3</v>
      </c>
      <c r="H64" s="13">
        <v>4.9000000000000004</v>
      </c>
      <c r="I64" s="12">
        <v>9231</v>
      </c>
      <c r="J64" s="13">
        <v>5.3</v>
      </c>
      <c r="K64" s="12">
        <v>15053</v>
      </c>
      <c r="L64" s="14">
        <v>7.1999999999999995E-2</v>
      </c>
      <c r="M64" s="24">
        <f>ROUND(K64*(1-L64),0)</f>
        <v>13969</v>
      </c>
      <c r="N64" s="15">
        <v>0.39900000000000002</v>
      </c>
      <c r="O64" s="25">
        <f>M64*N64</f>
        <v>5573.6310000000003</v>
      </c>
      <c r="P64" s="14">
        <v>0.56399999999999995</v>
      </c>
      <c r="Q64" s="25">
        <f>M64*P64</f>
        <v>7878.5159999999996</v>
      </c>
      <c r="R64" s="16">
        <v>3.6999999999999998E-2</v>
      </c>
      <c r="S64" s="25">
        <f>M64*R64</f>
        <v>516.85299999999995</v>
      </c>
      <c r="T64" s="26">
        <v>0.25700000000000001</v>
      </c>
      <c r="U64" s="25">
        <f>M64*T64</f>
        <v>3590.0329999999999</v>
      </c>
      <c r="V64" s="16">
        <v>0.47099999999999997</v>
      </c>
      <c r="W64" s="25">
        <f>M64*V64</f>
        <v>6579.3989999999994</v>
      </c>
      <c r="X64" s="16">
        <v>0.41</v>
      </c>
      <c r="Y64" s="25">
        <f>X64*M64</f>
        <v>5727.29</v>
      </c>
      <c r="Z64" s="17">
        <v>3.0200000000000001E-3</v>
      </c>
      <c r="AA64" s="18">
        <f>M64*Z64</f>
        <v>42.18638</v>
      </c>
      <c r="AB64" s="27">
        <f>IF(M64&gt;0,(AD64+AL64)/M64,0)</f>
        <v>3.1338620302097503E-3</v>
      </c>
      <c r="AC64" s="17">
        <v>3.8999999999999999E-4</v>
      </c>
      <c r="AD64" s="24">
        <f>AC64*M64</f>
        <v>5.4479100000000003</v>
      </c>
      <c r="AE64" s="117">
        <v>0.2109</v>
      </c>
      <c r="AF64" s="30">
        <f>AI64*(1-AJ64)*AE64</f>
        <v>37.406700300000004</v>
      </c>
      <c r="AG64" s="28">
        <f>IF(AND(AE64&gt;0,AC64&gt;0,Z64&gt;0),((Z64-AC64)*AE64)/((AE64-AC64)*Z64),0)</f>
        <v>0.87247432205797271</v>
      </c>
      <c r="AH64" s="60">
        <f t="shared" si="0"/>
        <v>0.87713589795982938</v>
      </c>
      <c r="AI64" s="12">
        <v>193</v>
      </c>
      <c r="AJ64" s="14">
        <v>8.1000000000000003E-2</v>
      </c>
      <c r="AK64" s="15">
        <v>0.21609999999999999</v>
      </c>
      <c r="AL64" s="30">
        <f>AI64*(1-AJ64)*AK64</f>
        <v>38.329008700000003</v>
      </c>
      <c r="AM64" s="19">
        <v>1.67</v>
      </c>
      <c r="AN64" s="19">
        <v>1109.74</v>
      </c>
      <c r="AO64" s="101">
        <f>AO62+AI64-AN64</f>
        <v>1603.9999999999998</v>
      </c>
      <c r="AP64" s="102"/>
      <c r="AQ64" s="12"/>
      <c r="AR64" s="31"/>
      <c r="AS64" s="20"/>
      <c r="AT64" s="20"/>
      <c r="AU64" s="20"/>
      <c r="AV64" s="20"/>
    </row>
    <row r="65" spans="1:48" x14ac:dyDescent="0.2">
      <c r="A65" s="158"/>
      <c r="B65" s="33">
        <v>2</v>
      </c>
      <c r="C65" s="46" t="s">
        <v>54</v>
      </c>
      <c r="D65" s="34">
        <v>21130</v>
      </c>
      <c r="E65" s="34">
        <v>2</v>
      </c>
      <c r="F65" s="34">
        <v>18225</v>
      </c>
      <c r="G65" s="35">
        <v>0.8</v>
      </c>
      <c r="H65" s="35">
        <v>6.3</v>
      </c>
      <c r="I65" s="34">
        <v>17453</v>
      </c>
      <c r="J65" s="35">
        <v>4.8</v>
      </c>
      <c r="K65" s="34">
        <v>14997</v>
      </c>
      <c r="L65" s="36">
        <v>7.2999999999999995E-2</v>
      </c>
      <c r="M65" s="37">
        <f>ROUND(K65*(1-L65),0)</f>
        <v>13902</v>
      </c>
      <c r="N65" s="38">
        <v>0.313</v>
      </c>
      <c r="O65" s="25">
        <f>M65*N65</f>
        <v>4351.326</v>
      </c>
      <c r="P65" s="36">
        <v>0.64500000000000002</v>
      </c>
      <c r="Q65" s="25">
        <f>M65*P65</f>
        <v>8966.7900000000009</v>
      </c>
      <c r="R65" s="39">
        <v>4.2000000000000003E-2</v>
      </c>
      <c r="S65" s="25">
        <f>M65*R65</f>
        <v>583.88400000000001</v>
      </c>
      <c r="T65" s="28">
        <v>0.24</v>
      </c>
      <c r="U65" s="25">
        <f>M65*T65</f>
        <v>3336.48</v>
      </c>
      <c r="V65" s="39">
        <v>0.48699999999999999</v>
      </c>
      <c r="W65" s="25">
        <f>M65*V65</f>
        <v>6770.2739999999994</v>
      </c>
      <c r="X65" s="39">
        <v>0.39</v>
      </c>
      <c r="Y65" s="25">
        <f>X65*M65</f>
        <v>5421.78</v>
      </c>
      <c r="Z65" s="40">
        <v>2.97E-3</v>
      </c>
      <c r="AA65" s="18">
        <f>M65*Z65</f>
        <v>41.288939999999997</v>
      </c>
      <c r="AB65" s="27">
        <f>IF(M65&gt;0,(AD65+AL65)/M65,0)</f>
        <v>2.862385412170911E-3</v>
      </c>
      <c r="AC65" s="40">
        <v>4.0999999999999999E-4</v>
      </c>
      <c r="AD65" s="37">
        <f>AC65*M65</f>
        <v>5.6998199999999999</v>
      </c>
      <c r="AE65" s="28">
        <v>0.21029999999999999</v>
      </c>
      <c r="AF65" s="41">
        <f>AI65*(1-AJ65)*AE65</f>
        <v>34.787826000000003</v>
      </c>
      <c r="AG65" s="28">
        <f>IF(AND(AE65&gt;0,AC65&gt;0,Z65&gt;0),((Z65-AC65)*AE65)/((AE65-AC65)*Z65),0)</f>
        <v>0.86363660426264632</v>
      </c>
      <c r="AH65" s="29">
        <f t="shared" si="0"/>
        <v>0.85847060259099495</v>
      </c>
      <c r="AI65" s="34">
        <v>180</v>
      </c>
      <c r="AJ65" s="36">
        <v>8.1000000000000003E-2</v>
      </c>
      <c r="AK65" s="38">
        <v>0.20610000000000001</v>
      </c>
      <c r="AL65" s="41">
        <f>AI65*(1-AJ65)*AK65</f>
        <v>34.093062000000003</v>
      </c>
      <c r="AM65" s="42">
        <v>1.7</v>
      </c>
      <c r="AN65" s="42"/>
      <c r="AO65" s="121">
        <f>AO64+AI65-AN65</f>
        <v>1783.9999999999998</v>
      </c>
      <c r="AP65" s="104"/>
      <c r="AQ65" s="43"/>
      <c r="AR65" s="44"/>
      <c r="AS65" s="45"/>
      <c r="AT65" s="45"/>
      <c r="AU65" s="45"/>
      <c r="AV65" s="45"/>
    </row>
    <row r="66" spans="1:48" x14ac:dyDescent="0.2">
      <c r="A66" s="158"/>
      <c r="B66" s="33">
        <v>3</v>
      </c>
      <c r="C66" s="46" t="s">
        <v>50</v>
      </c>
      <c r="D66" s="43">
        <v>17635</v>
      </c>
      <c r="E66" s="43">
        <v>2</v>
      </c>
      <c r="F66" s="43">
        <v>16530</v>
      </c>
      <c r="G66" s="37">
        <v>1.1000000000000001</v>
      </c>
      <c r="H66" s="37">
        <v>5.0999999999999996</v>
      </c>
      <c r="I66" s="43">
        <v>17217</v>
      </c>
      <c r="J66" s="37">
        <v>4.0999999999999996</v>
      </c>
      <c r="K66" s="43">
        <v>15000</v>
      </c>
      <c r="L66" s="39">
        <v>7.0000000000000007E-2</v>
      </c>
      <c r="M66" s="37">
        <f>ROUND(K66*(1-L66),0)</f>
        <v>13950</v>
      </c>
      <c r="N66" s="28">
        <v>0.56999999999999995</v>
      </c>
      <c r="O66" s="25">
        <f>M66*N66</f>
        <v>7951.4999999999991</v>
      </c>
      <c r="P66" s="39">
        <v>0.40300000000000002</v>
      </c>
      <c r="Q66" s="25">
        <f>M66*P66</f>
        <v>5621.85</v>
      </c>
      <c r="R66" s="39">
        <v>2.7E-2</v>
      </c>
      <c r="S66" s="25">
        <f>M66*R66</f>
        <v>376.65</v>
      </c>
      <c r="T66" s="28">
        <v>0.22500000000000001</v>
      </c>
      <c r="U66" s="25">
        <f>M66*T66</f>
        <v>3138.75</v>
      </c>
      <c r="V66" s="39">
        <v>0.502</v>
      </c>
      <c r="W66" s="25">
        <f>M66*V66</f>
        <v>7002.9</v>
      </c>
      <c r="X66" s="39">
        <v>0.4</v>
      </c>
      <c r="Y66" s="25">
        <f>X66*M66</f>
        <v>5580</v>
      </c>
      <c r="Z66" s="47">
        <v>2.8500000000000001E-3</v>
      </c>
      <c r="AA66" s="18">
        <f>M66*Z66</f>
        <v>39.7575</v>
      </c>
      <c r="AB66" s="27">
        <f>IF(M66&gt;0,(AD66+AL66)/M66,0)</f>
        <v>3.0876748387096776E-3</v>
      </c>
      <c r="AC66" s="47">
        <v>4.0999999999999999E-4</v>
      </c>
      <c r="AD66" s="37">
        <f>AC66*M66</f>
        <v>5.7195</v>
      </c>
      <c r="AE66" s="28">
        <v>0.19969999999999999</v>
      </c>
      <c r="AF66" s="41">
        <f>AI66*(1-AJ66)*AE66</f>
        <v>36.0362644</v>
      </c>
      <c r="AG66" s="28">
        <f>IF(AND(AE66&gt;0,AC66&gt;0,Z66&gt;0),((Z66-AC66)*AE66)/((AE66-AC66)*Z66),0)</f>
        <v>0.85790169135518801</v>
      </c>
      <c r="AH66" s="29">
        <f t="shared" si="0"/>
        <v>0.86893507626479161</v>
      </c>
      <c r="AI66" s="43">
        <v>197</v>
      </c>
      <c r="AJ66" s="39">
        <v>8.4000000000000005E-2</v>
      </c>
      <c r="AK66" s="28">
        <v>0.20699999999999999</v>
      </c>
      <c r="AL66" s="41">
        <f>AI66*(1-AJ66)*AK66</f>
        <v>37.353563999999999</v>
      </c>
      <c r="AM66" s="18">
        <v>1.63</v>
      </c>
      <c r="AN66" s="18"/>
      <c r="AO66" s="121">
        <f>AO65+AI66-AN66</f>
        <v>1980.9999999999998</v>
      </c>
      <c r="AP66" s="104"/>
      <c r="AQ66" s="43"/>
      <c r="AR66" s="48"/>
      <c r="AS66" s="41"/>
      <c r="AT66" s="41"/>
      <c r="AU66" s="41"/>
      <c r="AV66" s="41"/>
    </row>
    <row r="67" spans="1:48" s="22" customFormat="1" ht="13.5" thickBot="1" x14ac:dyDescent="0.25">
      <c r="A67" s="159"/>
      <c r="B67" s="49" t="s">
        <v>38</v>
      </c>
      <c r="C67" s="50"/>
      <c r="D67" s="51">
        <f>SUM(D64:D66)</f>
        <v>44060</v>
      </c>
      <c r="E67" s="51"/>
      <c r="F67" s="51">
        <f>SUM(F64:F66)</f>
        <v>44048</v>
      </c>
      <c r="G67" s="52"/>
      <c r="H67" s="52"/>
      <c r="I67" s="51">
        <f>SUM(I64:I66)</f>
        <v>43901</v>
      </c>
      <c r="J67" s="52"/>
      <c r="K67" s="51">
        <f>SUM(K64:K66)</f>
        <v>45050</v>
      </c>
      <c r="L67" s="21">
        <f>IF(K67&gt;0,(K64*L64+K65*L65+K66*L66)/K67,0)</f>
        <v>7.1666970033296334E-2</v>
      </c>
      <c r="M67" s="52">
        <f>M64+M65+M66</f>
        <v>41821</v>
      </c>
      <c r="N67" s="53">
        <f>IF(M67&gt;0,O67/M67,0)</f>
        <v>0.42745168695153152</v>
      </c>
      <c r="O67" s="54">
        <f>O64+O65+O66</f>
        <v>17876.456999999999</v>
      </c>
      <c r="P67" s="21">
        <f>IF(M67&gt;0,Q67/M67,0)</f>
        <v>0.53722187417804457</v>
      </c>
      <c r="Q67" s="54">
        <f>Q64+Q65+Q66</f>
        <v>22467.156000000003</v>
      </c>
      <c r="R67" s="21">
        <f>IF(M67&gt;0,S67/M67,0)</f>
        <v>3.5326438870423957E-2</v>
      </c>
      <c r="S67" s="54">
        <f>S64+S65+S66</f>
        <v>1477.3870000000002</v>
      </c>
      <c r="T67" s="21">
        <f>IF(M67&gt;0,U67/M67,0)</f>
        <v>0.24067485234690703</v>
      </c>
      <c r="U67" s="54">
        <f>U64+U65+U66</f>
        <v>10065.262999999999</v>
      </c>
      <c r="V67" s="21">
        <f>IF(M67&gt;0,W67/M67,0)</f>
        <v>0.48665916644747848</v>
      </c>
      <c r="W67" s="54">
        <f>W64+W65+W66</f>
        <v>20352.572999999997</v>
      </c>
      <c r="X67" s="21">
        <f>IF(M67&gt;0,Y67/M67,0)</f>
        <v>0.40001602065947728</v>
      </c>
      <c r="Y67" s="54">
        <f>Y64+Y65+Y66</f>
        <v>16729.07</v>
      </c>
      <c r="Z67" s="55">
        <f>IF(M67&gt;0,AA67/M67,0)</f>
        <v>2.9466732024580953E-3</v>
      </c>
      <c r="AA67" s="56">
        <f>SUM(AA64:AA66)</f>
        <v>123.23282</v>
      </c>
      <c r="AB67" s="55">
        <f>IF(M67&gt;0,(AB64*M64+AB65*M65+AB66*M66)/M67,0)</f>
        <v>3.0282122546089287E-3</v>
      </c>
      <c r="AC67" s="55">
        <f>IF(K67&gt;0,(K64*AC64+K65*AC65+K66*AC66)/K67,0)</f>
        <v>4.0331720310765812E-4</v>
      </c>
      <c r="AD67" s="52">
        <f>SUM(AD64:AD66)</f>
        <v>16.867229999999999</v>
      </c>
      <c r="AE67" s="53">
        <f>IF(K67&gt;0,(K64*AE64+K65*AE65+K66*AE66)/K67,0)</f>
        <v>0.20697107214206437</v>
      </c>
      <c r="AF67" s="58">
        <f>SUM(AF64:AF66)</f>
        <v>108.2307907</v>
      </c>
      <c r="AG67" s="53">
        <f>IF(AND(AA67&gt;0),((AA64*AG64+AA65*AG65+AA66*AG66)/AA67),0)</f>
        <v>0.86481182301791071</v>
      </c>
      <c r="AH67" s="57">
        <f t="shared" si="0"/>
        <v>0.86848346224664863</v>
      </c>
      <c r="AI67" s="51">
        <f>SUM(AI64:AI66)</f>
        <v>570</v>
      </c>
      <c r="AJ67" s="21">
        <f>IF(AI67&gt;0,(AJ64*AI64+AJ65*AI65+AJ66*AI66)/AI67,0)</f>
        <v>8.2036842105263158E-2</v>
      </c>
      <c r="AK67" s="53">
        <f>IF(K67&gt;0,(AK64*K64+AK65*K65+AK66*K66)/K67,0)</f>
        <v>0.20974106548279686</v>
      </c>
      <c r="AL67" s="58">
        <f>SUM(AL64:AL66)</f>
        <v>109.77563470000001</v>
      </c>
      <c r="AM67" s="56"/>
      <c r="AN67" s="56">
        <f>SUM(AN64:AN66)</f>
        <v>1109.74</v>
      </c>
      <c r="AO67" s="105"/>
      <c r="AP67" s="106">
        <f>AO66</f>
        <v>1980.9999999999998</v>
      </c>
      <c r="AQ67" s="51">
        <f>SUM(AQ64:AQ66)</f>
        <v>0</v>
      </c>
      <c r="AR67" s="59"/>
      <c r="AS67" s="58"/>
      <c r="AT67" s="58"/>
      <c r="AU67" s="58"/>
      <c r="AV67" s="58"/>
    </row>
    <row r="68" spans="1:48" x14ac:dyDescent="0.2">
      <c r="A68" s="157">
        <v>17</v>
      </c>
      <c r="B68" s="23">
        <v>1</v>
      </c>
      <c r="C68" s="46" t="s">
        <v>52</v>
      </c>
      <c r="D68" s="12">
        <v>3963</v>
      </c>
      <c r="E68" s="12">
        <v>0</v>
      </c>
      <c r="F68" s="12">
        <v>11467</v>
      </c>
      <c r="G68" s="13">
        <v>1.3</v>
      </c>
      <c r="H68" s="13">
        <v>5.2</v>
      </c>
      <c r="I68" s="12">
        <v>12065</v>
      </c>
      <c r="J68" s="13">
        <v>5.2</v>
      </c>
      <c r="K68" s="12">
        <v>14911</v>
      </c>
      <c r="L68" s="14">
        <v>6.8000000000000005E-2</v>
      </c>
      <c r="M68" s="24">
        <f>ROUND(K68*(1-L68),0)</f>
        <v>13897</v>
      </c>
      <c r="N68" s="15">
        <v>0.35299999999999998</v>
      </c>
      <c r="O68" s="25">
        <f>M68*N68</f>
        <v>4905.6409999999996</v>
      </c>
      <c r="P68" s="14">
        <v>0.59799999999999998</v>
      </c>
      <c r="Q68" s="25">
        <f>M68*P68</f>
        <v>8310.405999999999</v>
      </c>
      <c r="R68" s="16">
        <v>4.9000000000000002E-2</v>
      </c>
      <c r="S68" s="25">
        <f>M68*R68</f>
        <v>680.95299999999997</v>
      </c>
      <c r="T68" s="26">
        <v>0.247</v>
      </c>
      <c r="U68" s="25">
        <f>M68*T68</f>
        <v>3432.5589999999997</v>
      </c>
      <c r="V68" s="16">
        <v>0.48499999999999999</v>
      </c>
      <c r="W68" s="25">
        <f>M68*V68</f>
        <v>6740.0450000000001</v>
      </c>
      <c r="X68" s="16">
        <v>0.4</v>
      </c>
      <c r="Y68" s="25">
        <f>X68*M68</f>
        <v>5558.8</v>
      </c>
      <c r="Z68" s="17">
        <v>2.8700000000000002E-3</v>
      </c>
      <c r="AA68" s="18">
        <f>M68*Z68</f>
        <v>39.884390000000003</v>
      </c>
      <c r="AB68" s="27">
        <f>IF(M68&gt;0,(AD68+AL68)/M68,0)</f>
        <v>2.8984497373533854E-3</v>
      </c>
      <c r="AC68" s="17">
        <v>4.0000000000000002E-4</v>
      </c>
      <c r="AD68" s="24">
        <f>AC68*M68</f>
        <v>5.5588000000000006</v>
      </c>
      <c r="AE68" s="117">
        <v>0.19239999999999999</v>
      </c>
      <c r="AF68" s="30">
        <f>AI68*(1-AJ68)*AE68</f>
        <v>34.152923999999999</v>
      </c>
      <c r="AG68" s="28">
        <f>IF(AND(AE68&gt;0,AC68&gt;0,Z68&gt;0),((Z68-AC68)*AE68)/((AE68-AC68)*Z68),0)</f>
        <v>0.86242015098722424</v>
      </c>
      <c r="AH68" s="60">
        <f t="shared" si="0"/>
        <v>0.86376157541768617</v>
      </c>
      <c r="AI68" s="12">
        <v>194</v>
      </c>
      <c r="AJ68" s="14">
        <v>8.5000000000000006E-2</v>
      </c>
      <c r="AK68" s="15">
        <v>0.1956</v>
      </c>
      <c r="AL68" s="30">
        <f>AI68*(1-AJ68)*AK68</f>
        <v>34.720956000000001</v>
      </c>
      <c r="AM68" s="19">
        <v>1.61</v>
      </c>
      <c r="AN68" s="19">
        <v>1007.92</v>
      </c>
      <c r="AO68" s="101">
        <f>AO66+AI68-AN68</f>
        <v>1167.08</v>
      </c>
      <c r="AP68" s="102"/>
      <c r="AQ68" s="12"/>
      <c r="AR68" s="31"/>
      <c r="AS68" s="20"/>
      <c r="AT68" s="20"/>
      <c r="AU68" s="20"/>
      <c r="AV68" s="20"/>
    </row>
    <row r="69" spans="1:48" x14ac:dyDescent="0.2">
      <c r="A69" s="158"/>
      <c r="B69" s="33">
        <v>2</v>
      </c>
      <c r="C69" s="11" t="s">
        <v>56</v>
      </c>
      <c r="D69" s="34">
        <v>18634</v>
      </c>
      <c r="E69" s="34">
        <v>4</v>
      </c>
      <c r="F69" s="34">
        <v>16346</v>
      </c>
      <c r="G69" s="35">
        <v>0.9</v>
      </c>
      <c r="H69" s="35">
        <v>6.3</v>
      </c>
      <c r="I69" s="34">
        <v>16510</v>
      </c>
      <c r="J69" s="35">
        <v>4.5</v>
      </c>
      <c r="K69" s="34">
        <v>14821</v>
      </c>
      <c r="L69" s="36">
        <v>6.7000000000000004E-2</v>
      </c>
      <c r="M69" s="37">
        <f>ROUND(K69*(1-L69),0)</f>
        <v>13828</v>
      </c>
      <c r="N69" s="38">
        <v>0.54</v>
      </c>
      <c r="O69" s="25">
        <f>M69*N69</f>
        <v>7467.1200000000008</v>
      </c>
      <c r="P69" s="36">
        <v>0.432</v>
      </c>
      <c r="Q69" s="25">
        <f>M69*P69</f>
        <v>5973.6959999999999</v>
      </c>
      <c r="R69" s="39">
        <v>2.8000000000000001E-2</v>
      </c>
      <c r="S69" s="25">
        <f>M69*R69</f>
        <v>387.18400000000003</v>
      </c>
      <c r="T69" s="28">
        <v>0.23400000000000001</v>
      </c>
      <c r="U69" s="25">
        <f>M69*T69</f>
        <v>3235.7520000000004</v>
      </c>
      <c r="V69" s="39">
        <v>0.496</v>
      </c>
      <c r="W69" s="25">
        <f>M69*V69</f>
        <v>6858.6880000000001</v>
      </c>
      <c r="X69" s="39">
        <v>0.4</v>
      </c>
      <c r="Y69" s="25">
        <f>X69*M69</f>
        <v>5531.2000000000007</v>
      </c>
      <c r="Z69" s="40">
        <v>2.82E-3</v>
      </c>
      <c r="AA69" s="18">
        <f>M69*Z69</f>
        <v>38.994959999999999</v>
      </c>
      <c r="AB69" s="27">
        <f>IF(M69&gt;0,(AD69+AL69)/M69,0)</f>
        <v>2.9792910254555975E-3</v>
      </c>
      <c r="AC69" s="40">
        <v>4.0000000000000002E-4</v>
      </c>
      <c r="AD69" s="37">
        <f>AC69*M69</f>
        <v>5.5312000000000001</v>
      </c>
      <c r="AE69" s="28">
        <v>0.2016</v>
      </c>
      <c r="AF69" s="41">
        <f>AI69*(1-AJ69)*AE69</f>
        <v>36.259977600000006</v>
      </c>
      <c r="AG69" s="28">
        <f>IF(AND(AE69&gt;0,AC69&gt;0,Z69&gt;0),((Z69-AC69)*AE69)/((AE69-AC69)*Z69),0)</f>
        <v>0.85986210397191321</v>
      </c>
      <c r="AH69" s="29">
        <f t="shared" ref="AH69:AH127" si="1">IF(AND(AB69&gt;0,AK69&gt;0,AC69&gt;0),((AK69*(AB69-AC69))/(AB69*(AK69-AC69))),0)</f>
        <v>0.86748972332824048</v>
      </c>
      <c r="AI69" s="34">
        <v>197</v>
      </c>
      <c r="AJ69" s="36">
        <v>8.6999999999999994E-2</v>
      </c>
      <c r="AK69" s="38">
        <v>0.1983</v>
      </c>
      <c r="AL69" s="41">
        <f>AI69*(1-AJ69)*AK69</f>
        <v>35.666436300000001</v>
      </c>
      <c r="AM69" s="42">
        <v>1.6</v>
      </c>
      <c r="AN69" s="42"/>
      <c r="AO69" s="121">
        <f>AO68+AI69-AN69</f>
        <v>1364.08</v>
      </c>
      <c r="AP69" s="104"/>
      <c r="AQ69" s="43"/>
      <c r="AR69" s="44"/>
      <c r="AS69" s="45"/>
      <c r="AT69" s="45"/>
      <c r="AU69" s="45"/>
      <c r="AV69" s="45"/>
    </row>
    <row r="70" spans="1:48" x14ac:dyDescent="0.2">
      <c r="A70" s="158"/>
      <c r="B70" s="33">
        <v>3</v>
      </c>
      <c r="C70" s="46" t="s">
        <v>50</v>
      </c>
      <c r="D70" s="43">
        <v>21583</v>
      </c>
      <c r="E70" s="43">
        <v>1</v>
      </c>
      <c r="F70" s="43">
        <v>17181</v>
      </c>
      <c r="G70" s="37">
        <v>1.1000000000000001</v>
      </c>
      <c r="H70" s="37">
        <v>6.9</v>
      </c>
      <c r="I70" s="43">
        <v>17369</v>
      </c>
      <c r="J70" s="37">
        <v>4.0999999999999996</v>
      </c>
      <c r="K70" s="43">
        <v>14799</v>
      </c>
      <c r="L70" s="39">
        <v>6.5000000000000002E-2</v>
      </c>
      <c r="M70" s="37">
        <f>ROUND(K70*(1-L70),0)</f>
        <v>13837</v>
      </c>
      <c r="N70" s="28">
        <v>0.46600000000000003</v>
      </c>
      <c r="O70" s="25">
        <f>M70*N70</f>
        <v>6448.0420000000004</v>
      </c>
      <c r="P70" s="39">
        <v>0.45900000000000002</v>
      </c>
      <c r="Q70" s="25">
        <f>M70*P70</f>
        <v>6351.183</v>
      </c>
      <c r="R70" s="39">
        <v>7.4999999999999997E-2</v>
      </c>
      <c r="S70" s="25">
        <f>M70*R70</f>
        <v>1037.7749999999999</v>
      </c>
      <c r="T70" s="28">
        <v>0.23899999999999999</v>
      </c>
      <c r="U70" s="25">
        <f>M70*T70</f>
        <v>3307.0429999999997</v>
      </c>
      <c r="V70" s="39">
        <v>0.48699999999999999</v>
      </c>
      <c r="W70" s="25">
        <f>M70*V70</f>
        <v>6738.6189999999997</v>
      </c>
      <c r="X70" s="39">
        <v>0.4</v>
      </c>
      <c r="Y70" s="25">
        <f>X70*M70</f>
        <v>5534.8</v>
      </c>
      <c r="Z70" s="47">
        <v>2.7799999999999999E-3</v>
      </c>
      <c r="AA70" s="18">
        <f>M70*Z70</f>
        <v>38.466859999999997</v>
      </c>
      <c r="AB70" s="27">
        <f>IF(M70&gt;0,(AD70+AL70)/M70,0)</f>
        <v>3.0970993423429937E-3</v>
      </c>
      <c r="AC70" s="47">
        <v>4.0000000000000002E-4</v>
      </c>
      <c r="AD70" s="37">
        <f>AC70*M70</f>
        <v>5.5348000000000006</v>
      </c>
      <c r="AE70" s="28">
        <v>0.19359999999999999</v>
      </c>
      <c r="AF70" s="41">
        <f>AI70*(1-AJ70)*AE70</f>
        <v>35.999532799999997</v>
      </c>
      <c r="AG70" s="28">
        <f>IF(AND(AE70&gt;0,AC70&gt;0,Z70&gt;0),((Z70-AC70)*AE70)/((AE70-AC70)*Z70),0)</f>
        <v>0.85788760296110933</v>
      </c>
      <c r="AH70" s="29">
        <f t="shared" si="1"/>
        <v>0.87258597904836921</v>
      </c>
      <c r="AI70" s="43">
        <v>203</v>
      </c>
      <c r="AJ70" s="39">
        <v>8.4000000000000005E-2</v>
      </c>
      <c r="AK70" s="28">
        <v>0.20069999999999999</v>
      </c>
      <c r="AL70" s="41">
        <f>AI70*(1-AJ70)*AK70</f>
        <v>37.319763600000002</v>
      </c>
      <c r="AM70" s="18">
        <v>1.68</v>
      </c>
      <c r="AN70" s="18"/>
      <c r="AO70" s="121">
        <f>AO69+AI70-AN70</f>
        <v>1567.08</v>
      </c>
      <c r="AP70" s="104"/>
      <c r="AQ70" s="43"/>
      <c r="AR70" s="48"/>
      <c r="AS70" s="41"/>
      <c r="AT70" s="41"/>
      <c r="AU70" s="41"/>
      <c r="AV70" s="41"/>
    </row>
    <row r="71" spans="1:48" s="22" customFormat="1" ht="13.5" thickBot="1" x14ac:dyDescent="0.25">
      <c r="A71" s="159"/>
      <c r="B71" s="49" t="s">
        <v>38</v>
      </c>
      <c r="C71" s="50"/>
      <c r="D71" s="51">
        <f>SUM(D68:D70)</f>
        <v>44180</v>
      </c>
      <c r="E71" s="51"/>
      <c r="F71" s="51">
        <f>SUM(F68:F70)</f>
        <v>44994</v>
      </c>
      <c r="G71" s="52"/>
      <c r="H71" s="52"/>
      <c r="I71" s="51">
        <f>SUM(I68:I70)</f>
        <v>45944</v>
      </c>
      <c r="J71" s="52"/>
      <c r="K71" s="51">
        <f>SUM(K68:K70)</f>
        <v>44531</v>
      </c>
      <c r="L71" s="21">
        <f>IF(K71&gt;0,(K68*L68+K69*L69+K70*L70)/K71,0)</f>
        <v>6.6670184815072656E-2</v>
      </c>
      <c r="M71" s="52">
        <f>M68+M69+M70</f>
        <v>41562</v>
      </c>
      <c r="N71" s="53">
        <f>IF(M71&gt;0,O71/M71,0)</f>
        <v>0.4528367980366681</v>
      </c>
      <c r="O71" s="54">
        <f>O68+O69+O70</f>
        <v>18820.803</v>
      </c>
      <c r="P71" s="21">
        <f>IF(M71&gt;0,Q71/M71,0)</f>
        <v>0.49649403301092343</v>
      </c>
      <c r="Q71" s="54">
        <f>Q68+Q69+Q70</f>
        <v>20635.285</v>
      </c>
      <c r="R71" s="21">
        <f>IF(M71&gt;0,S71/M71,0)</f>
        <v>5.0669168952408444E-2</v>
      </c>
      <c r="S71" s="54">
        <f>S68+S69+S70</f>
        <v>2105.9119999999998</v>
      </c>
      <c r="T71" s="21">
        <f>IF(M71&gt;0,U71/M71,0)</f>
        <v>0.24001140464847695</v>
      </c>
      <c r="U71" s="54">
        <f>U68+U69+U70</f>
        <v>9975.3539999999994</v>
      </c>
      <c r="V71" s="21">
        <f>IF(M71&gt;0,W71/M71,0)</f>
        <v>0.48932563399258938</v>
      </c>
      <c r="W71" s="54">
        <f>W68+W69+W70</f>
        <v>20337.351999999999</v>
      </c>
      <c r="X71" s="21">
        <f>IF(M71&gt;0,Y71/M71,0)</f>
        <v>0.39999999999999997</v>
      </c>
      <c r="Y71" s="54">
        <f>Y68+Y69+Y70</f>
        <v>16624.8</v>
      </c>
      <c r="Z71" s="55">
        <f>IF(M71&gt;0,AA71/M71,0)</f>
        <v>2.8234014243780376E-3</v>
      </c>
      <c r="AA71" s="56">
        <f>SUM(AA68:AA70)</f>
        <v>117.34621</v>
      </c>
      <c r="AB71" s="55">
        <f>IF(M71&gt;0,(AB68*M68+AB69*M69+AB70*M70)/M71,0)</f>
        <v>2.9914815432366105E-3</v>
      </c>
      <c r="AC71" s="55">
        <f>IF(K71&gt;0,(K68*AC68+K69*AC69+K70*AC70)/K71,0)</f>
        <v>4.0000000000000002E-4</v>
      </c>
      <c r="AD71" s="52">
        <f>SUM(AD68:AD70)</f>
        <v>16.6248</v>
      </c>
      <c r="AE71" s="53">
        <f>IF(K71&gt;0,(K68*AE68+K69*AE69+K70*AE70)/K71,0)</f>
        <v>0.19586078013069544</v>
      </c>
      <c r="AF71" s="58">
        <f>SUM(AF68:AF70)</f>
        <v>106.4124344</v>
      </c>
      <c r="AG71" s="53">
        <f>IF(AND(AA71&gt;0),((AA68*AG68+AA69*AG69+AA70*AG70)/AA71),0)</f>
        <v>0.86008429513466611</v>
      </c>
      <c r="AH71" s="57">
        <f t="shared" si="1"/>
        <v>0.86803889225153119</v>
      </c>
      <c r="AI71" s="51">
        <f>SUM(AI68:AI70)</f>
        <v>594</v>
      </c>
      <c r="AJ71" s="21">
        <f>IF(AI71&gt;0,(AJ68*AI68+AJ69*AI69+AJ70*AI70)/AI71,0)</f>
        <v>8.5321548821548826E-2</v>
      </c>
      <c r="AK71" s="53">
        <f>IF(K71&gt;0,(AK68*K68+AK69*K69+AK70*K70)/K71,0)</f>
        <v>0.19819351013900427</v>
      </c>
      <c r="AL71" s="58">
        <f>SUM(AL68:AL70)</f>
        <v>107.7071559</v>
      </c>
      <c r="AM71" s="56"/>
      <c r="AN71" s="56">
        <f>SUM(AN68:AN70)</f>
        <v>1007.92</v>
      </c>
      <c r="AO71" s="105"/>
      <c r="AP71" s="106">
        <f>AO70</f>
        <v>1567.08</v>
      </c>
      <c r="AQ71" s="51">
        <f>SUM(AQ68:AQ70)</f>
        <v>0</v>
      </c>
      <c r="AR71" s="59"/>
      <c r="AS71" s="58"/>
      <c r="AT71" s="58"/>
      <c r="AU71" s="58"/>
      <c r="AV71" s="58"/>
    </row>
    <row r="72" spans="1:48" x14ac:dyDescent="0.2">
      <c r="A72" s="157">
        <v>18</v>
      </c>
      <c r="B72" s="23">
        <v>1</v>
      </c>
      <c r="C72" s="11" t="s">
        <v>51</v>
      </c>
      <c r="D72" s="12">
        <v>5165</v>
      </c>
      <c r="E72" s="12">
        <v>0</v>
      </c>
      <c r="F72" s="12">
        <v>7478</v>
      </c>
      <c r="G72" s="13">
        <v>1.1000000000000001</v>
      </c>
      <c r="H72" s="13">
        <v>5.7</v>
      </c>
      <c r="I72" s="12">
        <v>7790</v>
      </c>
      <c r="J72" s="125">
        <v>6.3</v>
      </c>
      <c r="K72" s="12">
        <v>14386</v>
      </c>
      <c r="L72" s="14">
        <v>6.4000000000000001E-2</v>
      </c>
      <c r="M72" s="24">
        <f>ROUND(K72*(1-L72),0)</f>
        <v>13465</v>
      </c>
      <c r="N72" s="15">
        <v>0.41299999999999998</v>
      </c>
      <c r="O72" s="25">
        <f>M72*N72</f>
        <v>5561.0450000000001</v>
      </c>
      <c r="P72" s="14">
        <v>0.51800000000000002</v>
      </c>
      <c r="Q72" s="25">
        <f>M72*P72</f>
        <v>6974.87</v>
      </c>
      <c r="R72" s="16">
        <v>6.9000000000000006E-2</v>
      </c>
      <c r="S72" s="25">
        <f>M72*R72</f>
        <v>929.08500000000004</v>
      </c>
      <c r="T72" s="26">
        <v>0.246</v>
      </c>
      <c r="U72" s="25">
        <f>M72*T72</f>
        <v>3312.39</v>
      </c>
      <c r="V72" s="16">
        <v>0.48699999999999999</v>
      </c>
      <c r="W72" s="25">
        <f>M72*V72</f>
        <v>6557.4549999999999</v>
      </c>
      <c r="X72" s="16">
        <v>0.39</v>
      </c>
      <c r="Y72" s="25">
        <f>X72*M72</f>
        <v>5251.35</v>
      </c>
      <c r="Z72" s="17">
        <v>2.8400000000000001E-3</v>
      </c>
      <c r="AA72" s="18">
        <f>M72*Z72</f>
        <v>38.240600000000001</v>
      </c>
      <c r="AB72" s="27">
        <f>IF(M72&gt;0,(AD72+AL72)/M72,0)</f>
        <v>3.0652009209060534E-3</v>
      </c>
      <c r="AC72" s="17">
        <v>4.0000000000000002E-4</v>
      </c>
      <c r="AD72" s="24">
        <f>AC72*M72</f>
        <v>5.3860000000000001</v>
      </c>
      <c r="AE72" s="117">
        <v>0.18809999999999999</v>
      </c>
      <c r="AF72" s="30">
        <f>AI72*(1-AJ72)*AE72</f>
        <v>35.4162204</v>
      </c>
      <c r="AG72" s="28">
        <f>IF(AND(AE72&gt;0,AC72&gt;0,Z72&gt;0),((Z72-AC72)*AE72)/((AE72-AC72)*Z72),0)</f>
        <v>0.86098584045562676</v>
      </c>
      <c r="AH72" s="60">
        <f t="shared" si="1"/>
        <v>0.87133145235122245</v>
      </c>
      <c r="AI72" s="12">
        <v>206</v>
      </c>
      <c r="AJ72" s="14">
        <v>8.5999999999999993E-2</v>
      </c>
      <c r="AK72" s="15">
        <v>0.19059999999999999</v>
      </c>
      <c r="AL72" s="30">
        <f>AI72*(1-AJ72)*AK72</f>
        <v>35.886930400000004</v>
      </c>
      <c r="AM72" s="19">
        <v>1.62</v>
      </c>
      <c r="AN72" s="19">
        <v>1104.5</v>
      </c>
      <c r="AO72" s="101">
        <f>AO70+AI72-AN72-AP72</f>
        <v>625.57999999999993</v>
      </c>
      <c r="AP72" s="102">
        <v>43</v>
      </c>
      <c r="AQ72" s="12"/>
      <c r="AR72" s="31"/>
      <c r="AS72" s="20"/>
      <c r="AT72" s="20"/>
      <c r="AU72" s="20"/>
      <c r="AV72" s="20"/>
    </row>
    <row r="73" spans="1:48" x14ac:dyDescent="0.2">
      <c r="A73" s="158"/>
      <c r="B73" s="33">
        <v>2</v>
      </c>
      <c r="C73" s="11" t="s">
        <v>56</v>
      </c>
      <c r="D73" s="34">
        <v>18940</v>
      </c>
      <c r="E73" s="34">
        <v>2</v>
      </c>
      <c r="F73" s="34">
        <v>14552</v>
      </c>
      <c r="G73" s="35">
        <v>1</v>
      </c>
      <c r="H73" s="35">
        <v>5.6</v>
      </c>
      <c r="I73" s="34">
        <v>15258</v>
      </c>
      <c r="J73" s="126">
        <v>5.2</v>
      </c>
      <c r="K73" s="34">
        <v>13429</v>
      </c>
      <c r="L73" s="36">
        <v>6.6000000000000003E-2</v>
      </c>
      <c r="M73" s="37">
        <f>ROUND(K73*(1-L73),0)</f>
        <v>12543</v>
      </c>
      <c r="N73" s="38">
        <v>0.52900000000000003</v>
      </c>
      <c r="O73" s="25">
        <f>M73*N73</f>
        <v>6635.2470000000003</v>
      </c>
      <c r="P73" s="36">
        <v>0.442</v>
      </c>
      <c r="Q73" s="25">
        <f>M73*P73</f>
        <v>5544.0060000000003</v>
      </c>
      <c r="R73" s="39">
        <v>2.9000000000000001E-2</v>
      </c>
      <c r="S73" s="25">
        <f>M73*R73</f>
        <v>363.74700000000001</v>
      </c>
      <c r="T73" s="28">
        <v>0.23599999999999999</v>
      </c>
      <c r="U73" s="25">
        <f>M73*T73</f>
        <v>2960.1479999999997</v>
      </c>
      <c r="V73" s="39">
        <v>0.48799999999999999</v>
      </c>
      <c r="W73" s="25">
        <f>M73*V73</f>
        <v>6120.9839999999995</v>
      </c>
      <c r="X73" s="39">
        <v>0.39</v>
      </c>
      <c r="Y73" s="25">
        <f>X73*M73</f>
        <v>4891.7700000000004</v>
      </c>
      <c r="Z73" s="40">
        <v>2.81E-3</v>
      </c>
      <c r="AA73" s="18">
        <f>M73*Z73</f>
        <v>35.245829999999998</v>
      </c>
      <c r="AB73" s="27">
        <f>IF(M73&gt;0,(AD73+AL73)/M73,0)</f>
        <v>2.7470281750777326E-3</v>
      </c>
      <c r="AC73" s="40">
        <v>4.0000000000000002E-4</v>
      </c>
      <c r="AD73" s="37">
        <f>AC73*M73</f>
        <v>5.0171999999999999</v>
      </c>
      <c r="AE73" s="28">
        <v>0.19800000000000001</v>
      </c>
      <c r="AF73" s="41">
        <f>AI73*(1-AJ73)*AE73</f>
        <v>30.469824000000003</v>
      </c>
      <c r="AG73" s="28">
        <f>IF(AND(AE73&gt;0,AC73&gt;0,Z73&gt;0),((Z73-AC73)*AE73)/((AE73-AC73)*Z73),0)</f>
        <v>0.85938738167619988</v>
      </c>
      <c r="AH73" s="29">
        <f t="shared" si="1"/>
        <v>0.85617832879925326</v>
      </c>
      <c r="AI73" s="34">
        <v>168</v>
      </c>
      <c r="AJ73" s="36">
        <v>8.4000000000000005E-2</v>
      </c>
      <c r="AK73" s="38">
        <v>0.1913</v>
      </c>
      <c r="AL73" s="41">
        <f>AI73*(1-AJ73)*AK73</f>
        <v>29.4387744</v>
      </c>
      <c r="AM73" s="42">
        <v>1.6</v>
      </c>
      <c r="AN73" s="42"/>
      <c r="AO73" s="121">
        <f>AO72+AI73-AN73</f>
        <v>793.57999999999993</v>
      </c>
      <c r="AP73" s="104"/>
      <c r="AQ73" s="43"/>
      <c r="AR73" s="44"/>
      <c r="AS73" s="45"/>
      <c r="AT73" s="45"/>
      <c r="AU73" s="45"/>
      <c r="AV73" s="45"/>
    </row>
    <row r="74" spans="1:48" x14ac:dyDescent="0.2">
      <c r="A74" s="158"/>
      <c r="B74" s="33">
        <v>3</v>
      </c>
      <c r="C74" s="46" t="s">
        <v>53</v>
      </c>
      <c r="D74" s="43">
        <v>15750</v>
      </c>
      <c r="E74" s="43">
        <v>0</v>
      </c>
      <c r="F74" s="43">
        <v>17923</v>
      </c>
      <c r="G74" s="37">
        <v>1.1000000000000001</v>
      </c>
      <c r="H74" s="37">
        <v>6.5</v>
      </c>
      <c r="I74" s="43">
        <v>18046</v>
      </c>
      <c r="J74" s="37">
        <v>4.2</v>
      </c>
      <c r="K74" s="43">
        <v>14460</v>
      </c>
      <c r="L74" s="39">
        <v>7.0999999999999994E-2</v>
      </c>
      <c r="M74" s="37">
        <f>ROUND(K74*(1-L74),0)</f>
        <v>13433</v>
      </c>
      <c r="N74" s="28">
        <v>0.55300000000000005</v>
      </c>
      <c r="O74" s="25">
        <f>M74*N74</f>
        <v>7428.4490000000005</v>
      </c>
      <c r="P74" s="39">
        <v>0.41099999999999998</v>
      </c>
      <c r="Q74" s="25">
        <f>M74*P74</f>
        <v>5520.9629999999997</v>
      </c>
      <c r="R74" s="39">
        <v>3.5999999999999997E-2</v>
      </c>
      <c r="S74" s="25">
        <f>M74*R74</f>
        <v>483.58799999999997</v>
      </c>
      <c r="T74" s="28">
        <v>0.223</v>
      </c>
      <c r="U74" s="25">
        <f>M74*T74</f>
        <v>2995.5590000000002</v>
      </c>
      <c r="V74" s="39">
        <v>0.50700000000000001</v>
      </c>
      <c r="W74" s="25">
        <f>M74*V74</f>
        <v>6810.5309999999999</v>
      </c>
      <c r="X74" s="39">
        <v>0.39</v>
      </c>
      <c r="Y74" s="25">
        <f>X74*M74</f>
        <v>5238.87</v>
      </c>
      <c r="Z74" s="47">
        <v>2.8E-3</v>
      </c>
      <c r="AA74" s="18">
        <f>M74*Z74</f>
        <v>37.612400000000001</v>
      </c>
      <c r="AB74" s="27">
        <f>IF(M74&gt;0,(AD74+AL74)/M74,0)</f>
        <v>2.8182183875530408E-3</v>
      </c>
      <c r="AC74" s="47">
        <v>3.8000000000000002E-4</v>
      </c>
      <c r="AD74" s="37">
        <f>AC74*M74</f>
        <v>5.1045400000000001</v>
      </c>
      <c r="AE74" s="28">
        <v>0.2074</v>
      </c>
      <c r="AF74" s="41">
        <f>AI74*(1-AJ74)*AE74</f>
        <v>32.486306399999997</v>
      </c>
      <c r="AG74" s="28">
        <f>IF(AND(AE74&gt;0,AC74&gt;0,Z74&gt;0),((Z74-AC74)*AE74)/((AE74-AC74)*Z74),0)</f>
        <v>0.86587217246090786</v>
      </c>
      <c r="AH74" s="29">
        <f t="shared" si="1"/>
        <v>0.86673817393415353</v>
      </c>
      <c r="AI74" s="43">
        <v>171</v>
      </c>
      <c r="AJ74" s="39">
        <v>8.4000000000000005E-2</v>
      </c>
      <c r="AK74" s="28">
        <v>0.20910000000000001</v>
      </c>
      <c r="AL74" s="41">
        <f>AI74*(1-AJ74)*AK74</f>
        <v>32.752587599999998</v>
      </c>
      <c r="AM74" s="18">
        <v>1.6</v>
      </c>
      <c r="AN74" s="18"/>
      <c r="AO74" s="121">
        <f>AO73+AI74-AN74</f>
        <v>964.57999999999993</v>
      </c>
      <c r="AP74" s="104"/>
      <c r="AQ74" s="43"/>
      <c r="AR74" s="48"/>
      <c r="AS74" s="41"/>
      <c r="AT74" s="41"/>
      <c r="AU74" s="41"/>
      <c r="AV74" s="41"/>
    </row>
    <row r="75" spans="1:48" s="22" customFormat="1" ht="13.5" thickBot="1" x14ac:dyDescent="0.25">
      <c r="A75" s="159"/>
      <c r="B75" s="49" t="s">
        <v>38</v>
      </c>
      <c r="C75" s="50"/>
      <c r="D75" s="51">
        <f>SUM(D72:D74)</f>
        <v>39855</v>
      </c>
      <c r="E75" s="51"/>
      <c r="F75" s="51">
        <f>SUM(F72:F74)</f>
        <v>39953</v>
      </c>
      <c r="G75" s="52"/>
      <c r="H75" s="52"/>
      <c r="I75" s="51">
        <f>SUM(I72:I74)</f>
        <v>41094</v>
      </c>
      <c r="J75" s="52"/>
      <c r="K75" s="51">
        <f>SUM(K72:K74)</f>
        <v>42275</v>
      </c>
      <c r="L75" s="21">
        <f>IF(K75&gt;0,(K72*L72+K73*L73+K74*L74)/K75,0)</f>
        <v>6.702963926670609E-2</v>
      </c>
      <c r="M75" s="52">
        <f>M72+M73+M74</f>
        <v>39441</v>
      </c>
      <c r="N75" s="53">
        <f>IF(M75&gt;0,O75/M75,0)</f>
        <v>0.49757209502801658</v>
      </c>
      <c r="O75" s="54">
        <f>O72+O73+O74</f>
        <v>19624.741000000002</v>
      </c>
      <c r="P75" s="21">
        <f>IF(M75&gt;0,Q75/M75,0)</f>
        <v>0.45738797190740599</v>
      </c>
      <c r="Q75" s="54">
        <f>Q72+Q73+Q74</f>
        <v>18039.839</v>
      </c>
      <c r="R75" s="21">
        <f>IF(M75&gt;0,S75/M75,0)</f>
        <v>4.5039933064577473E-2</v>
      </c>
      <c r="S75" s="54">
        <f>S72+S73+S74</f>
        <v>1776.42</v>
      </c>
      <c r="T75" s="21">
        <f>IF(M75&gt;0,U75/M75,0)</f>
        <v>0.23498635937222687</v>
      </c>
      <c r="U75" s="54">
        <f>U72+U73+U74</f>
        <v>9268.0969999999998</v>
      </c>
      <c r="V75" s="21">
        <f>IF(M75&gt;0,W75/M75,0)</f>
        <v>0.49412971273547823</v>
      </c>
      <c r="W75" s="54">
        <f>W72+W73+W74</f>
        <v>19488.969999999998</v>
      </c>
      <c r="X75" s="21">
        <f>IF(M75&gt;0,Y75/M75,0)</f>
        <v>0.39</v>
      </c>
      <c r="Y75" s="54">
        <f>Y72+Y73+Y74</f>
        <v>15381.990000000002</v>
      </c>
      <c r="Z75" s="55">
        <f>IF(M75&gt;0,AA75/M75,0)</f>
        <v>2.8168360335691285E-3</v>
      </c>
      <c r="AA75" s="56">
        <f>SUM(AA72:AA74)</f>
        <v>111.09882999999999</v>
      </c>
      <c r="AB75" s="55">
        <f>IF(M75&gt;0,(AB72*M72+AB73*M73+AB74*M74)/M75,0)</f>
        <v>2.8798973758271851E-3</v>
      </c>
      <c r="AC75" s="55">
        <f>IF(K75&gt;0,(K72*AC72+K73*AC73+K74*AC74)/K75,0)</f>
        <v>3.9315907746895337E-4</v>
      </c>
      <c r="AD75" s="52">
        <f>SUM(AD72:AD74)</f>
        <v>15.50774</v>
      </c>
      <c r="AE75" s="53">
        <f>IF(K75&gt;0,(K72*AE72+K73*AE73+K74*AE74)/K75,0)</f>
        <v>0.19784630632761679</v>
      </c>
      <c r="AF75" s="58">
        <f>SUM(AF72:AF74)</f>
        <v>98.372350799999992</v>
      </c>
      <c r="AG75" s="53">
        <f>IF(AND(AA75&gt;0),((AA72*AG72+AA73*AG73+AA74*AG74)/AA75),0)</f>
        <v>0.86213299625838147</v>
      </c>
      <c r="AH75" s="57">
        <f t="shared" si="1"/>
        <v>0.86520697186889184</v>
      </c>
      <c r="AI75" s="51">
        <f>SUM(AI72:AI74)</f>
        <v>545</v>
      </c>
      <c r="AJ75" s="21">
        <f>IF(AI75&gt;0,(AJ72*AI72+AJ73*AI73+AJ74*AI74)/AI75,0)</f>
        <v>8.4755963302752285E-2</v>
      </c>
      <c r="AK75" s="53">
        <f>IF(K75&gt;0,(AK72*K72+AK73*K73+AK74*K74)/K75,0)</f>
        <v>0.19715021407451214</v>
      </c>
      <c r="AL75" s="58">
        <f>SUM(AL72:AL74)</f>
        <v>98.078292400000009</v>
      </c>
      <c r="AM75" s="56"/>
      <c r="AN75" s="56">
        <f>SUM(AN72:AN74)</f>
        <v>1104.5</v>
      </c>
      <c r="AO75" s="105"/>
      <c r="AP75" s="106">
        <f>AO74</f>
        <v>964.57999999999993</v>
      </c>
      <c r="AQ75" s="51">
        <f>SUM(AQ72:AQ74)</f>
        <v>0</v>
      </c>
      <c r="AR75" s="59"/>
      <c r="AS75" s="58"/>
      <c r="AT75" s="58"/>
      <c r="AU75" s="58"/>
      <c r="AV75" s="58"/>
    </row>
    <row r="76" spans="1:48" x14ac:dyDescent="0.2">
      <c r="A76" s="157">
        <v>19</v>
      </c>
      <c r="B76" s="23">
        <v>1</v>
      </c>
      <c r="C76" s="46" t="s">
        <v>54</v>
      </c>
      <c r="D76" s="12">
        <v>14086</v>
      </c>
      <c r="E76" s="12">
        <v>0</v>
      </c>
      <c r="F76" s="12">
        <v>17159</v>
      </c>
      <c r="G76" s="13">
        <v>1.1000000000000001</v>
      </c>
      <c r="H76" s="13">
        <v>6.1</v>
      </c>
      <c r="I76" s="12">
        <v>17508</v>
      </c>
      <c r="J76" s="13">
        <v>3.7</v>
      </c>
      <c r="K76" s="12">
        <v>14598</v>
      </c>
      <c r="L76" s="14">
        <v>6.0999999999999999E-2</v>
      </c>
      <c r="M76" s="24">
        <f>ROUND(K76*(1-L76),0)</f>
        <v>13708</v>
      </c>
      <c r="N76" s="15">
        <v>0.67</v>
      </c>
      <c r="O76" s="25">
        <f>M76*N76</f>
        <v>9184.36</v>
      </c>
      <c r="P76" s="14">
        <v>0.309</v>
      </c>
      <c r="Q76" s="25">
        <f>M76*P76</f>
        <v>4235.7719999999999</v>
      </c>
      <c r="R76" s="16">
        <v>2.1000000000000001E-2</v>
      </c>
      <c r="S76" s="25">
        <f>M76*R76</f>
        <v>287.86799999999999</v>
      </c>
      <c r="T76" s="26">
        <v>0.222</v>
      </c>
      <c r="U76" s="25">
        <f>M76*T76</f>
        <v>3043.1759999999999</v>
      </c>
      <c r="V76" s="16">
        <v>0.50800000000000001</v>
      </c>
      <c r="W76" s="25">
        <f>M76*V76</f>
        <v>6963.6639999999998</v>
      </c>
      <c r="X76" s="16">
        <v>0.4</v>
      </c>
      <c r="Y76" s="25">
        <f>X76*M76</f>
        <v>5483.2000000000007</v>
      </c>
      <c r="Z76" s="17">
        <v>2.8800000000000002E-3</v>
      </c>
      <c r="AA76" s="18">
        <f>M76*Z76</f>
        <v>39.479040000000005</v>
      </c>
      <c r="AB76" s="27">
        <f>IF(M76&gt;0,(AD76+AL76)/M76,0)</f>
        <v>2.9443996498395098E-3</v>
      </c>
      <c r="AC76" s="17">
        <v>3.8000000000000002E-4</v>
      </c>
      <c r="AD76" s="24">
        <f>AC76*M76</f>
        <v>5.2090399999999999</v>
      </c>
      <c r="AE76" s="117">
        <v>0.20760000000000001</v>
      </c>
      <c r="AF76" s="30">
        <f>AI76*(1-AJ76)*AE76</f>
        <v>34.684977599999996</v>
      </c>
      <c r="AG76" s="28">
        <f>IF(AND(AE76&gt;0,AC76&gt;0,Z76&gt;0),((Z76-AC76)*AE76)/((AE76-AC76)*Z76),0)</f>
        <v>0.86964739568252736</v>
      </c>
      <c r="AH76" s="60">
        <f t="shared" si="1"/>
        <v>0.87251727200408757</v>
      </c>
      <c r="AI76" s="12">
        <v>182</v>
      </c>
      <c r="AJ76" s="14">
        <v>8.2000000000000003E-2</v>
      </c>
      <c r="AK76" s="15">
        <v>0.2104</v>
      </c>
      <c r="AL76" s="30">
        <f>AI76*(1-AJ76)*AK76</f>
        <v>35.152790400000001</v>
      </c>
      <c r="AM76" s="19">
        <v>1.62</v>
      </c>
      <c r="AN76" s="19"/>
      <c r="AO76" s="101">
        <f>AO74+AI76-AN76</f>
        <v>1146.58</v>
      </c>
      <c r="AP76" s="102"/>
      <c r="AQ76" s="12"/>
      <c r="AR76" s="31"/>
      <c r="AS76" s="20"/>
      <c r="AT76" s="20"/>
      <c r="AU76" s="20"/>
      <c r="AV76" s="20"/>
    </row>
    <row r="77" spans="1:48" x14ac:dyDescent="0.2">
      <c r="A77" s="158"/>
      <c r="B77" s="33">
        <v>2</v>
      </c>
      <c r="C77" s="11" t="s">
        <v>56</v>
      </c>
      <c r="D77" s="34">
        <v>21249</v>
      </c>
      <c r="E77" s="34">
        <v>1</v>
      </c>
      <c r="F77" s="34">
        <v>16920</v>
      </c>
      <c r="G77" s="35">
        <v>0.6</v>
      </c>
      <c r="H77" s="35">
        <v>5.4</v>
      </c>
      <c r="I77" s="34">
        <v>18257</v>
      </c>
      <c r="J77" s="35">
        <v>2.6</v>
      </c>
      <c r="K77" s="34">
        <v>14686</v>
      </c>
      <c r="L77" s="36">
        <v>6.8000000000000005E-2</v>
      </c>
      <c r="M77" s="37">
        <f>ROUND(K77*(1-L77),0)</f>
        <v>13687</v>
      </c>
      <c r="N77" s="38">
        <v>0.63200000000000001</v>
      </c>
      <c r="O77" s="25">
        <f>M77*N77</f>
        <v>8650.1839999999993</v>
      </c>
      <c r="P77" s="36">
        <v>0.34599999999999997</v>
      </c>
      <c r="Q77" s="25">
        <f>M77*P77</f>
        <v>4735.7019999999993</v>
      </c>
      <c r="R77" s="39">
        <v>2.1999999999999999E-2</v>
      </c>
      <c r="S77" s="25">
        <f>M77*R77</f>
        <v>301.11399999999998</v>
      </c>
      <c r="T77" s="28">
        <v>0.23699999999999999</v>
      </c>
      <c r="U77" s="25">
        <f>M77*T77</f>
        <v>3243.819</v>
      </c>
      <c r="V77" s="39">
        <v>0.48699999999999999</v>
      </c>
      <c r="W77" s="25">
        <f>M77*V77</f>
        <v>6665.5689999999995</v>
      </c>
      <c r="X77" s="39">
        <v>0.4</v>
      </c>
      <c r="Y77" s="25">
        <f>X77*M77</f>
        <v>5474.8</v>
      </c>
      <c r="Z77" s="40">
        <v>2.9199999999999999E-3</v>
      </c>
      <c r="AA77" s="18">
        <f>M77*Z77</f>
        <v>39.96604</v>
      </c>
      <c r="AB77" s="27">
        <f>IF(M77&gt;0,(AD77+AL77)/M77,0)</f>
        <v>3.0513741506539055E-3</v>
      </c>
      <c r="AC77" s="40">
        <v>4.0000000000000002E-4</v>
      </c>
      <c r="AD77" s="37">
        <f>AC77*M77</f>
        <v>5.4748000000000001</v>
      </c>
      <c r="AE77" s="28">
        <v>0.2064</v>
      </c>
      <c r="AF77" s="41">
        <f>AI77*(1-AJ77)*AE77</f>
        <v>35.5825344</v>
      </c>
      <c r="AG77" s="28">
        <f>IF(AND(AE77&gt;0,AC77&gt;0,Z77&gt;0),((Z77-AC77)*AE77)/((AE77-AC77)*Z77),0)</f>
        <v>0.86468945338475856</v>
      </c>
      <c r="AH77" s="29">
        <f t="shared" si="1"/>
        <v>0.87056580158555574</v>
      </c>
      <c r="AI77" s="34">
        <v>188</v>
      </c>
      <c r="AJ77" s="36">
        <v>8.3000000000000004E-2</v>
      </c>
      <c r="AK77" s="38">
        <v>0.21049999999999999</v>
      </c>
      <c r="AL77" s="41">
        <f>AI77*(1-AJ77)*AK77</f>
        <v>36.289358</v>
      </c>
      <c r="AM77" s="42">
        <v>1.6</v>
      </c>
      <c r="AN77" s="42"/>
      <c r="AO77" s="121">
        <f>AO76+AI77-AN77</f>
        <v>1334.58</v>
      </c>
      <c r="AP77" s="104"/>
      <c r="AQ77" s="43"/>
      <c r="AR77" s="44"/>
      <c r="AS77" s="45"/>
      <c r="AT77" s="45"/>
      <c r="AU77" s="45"/>
      <c r="AV77" s="45"/>
    </row>
    <row r="78" spans="1:48" x14ac:dyDescent="0.2">
      <c r="A78" s="158"/>
      <c r="B78" s="33">
        <v>3</v>
      </c>
      <c r="C78" s="46" t="s">
        <v>53</v>
      </c>
      <c r="D78" s="43">
        <v>17165</v>
      </c>
      <c r="E78" s="43">
        <v>2</v>
      </c>
      <c r="F78" s="43">
        <v>18876</v>
      </c>
      <c r="G78" s="37">
        <v>1.3</v>
      </c>
      <c r="H78" s="37">
        <v>5.6</v>
      </c>
      <c r="I78" s="43">
        <v>19728</v>
      </c>
      <c r="J78" s="127">
        <v>1.4</v>
      </c>
      <c r="K78" s="43">
        <v>14933</v>
      </c>
      <c r="L78" s="39">
        <v>6.7000000000000004E-2</v>
      </c>
      <c r="M78" s="37">
        <f>ROUND(K78*(1-L78),0)</f>
        <v>13932</v>
      </c>
      <c r="N78" s="28">
        <v>0.71199999999999997</v>
      </c>
      <c r="O78" s="25">
        <f>M78*N78</f>
        <v>9919.5839999999989</v>
      </c>
      <c r="P78" s="39">
        <v>0.25700000000000001</v>
      </c>
      <c r="Q78" s="25">
        <f>M78*P78</f>
        <v>3580.5239999999999</v>
      </c>
      <c r="R78" s="39">
        <v>3.1E-2</v>
      </c>
      <c r="S78" s="25">
        <f>M78*R78</f>
        <v>431.892</v>
      </c>
      <c r="T78" s="28">
        <v>0.22</v>
      </c>
      <c r="U78" s="25">
        <f>M78*T78</f>
        <v>3065.04</v>
      </c>
      <c r="V78" s="39">
        <v>0.504</v>
      </c>
      <c r="W78" s="25">
        <f>M78*V78</f>
        <v>7021.7280000000001</v>
      </c>
      <c r="X78" s="39">
        <v>0.4</v>
      </c>
      <c r="Y78" s="25">
        <f>X78*M78</f>
        <v>5572.8</v>
      </c>
      <c r="Z78" s="47">
        <v>2.96E-3</v>
      </c>
      <c r="AA78" s="18">
        <f>M78*Z78</f>
        <v>41.238720000000001</v>
      </c>
      <c r="AB78" s="27">
        <f>IF(M78&gt;0,(AD78+AL78)/M78,0)</f>
        <v>3.1522859603789841E-3</v>
      </c>
      <c r="AC78" s="47">
        <v>3.8999999999999999E-4</v>
      </c>
      <c r="AD78" s="37">
        <f>AC78*M78</f>
        <v>5.4334800000000003</v>
      </c>
      <c r="AE78" s="28">
        <v>0.21049999999999999</v>
      </c>
      <c r="AF78" s="41">
        <f>AI78*(1-AJ78)*AE78</f>
        <v>37.365855000000003</v>
      </c>
      <c r="AG78" s="28">
        <f>IF(AND(AE78&gt;0,AC78&gt;0,Z78&gt;0),((Z78-AC78)*AE78)/((AE78-AC78)*Z78),0)</f>
        <v>0.86985485080530522</v>
      </c>
      <c r="AH78" s="29">
        <f t="shared" si="1"/>
        <v>0.87785943500008012</v>
      </c>
      <c r="AI78" s="43">
        <v>194</v>
      </c>
      <c r="AJ78" s="39">
        <v>8.5000000000000006E-2</v>
      </c>
      <c r="AK78" s="28">
        <v>0.21679999999999999</v>
      </c>
      <c r="AL78" s="41">
        <f>AI78*(1-AJ78)*AK78</f>
        <v>38.484168000000004</v>
      </c>
      <c r="AM78" s="18">
        <v>1.6</v>
      </c>
      <c r="AN78" s="18"/>
      <c r="AO78" s="121">
        <f>AO77+AI78-AN78</f>
        <v>1528.58</v>
      </c>
      <c r="AP78" s="104"/>
      <c r="AQ78" s="43"/>
      <c r="AR78" s="48"/>
      <c r="AS78" s="41"/>
      <c r="AT78" s="41"/>
      <c r="AU78" s="41"/>
      <c r="AV78" s="41"/>
    </row>
    <row r="79" spans="1:48" s="22" customFormat="1" ht="13.5" thickBot="1" x14ac:dyDescent="0.25">
      <c r="A79" s="159"/>
      <c r="B79" s="49" t="s">
        <v>38</v>
      </c>
      <c r="C79" s="50"/>
      <c r="D79" s="51">
        <f>SUM(D76:D78)</f>
        <v>52500</v>
      </c>
      <c r="E79" s="51"/>
      <c r="F79" s="51">
        <f>SUM(F76:F78)</f>
        <v>52955</v>
      </c>
      <c r="G79" s="52"/>
      <c r="H79" s="52"/>
      <c r="I79" s="51">
        <f>SUM(I76:I78)</f>
        <v>55493</v>
      </c>
      <c r="J79" s="52"/>
      <c r="K79" s="51">
        <f>SUM(K76:K78)</f>
        <v>44217</v>
      </c>
      <c r="L79" s="21">
        <f>IF(K79&gt;0,(K76*L76+K77*L77+K78*L78)/K79,0)</f>
        <v>6.5351267612004438E-2</v>
      </c>
      <c r="M79" s="52">
        <f>M76+M77+M78</f>
        <v>41327</v>
      </c>
      <c r="N79" s="53">
        <f>IF(M79&gt;0,O79/M79,0)</f>
        <v>0.67157374113775503</v>
      </c>
      <c r="O79" s="54">
        <f>O76+O77+O78</f>
        <v>27754.128000000001</v>
      </c>
      <c r="P79" s="21">
        <f>IF(M79&gt;0,Q79/M79,0)</f>
        <v>0.30372390930868431</v>
      </c>
      <c r="Q79" s="54">
        <f>Q76+Q77+Q78</f>
        <v>12551.997999999998</v>
      </c>
      <c r="R79" s="21">
        <f>IF(M79&gt;0,S79/M79,0)</f>
        <v>2.4702349553560626E-2</v>
      </c>
      <c r="S79" s="54">
        <f>S76+S77+S78</f>
        <v>1020.874</v>
      </c>
      <c r="T79" s="21">
        <f>IF(M79&gt;0,U79/M79,0)</f>
        <v>0.22629358530742613</v>
      </c>
      <c r="U79" s="54">
        <f>U76+U77+U78</f>
        <v>9352.0349999999999</v>
      </c>
      <c r="V79" s="21">
        <f>IF(M79&gt;0,W79/M79,0)</f>
        <v>0.49969659060662519</v>
      </c>
      <c r="W79" s="54">
        <f>W76+W77+W78</f>
        <v>20650.960999999999</v>
      </c>
      <c r="X79" s="21">
        <f>IF(M79&gt;0,Y79/M79,0)</f>
        <v>0.39999999999999997</v>
      </c>
      <c r="Y79" s="54">
        <f>Y76+Y77+Y78</f>
        <v>16530.8</v>
      </c>
      <c r="Z79" s="55">
        <f>IF(M79&gt;0,AA79/M79,0)</f>
        <v>2.9202168074140395E-3</v>
      </c>
      <c r="AA79" s="56">
        <f>SUM(AA76:AA78)</f>
        <v>120.68380000000001</v>
      </c>
      <c r="AB79" s="55">
        <f>IF(M79&gt;0,(AB76*M76+AB77*M77+AB78*M78)/M79,0)</f>
        <v>3.0499101410700032E-3</v>
      </c>
      <c r="AC79" s="55">
        <f>IF(K79&gt;0,(K76*AC76+K77*AC77+K78*AC78)/K79,0)</f>
        <v>3.9001990184770564E-4</v>
      </c>
      <c r="AD79" s="52">
        <f>SUM(AD76:AD78)</f>
        <v>16.117319999999999</v>
      </c>
      <c r="AE79" s="53">
        <f>IF(K79&gt;0,(K76*AE76+K77*AE77+K78*AE78)/K79,0)</f>
        <v>0.20818082864056811</v>
      </c>
      <c r="AF79" s="58">
        <f>SUM(AF76:AF78)</f>
        <v>107.63336699999999</v>
      </c>
      <c r="AG79" s="53">
        <f>IF(AND(AA79&gt;0),((AA76*AG76+AA77*AG77+AA78*AG78)/AA79),0)</f>
        <v>0.86807639662159686</v>
      </c>
      <c r="AH79" s="57">
        <f t="shared" si="1"/>
        <v>0.8737237629116571</v>
      </c>
      <c r="AI79" s="51">
        <f>SUM(AI76:AI78)</f>
        <v>564</v>
      </c>
      <c r="AJ79" s="21">
        <f>IF(AI79&gt;0,(AJ76*AI76+AJ77*AI77+AJ78*AI78)/AI79,0)</f>
        <v>8.336524822695035E-2</v>
      </c>
      <c r="AK79" s="53">
        <f>IF(K79&gt;0,(AK76*K76+AK77*K77+AK78*K78)/K79,0)</f>
        <v>0.21259462650111952</v>
      </c>
      <c r="AL79" s="58">
        <f>SUM(AL76:AL78)</f>
        <v>109.92631640000002</v>
      </c>
      <c r="AM79" s="56"/>
      <c r="AN79" s="56">
        <f>SUM(AN76:AN78)</f>
        <v>0</v>
      </c>
      <c r="AO79" s="105"/>
      <c r="AP79" s="106">
        <f>AO78</f>
        <v>1528.58</v>
      </c>
      <c r="AQ79" s="51">
        <f>SUM(AQ76:AQ78)</f>
        <v>0</v>
      </c>
      <c r="AR79" s="59"/>
      <c r="AS79" s="58"/>
      <c r="AT79" s="58"/>
      <c r="AU79" s="58"/>
      <c r="AV79" s="58"/>
    </row>
    <row r="80" spans="1:48" x14ac:dyDescent="0.2">
      <c r="A80" s="157">
        <v>20</v>
      </c>
      <c r="B80" s="23">
        <v>1</v>
      </c>
      <c r="C80" s="11" t="s">
        <v>54</v>
      </c>
      <c r="D80" s="12">
        <v>13168</v>
      </c>
      <c r="E80" s="12">
        <v>0</v>
      </c>
      <c r="F80" s="12">
        <v>16930</v>
      </c>
      <c r="G80" s="13">
        <v>0.9</v>
      </c>
      <c r="H80" s="13">
        <v>5.6</v>
      </c>
      <c r="I80" s="12">
        <v>17312</v>
      </c>
      <c r="J80" s="125">
        <v>1.4</v>
      </c>
      <c r="K80" s="12">
        <v>15303</v>
      </c>
      <c r="L80" s="14">
        <v>6.4000000000000001E-2</v>
      </c>
      <c r="M80" s="24">
        <f>ROUND(K80*(1-L80),0)</f>
        <v>14324</v>
      </c>
      <c r="N80" s="15">
        <v>0.64500000000000002</v>
      </c>
      <c r="O80" s="25">
        <f>M80*N80</f>
        <v>9238.98</v>
      </c>
      <c r="P80" s="14">
        <v>0.32100000000000001</v>
      </c>
      <c r="Q80" s="25">
        <f>M80*P80</f>
        <v>4598.0039999999999</v>
      </c>
      <c r="R80" s="16">
        <v>3.4000000000000002E-2</v>
      </c>
      <c r="S80" s="25">
        <f>M80*R80</f>
        <v>487.01600000000002</v>
      </c>
      <c r="T80" s="26">
        <v>0.22500000000000001</v>
      </c>
      <c r="U80" s="25">
        <f>M80*T80</f>
        <v>3222.9</v>
      </c>
      <c r="V80" s="16">
        <v>0.495</v>
      </c>
      <c r="W80" s="25">
        <f>M80*V80</f>
        <v>7090.38</v>
      </c>
      <c r="X80" s="16">
        <v>0.4</v>
      </c>
      <c r="Y80" s="25">
        <f>X80*M80</f>
        <v>5729.6</v>
      </c>
      <c r="Z80" s="17">
        <v>3.0400000000000002E-3</v>
      </c>
      <c r="AA80" s="18">
        <f>M80*Z80</f>
        <v>43.544960000000003</v>
      </c>
      <c r="AB80" s="27">
        <f>IF(M80&gt;0,(AD80+AL80)/M80,0)</f>
        <v>3.1408512985199671E-3</v>
      </c>
      <c r="AC80" s="17">
        <v>3.8999999999999999E-4</v>
      </c>
      <c r="AD80" s="24">
        <f>AC80*M80</f>
        <v>5.58636</v>
      </c>
      <c r="AE80" s="117">
        <v>0.2092</v>
      </c>
      <c r="AF80" s="30">
        <f>AI80*(1-AJ80)*AE80</f>
        <v>38.092182000000001</v>
      </c>
      <c r="AG80" s="28">
        <f>IF(AND(AE80&gt;0,AC80&gt;0,Z80&gt;0),((Z80-AC80)*AE80)/((AE80-AC80)*Z80),0)</f>
        <v>0.87333864328941702</v>
      </c>
      <c r="AH80" s="60">
        <f t="shared" si="1"/>
        <v>0.87741112886453032</v>
      </c>
      <c r="AI80" s="12">
        <v>199</v>
      </c>
      <c r="AJ80" s="14">
        <v>8.5000000000000006E-2</v>
      </c>
      <c r="AK80" s="15">
        <v>0.21640000000000001</v>
      </c>
      <c r="AL80" s="30">
        <f>AI80*(1-AJ80)*AK80</f>
        <v>39.403194000000006</v>
      </c>
      <c r="AM80" s="19">
        <v>1.75</v>
      </c>
      <c r="AN80" s="19"/>
      <c r="AO80" s="101">
        <f>AO78+AI80-AN80</f>
        <v>1727.58</v>
      </c>
      <c r="AP80" s="102"/>
      <c r="AQ80" s="12"/>
      <c r="AR80" s="31"/>
      <c r="AS80" s="20"/>
      <c r="AT80" s="20"/>
      <c r="AU80" s="20"/>
      <c r="AV80" s="20"/>
    </row>
    <row r="81" spans="1:48" x14ac:dyDescent="0.2">
      <c r="A81" s="158"/>
      <c r="B81" s="33">
        <v>2</v>
      </c>
      <c r="C81" s="46" t="s">
        <v>50</v>
      </c>
      <c r="D81" s="34">
        <v>18957</v>
      </c>
      <c r="E81" s="34">
        <v>2</v>
      </c>
      <c r="F81" s="34">
        <v>16104</v>
      </c>
      <c r="G81" s="35">
        <v>0.5</v>
      </c>
      <c r="H81" s="35">
        <v>5.4</v>
      </c>
      <c r="I81" s="34">
        <v>17014</v>
      </c>
      <c r="J81" s="35">
        <v>1.6</v>
      </c>
      <c r="K81" s="34">
        <v>16495</v>
      </c>
      <c r="L81" s="36">
        <v>7.0999999999999994E-2</v>
      </c>
      <c r="M81" s="37">
        <f>ROUND(K81*(1-L81),0)</f>
        <v>15324</v>
      </c>
      <c r="N81" s="38">
        <v>0.623</v>
      </c>
      <c r="O81" s="25">
        <f>M81*N81</f>
        <v>9546.8520000000008</v>
      </c>
      <c r="P81" s="36">
        <v>0.33800000000000002</v>
      </c>
      <c r="Q81" s="25">
        <f>M81*P81</f>
        <v>5179.5120000000006</v>
      </c>
      <c r="R81" s="39">
        <v>3.9E-2</v>
      </c>
      <c r="S81" s="25">
        <f>M81*R81</f>
        <v>597.63599999999997</v>
      </c>
      <c r="T81" s="28">
        <v>0.217</v>
      </c>
      <c r="U81" s="25">
        <f>M81*T81</f>
        <v>3325.308</v>
      </c>
      <c r="V81" s="39">
        <v>0.50900000000000001</v>
      </c>
      <c r="W81" s="25">
        <f>M81*V81</f>
        <v>7799.9160000000002</v>
      </c>
      <c r="X81" s="39">
        <v>0.4</v>
      </c>
      <c r="Y81" s="25">
        <f>X81*M81</f>
        <v>6129.6</v>
      </c>
      <c r="Z81" s="40">
        <v>3.0100000000000001E-3</v>
      </c>
      <c r="AA81" s="18">
        <f>M81*Z81</f>
        <v>46.125239999999998</v>
      </c>
      <c r="AB81" s="27">
        <f>IF(M81&gt;0,(AD81+AL81)/M81,0)</f>
        <v>3.1699265465935786E-3</v>
      </c>
      <c r="AC81" s="40">
        <v>3.8000000000000002E-4</v>
      </c>
      <c r="AD81" s="37">
        <f>AC81*M81</f>
        <v>5.8231200000000003</v>
      </c>
      <c r="AE81" s="28">
        <v>0.21240000000000001</v>
      </c>
      <c r="AF81" s="41">
        <f>AI81*(1-AJ81)*AE81</f>
        <v>41.635497600000001</v>
      </c>
      <c r="AG81" s="28">
        <f>IF(AND(AE81&gt;0,AC81&gt;0,Z81&gt;0),((Z81-AC81)*AE81)/((AE81-AC81)*Z81),0)</f>
        <v>0.87532016819073977</v>
      </c>
      <c r="AH81" s="29">
        <f t="shared" si="1"/>
        <v>0.88165953833335331</v>
      </c>
      <c r="AI81" s="34">
        <v>214</v>
      </c>
      <c r="AJ81" s="36">
        <v>8.4000000000000005E-2</v>
      </c>
      <c r="AK81" s="38">
        <v>0.21809999999999999</v>
      </c>
      <c r="AL81" s="41">
        <f>AI81*(1-AJ81)*AK81</f>
        <v>42.752834399999998</v>
      </c>
      <c r="AM81" s="42">
        <v>1.62</v>
      </c>
      <c r="AN81" s="42"/>
      <c r="AO81" s="121">
        <f>AO80+AI81-AN81</f>
        <v>1941.58</v>
      </c>
      <c r="AP81" s="104"/>
      <c r="AQ81" s="43"/>
      <c r="AR81" s="44"/>
      <c r="AS81" s="45"/>
      <c r="AT81" s="45"/>
      <c r="AU81" s="45"/>
      <c r="AV81" s="45"/>
    </row>
    <row r="82" spans="1:48" x14ac:dyDescent="0.2">
      <c r="A82" s="158"/>
      <c r="B82" s="33">
        <v>3</v>
      </c>
      <c r="C82" s="46" t="s">
        <v>53</v>
      </c>
      <c r="D82" s="43">
        <v>16175</v>
      </c>
      <c r="E82" s="43">
        <v>2</v>
      </c>
      <c r="F82" s="43">
        <v>16939</v>
      </c>
      <c r="G82" s="37">
        <v>1.5</v>
      </c>
      <c r="H82" s="37">
        <v>5</v>
      </c>
      <c r="I82" s="43">
        <v>17742</v>
      </c>
      <c r="J82" s="37">
        <v>1.8</v>
      </c>
      <c r="K82" s="43">
        <v>16488</v>
      </c>
      <c r="L82" s="39">
        <v>6.8000000000000005E-2</v>
      </c>
      <c r="M82" s="37">
        <f>ROUND(K82*(1-L82),0)</f>
        <v>15367</v>
      </c>
      <c r="N82" s="28">
        <v>0.66600000000000004</v>
      </c>
      <c r="O82" s="25">
        <f>M82*N82</f>
        <v>10234.422</v>
      </c>
      <c r="P82" s="39">
        <v>0.312</v>
      </c>
      <c r="Q82" s="25">
        <f>M82*P82</f>
        <v>4794.5039999999999</v>
      </c>
      <c r="R82" s="39">
        <v>2.1999999999999999E-2</v>
      </c>
      <c r="S82" s="25">
        <f>M82*R82</f>
        <v>338.07399999999996</v>
      </c>
      <c r="T82" s="28">
        <v>0.23</v>
      </c>
      <c r="U82" s="25">
        <f>M82*T82</f>
        <v>3534.4100000000003</v>
      </c>
      <c r="V82" s="39">
        <v>0.48899999999999999</v>
      </c>
      <c r="W82" s="25">
        <f>M82*V82</f>
        <v>7514.4629999999997</v>
      </c>
      <c r="X82" s="39">
        <v>0.4</v>
      </c>
      <c r="Y82" s="25">
        <f>X82*M82</f>
        <v>6146.8</v>
      </c>
      <c r="Z82" s="47">
        <v>2.96E-3</v>
      </c>
      <c r="AA82" s="18">
        <f>M82*Z82</f>
        <v>45.486319999999999</v>
      </c>
      <c r="AB82" s="27">
        <f>IF(M82&gt;0,(AD82+AL82)/M82,0)</f>
        <v>2.9533344439383095E-3</v>
      </c>
      <c r="AC82" s="47">
        <v>3.6999999999999999E-4</v>
      </c>
      <c r="AD82" s="37">
        <f>AC82*M82</f>
        <v>5.6857899999999999</v>
      </c>
      <c r="AE82" s="28">
        <v>0.2172</v>
      </c>
      <c r="AF82" s="41">
        <f>AI82*(1-AJ82)*AE82</f>
        <v>38.980232400000006</v>
      </c>
      <c r="AG82" s="28">
        <f>IF(AND(AE82&gt;0,AC82&gt;0,Z82&gt;0),((Z82-AC82)*AE82)/((AE82-AC82)*Z82),0)</f>
        <v>0.87649310519762025</v>
      </c>
      <c r="AH82" s="29">
        <f t="shared" si="1"/>
        <v>0.87618346724358132</v>
      </c>
      <c r="AI82" s="43">
        <v>197</v>
      </c>
      <c r="AJ82" s="39">
        <v>8.8999999999999996E-2</v>
      </c>
      <c r="AK82" s="28">
        <v>0.22120000000000001</v>
      </c>
      <c r="AL82" s="41">
        <f>AI82*(1-AJ82)*AK82</f>
        <v>39.698100400000001</v>
      </c>
      <c r="AM82" s="18">
        <v>1.6</v>
      </c>
      <c r="AN82" s="18"/>
      <c r="AO82" s="121">
        <f>AO81+AI82-AN82</f>
        <v>2138.58</v>
      </c>
      <c r="AP82" s="104"/>
      <c r="AQ82" s="43"/>
      <c r="AR82" s="48"/>
      <c r="AS82" s="41"/>
      <c r="AT82" s="41"/>
      <c r="AU82" s="41"/>
      <c r="AV82" s="41"/>
    </row>
    <row r="83" spans="1:48" s="22" customFormat="1" ht="13.5" thickBot="1" x14ac:dyDescent="0.25">
      <c r="A83" s="159"/>
      <c r="B83" s="49" t="s">
        <v>38</v>
      </c>
      <c r="C83" s="50"/>
      <c r="D83" s="51">
        <f>SUM(D80:D82)</f>
        <v>48300</v>
      </c>
      <c r="E83" s="51"/>
      <c r="F83" s="51">
        <f>SUM(F80:F82)</f>
        <v>49973</v>
      </c>
      <c r="G83" s="52"/>
      <c r="H83" s="52"/>
      <c r="I83" s="51">
        <f>SUM(I80:I82)</f>
        <v>52068</v>
      </c>
      <c r="J83" s="52"/>
      <c r="K83" s="51">
        <f>SUM(K80:K82)</f>
        <v>48286</v>
      </c>
      <c r="L83" s="21">
        <f>IF(K83&gt;0,(K80*L80+K81*L81+K82*L82)/K83,0)</f>
        <v>6.7757134573168218E-2</v>
      </c>
      <c r="M83" s="52">
        <f>M80+M81+M82</f>
        <v>45015</v>
      </c>
      <c r="N83" s="53">
        <f>IF(M83&gt;0,O83/M83,0)</f>
        <v>0.64467964011996004</v>
      </c>
      <c r="O83" s="54">
        <f>O80+O81+O82</f>
        <v>29020.254000000001</v>
      </c>
      <c r="P83" s="21">
        <f>IF(M83&gt;0,Q83/M83,0)</f>
        <v>0.32371476174608466</v>
      </c>
      <c r="Q83" s="54">
        <f>Q80+Q81+Q82</f>
        <v>14572.02</v>
      </c>
      <c r="R83" s="21">
        <f>IF(M83&gt;0,S83/M83,0)</f>
        <v>3.1605598133955352E-2</v>
      </c>
      <c r="S83" s="54">
        <f>S80+S81+S82</f>
        <v>1422.7260000000001</v>
      </c>
      <c r="T83" s="21">
        <f>IF(M83&gt;0,U83/M83,0)</f>
        <v>0.22398351660557592</v>
      </c>
      <c r="U83" s="54">
        <f>U80+U81+U82</f>
        <v>10082.618</v>
      </c>
      <c r="V83" s="21">
        <f>IF(M83&gt;0,W83/M83,0)</f>
        <v>0.49771762745751413</v>
      </c>
      <c r="W83" s="54">
        <f>W80+W81+W82</f>
        <v>22404.758999999998</v>
      </c>
      <c r="X83" s="21">
        <f>IF(M83&gt;0,Y83/M83,0)</f>
        <v>0.4</v>
      </c>
      <c r="Y83" s="54">
        <f>Y80+Y81+Y82</f>
        <v>18006</v>
      </c>
      <c r="Z83" s="55">
        <f>IF(M83&gt;0,AA83/M83,0)</f>
        <v>3.0024773964234144E-3</v>
      </c>
      <c r="AA83" s="56">
        <f>SUM(AA80:AA82)</f>
        <v>135.15652</v>
      </c>
      <c r="AB83" s="55">
        <f>IF(M83&gt;0,(AB80*M80+AB81*M81+AB82*M82)/M83,0)</f>
        <v>3.0867355059424634E-3</v>
      </c>
      <c r="AC83" s="55">
        <f>IF(K83&gt;0,(K80*AC80+K81*AC81+K82*AC82)/K83,0)</f>
        <v>3.7975458725096297E-4</v>
      </c>
      <c r="AD83" s="52">
        <f>SUM(AD80:AD82)</f>
        <v>17.095269999999999</v>
      </c>
      <c r="AE83" s="53">
        <f>IF(K83&gt;0,(K80*AE80+K81*AE81+K82*AE82)/K83,0)</f>
        <v>0.21302487677587709</v>
      </c>
      <c r="AF83" s="58">
        <f>SUM(AF80:AF82)</f>
        <v>118.70791200000001</v>
      </c>
      <c r="AG83" s="53">
        <f>IF(AND(AA83&gt;0),((AA80*AG80+AA81*AG81+AA82*AG82)/AA83),0)</f>
        <v>0.87507650377460744</v>
      </c>
      <c r="AH83" s="57">
        <f t="shared" si="1"/>
        <v>0.87849809956283686</v>
      </c>
      <c r="AI83" s="51">
        <f>SUM(AI80:AI82)</f>
        <v>610</v>
      </c>
      <c r="AJ83" s="21">
        <f>IF(AI83&gt;0,(AJ80*AI80+AJ81*AI81+AJ82*AI82)/AI83,0)</f>
        <v>8.5940983606557386E-2</v>
      </c>
      <c r="AK83" s="53">
        <f>IF(K83&gt;0,(AK80*K80+AK81*K81+AK82*K82)/K83,0)</f>
        <v>0.21861977177649838</v>
      </c>
      <c r="AL83" s="58">
        <f>SUM(AL80:AL82)</f>
        <v>121.8541288</v>
      </c>
      <c r="AM83" s="56"/>
      <c r="AN83" s="56">
        <f>SUM(AN80:AN82)</f>
        <v>0</v>
      </c>
      <c r="AO83" s="105"/>
      <c r="AP83" s="106">
        <f>AO82</f>
        <v>2138.58</v>
      </c>
      <c r="AQ83" s="51">
        <f>SUM(AQ80:AQ82)</f>
        <v>0</v>
      </c>
      <c r="AR83" s="59"/>
      <c r="AS83" s="58"/>
      <c r="AT83" s="58"/>
      <c r="AU83" s="58"/>
      <c r="AV83" s="58"/>
    </row>
    <row r="84" spans="1:48" x14ac:dyDescent="0.2">
      <c r="A84" s="157">
        <v>21</v>
      </c>
      <c r="B84" s="23">
        <v>1</v>
      </c>
      <c r="C84" s="11" t="s">
        <v>54</v>
      </c>
      <c r="D84" s="12">
        <v>5887</v>
      </c>
      <c r="E84" s="12">
        <v>0</v>
      </c>
      <c r="F84" s="12">
        <v>7203</v>
      </c>
      <c r="G84" s="13">
        <v>0.7</v>
      </c>
      <c r="H84" s="13">
        <v>5.6</v>
      </c>
      <c r="I84" s="12">
        <v>7947</v>
      </c>
      <c r="J84" s="13">
        <v>4.5999999999999996</v>
      </c>
      <c r="K84" s="12">
        <v>15776</v>
      </c>
      <c r="L84" s="14">
        <v>7.5999999999999998E-2</v>
      </c>
      <c r="M84" s="24">
        <f>ROUND(K84*(1-L84),0)</f>
        <v>14577</v>
      </c>
      <c r="N84" s="15">
        <v>0.56299999999999994</v>
      </c>
      <c r="O84" s="25">
        <f>M84*N84</f>
        <v>8206.8509999999987</v>
      </c>
      <c r="P84" s="14">
        <v>0.40300000000000002</v>
      </c>
      <c r="Q84" s="25">
        <f>M84*P84</f>
        <v>5874.5309999999999</v>
      </c>
      <c r="R84" s="16">
        <v>3.4000000000000002E-2</v>
      </c>
      <c r="S84" s="25">
        <f>M84*R84</f>
        <v>495.61800000000005</v>
      </c>
      <c r="T84" s="26">
        <v>0.23799999999999999</v>
      </c>
      <c r="U84" s="25">
        <f>M84*T84</f>
        <v>3469.326</v>
      </c>
      <c r="V84" s="16">
        <v>0.48499999999999999</v>
      </c>
      <c r="W84" s="25">
        <f>M84*V84</f>
        <v>7069.8450000000003</v>
      </c>
      <c r="X84" s="16">
        <v>0.39</v>
      </c>
      <c r="Y84" s="25">
        <f>X84*M84</f>
        <v>5685.03</v>
      </c>
      <c r="Z84" s="17">
        <v>2.9099999999999998E-3</v>
      </c>
      <c r="AA84" s="18">
        <f>M84*Z84</f>
        <v>42.419069999999998</v>
      </c>
      <c r="AB84" s="27">
        <f>IF(M84&gt;0,(AD84+AL84)/M84,0)</f>
        <v>2.9404942512176713E-3</v>
      </c>
      <c r="AC84" s="17">
        <v>3.6000000000000002E-4</v>
      </c>
      <c r="AD84" s="24">
        <f>AC84*M84</f>
        <v>5.2477200000000002</v>
      </c>
      <c r="AE84" s="117">
        <v>0.21110000000000001</v>
      </c>
      <c r="AF84" s="30">
        <f>AI84*(1-AJ84)*AE84</f>
        <v>37.0541719</v>
      </c>
      <c r="AG84" s="28">
        <f>IF(AND(AE84&gt;0,AC84&gt;0,Z84&gt;0),((Z84-AC84)*AE84)/((AE84-AC84)*Z84),0)</f>
        <v>0.8777855940138285</v>
      </c>
      <c r="AH84" s="60">
        <f t="shared" si="1"/>
        <v>0.87904830487701457</v>
      </c>
      <c r="AI84" s="12">
        <v>191</v>
      </c>
      <c r="AJ84" s="14">
        <v>8.1000000000000003E-2</v>
      </c>
      <c r="AK84" s="15">
        <v>0.21429999999999999</v>
      </c>
      <c r="AL84" s="30">
        <f>AI84*(1-AJ84)*AK84</f>
        <v>37.615864699999996</v>
      </c>
      <c r="AM84" s="19">
        <v>1.6</v>
      </c>
      <c r="AN84" s="19">
        <v>1101.26</v>
      </c>
      <c r="AO84" s="101">
        <f>AO82+AI84-AN84</f>
        <v>1228.32</v>
      </c>
      <c r="AP84" s="102"/>
      <c r="AQ84" s="12"/>
      <c r="AR84" s="31"/>
      <c r="AS84" s="20"/>
      <c r="AT84" s="20"/>
      <c r="AU84" s="20"/>
      <c r="AV84" s="20"/>
    </row>
    <row r="85" spans="1:48" x14ac:dyDescent="0.2">
      <c r="A85" s="158"/>
      <c r="B85" s="33">
        <v>2</v>
      </c>
      <c r="C85" s="46" t="s">
        <v>50</v>
      </c>
      <c r="D85" s="34">
        <v>18118</v>
      </c>
      <c r="E85" s="34">
        <v>3</v>
      </c>
      <c r="F85" s="34">
        <v>15021</v>
      </c>
      <c r="G85" s="35">
        <v>0.7</v>
      </c>
      <c r="H85" s="35">
        <v>6.4</v>
      </c>
      <c r="I85" s="34">
        <v>15817</v>
      </c>
      <c r="J85" s="35">
        <v>3.9</v>
      </c>
      <c r="K85" s="34">
        <v>16280</v>
      </c>
      <c r="L85" s="36">
        <v>6.8000000000000005E-2</v>
      </c>
      <c r="M85" s="37">
        <f>ROUND(K85*(1-L85),0)</f>
        <v>15173</v>
      </c>
      <c r="N85" s="38">
        <v>0.66700000000000004</v>
      </c>
      <c r="O85" s="25">
        <f>M85*N85</f>
        <v>10120.391000000001</v>
      </c>
      <c r="P85" s="36">
        <v>0.3</v>
      </c>
      <c r="Q85" s="25">
        <f>M85*P85</f>
        <v>4551.8999999999996</v>
      </c>
      <c r="R85" s="39">
        <v>3.3000000000000002E-2</v>
      </c>
      <c r="S85" s="25">
        <f>M85*R85</f>
        <v>500.709</v>
      </c>
      <c r="T85" s="28">
        <v>0.222</v>
      </c>
      <c r="U85" s="25">
        <f>M85*T85</f>
        <v>3368.4059999999999</v>
      </c>
      <c r="V85" s="39">
        <v>0.502</v>
      </c>
      <c r="W85" s="25">
        <f>M85*V85</f>
        <v>7616.8460000000005</v>
      </c>
      <c r="X85" s="39">
        <v>0.39</v>
      </c>
      <c r="Y85" s="25">
        <f>X85*M85</f>
        <v>5917.47</v>
      </c>
      <c r="Z85" s="40">
        <v>2.9299999999999999E-3</v>
      </c>
      <c r="AA85" s="18">
        <f>M85*Z85</f>
        <v>44.456890000000001</v>
      </c>
      <c r="AB85" s="27">
        <f>IF(M85&gt;0,(AD85+AL85)/M85,0)</f>
        <v>3.0207774335991567E-3</v>
      </c>
      <c r="AC85" s="40">
        <v>3.2000000000000003E-4</v>
      </c>
      <c r="AD85" s="37">
        <f>AC85*M85</f>
        <v>4.8553600000000001</v>
      </c>
      <c r="AE85" s="28">
        <v>0.2029</v>
      </c>
      <c r="AF85" s="41">
        <f>AI85*(1-AJ85)*AE85</f>
        <v>39.072453000000003</v>
      </c>
      <c r="AG85" s="28">
        <f>IF(AND(AE85&gt;0,AC85&gt;0,Z85&gt;0),((Z85-AC85)*AE85)/((AE85-AC85)*Z85),0)</f>
        <v>0.89219208726203303</v>
      </c>
      <c r="AH85" s="29">
        <f t="shared" si="1"/>
        <v>0.89541349170845652</v>
      </c>
      <c r="AI85" s="34">
        <v>210</v>
      </c>
      <c r="AJ85" s="36">
        <v>8.3000000000000004E-2</v>
      </c>
      <c r="AK85" s="38">
        <v>0.21279999999999999</v>
      </c>
      <c r="AL85" s="41">
        <f>AI85*(1-AJ85)*AK85</f>
        <v>40.978896000000006</v>
      </c>
      <c r="AM85" s="42">
        <v>1.68</v>
      </c>
      <c r="AN85" s="42"/>
      <c r="AO85" s="121">
        <f>AO84+AI85-AN85</f>
        <v>1438.32</v>
      </c>
      <c r="AP85" s="104"/>
      <c r="AQ85" s="43"/>
      <c r="AR85" s="44"/>
      <c r="AS85" s="45"/>
      <c r="AT85" s="45"/>
      <c r="AU85" s="45"/>
      <c r="AV85" s="45"/>
    </row>
    <row r="86" spans="1:48" x14ac:dyDescent="0.2">
      <c r="A86" s="158"/>
      <c r="B86" s="33">
        <v>3</v>
      </c>
      <c r="C86" s="46" t="s">
        <v>52</v>
      </c>
      <c r="D86" s="43">
        <v>16295</v>
      </c>
      <c r="E86" s="43">
        <v>0</v>
      </c>
      <c r="F86" s="43">
        <v>15859</v>
      </c>
      <c r="G86" s="37">
        <v>1.3</v>
      </c>
      <c r="H86" s="37">
        <v>5.5</v>
      </c>
      <c r="I86" s="43">
        <v>16850</v>
      </c>
      <c r="J86" s="127">
        <v>3.9</v>
      </c>
      <c r="K86" s="43">
        <v>16113</v>
      </c>
      <c r="L86" s="39">
        <v>6.5000000000000002E-2</v>
      </c>
      <c r="M86" s="37">
        <f>ROUND(K86*(1-L86),0)</f>
        <v>15066</v>
      </c>
      <c r="N86" s="28">
        <v>0.504</v>
      </c>
      <c r="O86" s="25">
        <f>M86*N86</f>
        <v>7593.2640000000001</v>
      </c>
      <c r="P86" s="39">
        <v>0.46700000000000003</v>
      </c>
      <c r="Q86" s="25">
        <f>M86*P86</f>
        <v>7035.8220000000001</v>
      </c>
      <c r="R86" s="39">
        <v>2.9000000000000001E-2</v>
      </c>
      <c r="S86" s="25">
        <f>M86*R86</f>
        <v>436.91400000000004</v>
      </c>
      <c r="T86" s="28">
        <v>0.23899999999999999</v>
      </c>
      <c r="U86" s="25">
        <f>M86*T86</f>
        <v>3600.7739999999999</v>
      </c>
      <c r="V86" s="39">
        <v>0.49199999999999999</v>
      </c>
      <c r="W86" s="25">
        <f>M86*V86</f>
        <v>7412.4719999999998</v>
      </c>
      <c r="X86" s="39">
        <v>0.4</v>
      </c>
      <c r="Y86" s="25">
        <f>X86*M86</f>
        <v>6026.4000000000005</v>
      </c>
      <c r="Z86" s="47">
        <v>2.8600000000000001E-3</v>
      </c>
      <c r="AA86" s="18">
        <f>M86*Z86</f>
        <v>43.088760000000001</v>
      </c>
      <c r="AB86" s="27">
        <f>IF(M86&gt;0,(AD86+AL86)/M86,0)</f>
        <v>2.6795426788795967E-3</v>
      </c>
      <c r="AC86" s="47">
        <v>2.9999999999999997E-4</v>
      </c>
      <c r="AD86" s="37">
        <f>AC86*M86</f>
        <v>4.5198</v>
      </c>
      <c r="AE86" s="28">
        <v>0.2059</v>
      </c>
      <c r="AF86" s="41">
        <f>AI86*(1-AJ86)*AE86</f>
        <v>35.573754800000003</v>
      </c>
      <c r="AG86" s="28">
        <f>IF(AND(AE86&gt;0,AC86&gt;0,Z86&gt;0),((Z86-AC86)*AE86)/((AE86-AC86)*Z86),0)</f>
        <v>0.89641098201409486</v>
      </c>
      <c r="AH86" s="29">
        <f t="shared" si="1"/>
        <v>0.88932636955701239</v>
      </c>
      <c r="AI86" s="43">
        <v>188</v>
      </c>
      <c r="AJ86" s="39">
        <v>8.1000000000000003E-2</v>
      </c>
      <c r="AK86" s="28">
        <v>0.20749999999999999</v>
      </c>
      <c r="AL86" s="41">
        <f>AI86*(1-AJ86)*AK86</f>
        <v>35.850190000000005</v>
      </c>
      <c r="AM86" s="18">
        <v>1.6</v>
      </c>
      <c r="AN86" s="18"/>
      <c r="AO86" s="121">
        <f>AO85+AI86-AN86</f>
        <v>1626.32</v>
      </c>
      <c r="AP86" s="104"/>
      <c r="AQ86" s="43"/>
      <c r="AR86" s="48"/>
      <c r="AS86" s="41"/>
      <c r="AT86" s="41"/>
      <c r="AU86" s="41"/>
      <c r="AV86" s="41"/>
    </row>
    <row r="87" spans="1:48" s="22" customFormat="1" ht="13.5" thickBot="1" x14ac:dyDescent="0.25">
      <c r="A87" s="159"/>
      <c r="B87" s="49" t="s">
        <v>38</v>
      </c>
      <c r="C87" s="50"/>
      <c r="D87" s="51">
        <f>SUM(D84:D86)</f>
        <v>40300</v>
      </c>
      <c r="E87" s="51"/>
      <c r="F87" s="51">
        <f>SUM(F84:F86)</f>
        <v>38083</v>
      </c>
      <c r="G87" s="52"/>
      <c r="H87" s="52"/>
      <c r="I87" s="51">
        <f>SUM(I84:I86)</f>
        <v>40614</v>
      </c>
      <c r="J87" s="52"/>
      <c r="K87" s="51">
        <f>SUM(K84:K86)</f>
        <v>48169</v>
      </c>
      <c r="L87" s="21">
        <f>IF(K87&gt;0,(K84*L84+K85*L85+K86*L86)/K87,0)</f>
        <v>6.9616579127654718E-2</v>
      </c>
      <c r="M87" s="52">
        <f>M84+M85+M86</f>
        <v>44816</v>
      </c>
      <c r="N87" s="53">
        <f>IF(M87&gt;0,O87/M87,0)</f>
        <v>0.57837616029989281</v>
      </c>
      <c r="O87" s="54">
        <f>O84+O85+O86</f>
        <v>25920.505999999998</v>
      </c>
      <c r="P87" s="21">
        <f>IF(M87&gt;0,Q87/M87,0)</f>
        <v>0.38964327472331312</v>
      </c>
      <c r="Q87" s="54">
        <f>Q84+Q85+Q86</f>
        <v>17462.253000000001</v>
      </c>
      <c r="R87" s="21">
        <f>IF(M87&gt;0,S87/M87,0)</f>
        <v>3.1980564976794003E-2</v>
      </c>
      <c r="S87" s="54">
        <f>S84+S85+S86</f>
        <v>1433.241</v>
      </c>
      <c r="T87" s="21">
        <f>IF(M87&gt;0,U87/M87,0)</f>
        <v>0.23291918064976794</v>
      </c>
      <c r="U87" s="54">
        <f>U84+U85+U86</f>
        <v>10438.505999999999</v>
      </c>
      <c r="V87" s="21">
        <f>IF(M87&gt;0,W87/M87,0)</f>
        <v>0.49310877811495896</v>
      </c>
      <c r="W87" s="54">
        <f>W84+W85+W86</f>
        <v>22099.163</v>
      </c>
      <c r="X87" s="21">
        <f>IF(M87&gt;0,Y87/M87,0)</f>
        <v>0.39336174580506966</v>
      </c>
      <c r="Y87" s="54">
        <f>Y84+Y85+Y86</f>
        <v>17628.900000000001</v>
      </c>
      <c r="Z87" s="55">
        <f>IF(M87&gt;0,AA87/M87,0)</f>
        <v>2.8999625133880758E-3</v>
      </c>
      <c r="AA87" s="56">
        <f>SUM(AA84:AA86)</f>
        <v>129.96472</v>
      </c>
      <c r="AB87" s="55">
        <f>IF(M87&gt;0,(AB84*M84+AB85*M85+AB86*M86)/M87,0)</f>
        <v>2.8799498103355943E-3</v>
      </c>
      <c r="AC87" s="55">
        <f>IF(K87&gt;0,(K84*AC84+K85*AC85+K86*AC86)/K87,0)</f>
        <v>3.2641034690361024E-4</v>
      </c>
      <c r="AD87" s="52">
        <f>SUM(AD84:AD86)</f>
        <v>14.62288</v>
      </c>
      <c r="AE87" s="53">
        <f>IF(K87&gt;0,(K84*AE84+K85*AE85+K86*AE86)/K87,0)</f>
        <v>0.20658914031846209</v>
      </c>
      <c r="AF87" s="58">
        <f>SUM(AF84:AF86)</f>
        <v>111.7003797</v>
      </c>
      <c r="AG87" s="53">
        <f>IF(AND(AA87&gt;0),((AA84*AG84+AA85*AG85+AA86*AG86)/AA87),0)</f>
        <v>0.88888870537413878</v>
      </c>
      <c r="AH87" s="57">
        <f t="shared" si="1"/>
        <v>0.8880314888816444</v>
      </c>
      <c r="AI87" s="51">
        <f>SUM(AI84:AI86)</f>
        <v>589</v>
      </c>
      <c r="AJ87" s="21">
        <f>IF(AI87&gt;0,(AJ84*AI84+AJ85*AI85+AJ86*AI86)/AI87,0)</f>
        <v>8.1713073005093381E-2</v>
      </c>
      <c r="AK87" s="53">
        <f>IF(K87&gt;0,(AK84*K84+AK85*K85+AK86*K86)/K87,0)</f>
        <v>0.21151836866034171</v>
      </c>
      <c r="AL87" s="58">
        <f>SUM(AL84:AL86)</f>
        <v>114.44495069999999</v>
      </c>
      <c r="AM87" s="56"/>
      <c r="AN87" s="56">
        <f>SUM(AN84:AN86)</f>
        <v>1101.26</v>
      </c>
      <c r="AO87" s="105"/>
      <c r="AP87" s="106">
        <f>AO86</f>
        <v>1626.32</v>
      </c>
      <c r="AQ87" s="51">
        <f>SUM(AQ84:AQ86)</f>
        <v>0</v>
      </c>
      <c r="AR87" s="59"/>
      <c r="AS87" s="58"/>
      <c r="AT87" s="58"/>
      <c r="AU87" s="58"/>
      <c r="AV87" s="58"/>
    </row>
    <row r="88" spans="1:48" x14ac:dyDescent="0.2">
      <c r="A88" s="157">
        <v>22</v>
      </c>
      <c r="B88" s="23">
        <v>1</v>
      </c>
      <c r="C88" s="11" t="s">
        <v>51</v>
      </c>
      <c r="D88" s="12">
        <v>3900</v>
      </c>
      <c r="E88" s="12">
        <v>1</v>
      </c>
      <c r="F88" s="12">
        <v>13642</v>
      </c>
      <c r="G88" s="13">
        <v>1.4</v>
      </c>
      <c r="H88" s="13">
        <v>7.4</v>
      </c>
      <c r="I88" s="12">
        <v>13120</v>
      </c>
      <c r="J88" s="125">
        <v>5</v>
      </c>
      <c r="K88" s="12">
        <v>16137</v>
      </c>
      <c r="L88" s="14">
        <v>6.6000000000000003E-2</v>
      </c>
      <c r="M88" s="24">
        <f>ROUND(K88*(1-L88),0)</f>
        <v>15072</v>
      </c>
      <c r="N88" s="15">
        <v>0.58299999999999996</v>
      </c>
      <c r="O88" s="25">
        <f>M88*N88</f>
        <v>8786.9759999999987</v>
      </c>
      <c r="P88" s="14">
        <v>0.39300000000000002</v>
      </c>
      <c r="Q88" s="25">
        <f>M88*P88</f>
        <v>5923.2960000000003</v>
      </c>
      <c r="R88" s="16">
        <v>2.4E-2</v>
      </c>
      <c r="S88" s="25">
        <f>M88*R88</f>
        <v>361.72800000000001</v>
      </c>
      <c r="T88" s="26">
        <v>0.223</v>
      </c>
      <c r="U88" s="25">
        <f>M88*T88</f>
        <v>3361.056</v>
      </c>
      <c r="V88" s="16">
        <v>0.502</v>
      </c>
      <c r="W88" s="25">
        <f>M88*V88</f>
        <v>7566.1440000000002</v>
      </c>
      <c r="X88" s="16">
        <v>0.4</v>
      </c>
      <c r="Y88" s="25">
        <f>X88*M88</f>
        <v>6028.8</v>
      </c>
      <c r="Z88" s="17">
        <v>2.98E-3</v>
      </c>
      <c r="AA88" s="18">
        <f>M88*Z88</f>
        <v>44.914560000000002</v>
      </c>
      <c r="AB88" s="27">
        <f>IF(M88&gt;0,(AD88+AL88)/M88,0)</f>
        <v>2.973759613853503E-3</v>
      </c>
      <c r="AC88" s="17">
        <v>2.9999999999999997E-4</v>
      </c>
      <c r="AD88" s="24">
        <f>AC88*M88</f>
        <v>4.5215999999999994</v>
      </c>
      <c r="AE88" s="117">
        <v>0.20780000000000001</v>
      </c>
      <c r="AF88" s="30">
        <f>AI88*(1-AJ88)*AE88</f>
        <v>39.186300600000003</v>
      </c>
      <c r="AG88" s="28">
        <f>IF(AND(AE88&gt;0,AC88&gt;0,Z88&gt;0),((Z88-AC88)*AE88)/((AE88-AC88)*Z88),0)</f>
        <v>0.90062909355542986</v>
      </c>
      <c r="AH88" s="60">
        <f t="shared" si="1"/>
        <v>0.90038159144138552</v>
      </c>
      <c r="AI88" s="12">
        <v>207</v>
      </c>
      <c r="AJ88" s="14">
        <v>8.8999999999999996E-2</v>
      </c>
      <c r="AK88" s="15">
        <v>0.2137</v>
      </c>
      <c r="AL88" s="30">
        <f>AI88*(1-AJ88)*AK88</f>
        <v>40.298904899999997</v>
      </c>
      <c r="AM88" s="19">
        <v>1.6</v>
      </c>
      <c r="AN88" s="19">
        <v>1058.6600000000001</v>
      </c>
      <c r="AO88" s="101">
        <f>AO86+AI88-AN88</f>
        <v>774.65999999999985</v>
      </c>
      <c r="AP88" s="102"/>
      <c r="AQ88" s="12"/>
      <c r="AR88" s="31"/>
      <c r="AS88" s="20"/>
      <c r="AT88" s="20"/>
      <c r="AU88" s="20"/>
      <c r="AV88" s="20"/>
    </row>
    <row r="89" spans="1:48" x14ac:dyDescent="0.2">
      <c r="A89" s="158"/>
      <c r="B89" s="33">
        <v>2</v>
      </c>
      <c r="C89" s="46" t="s">
        <v>50</v>
      </c>
      <c r="D89" s="34">
        <v>18445</v>
      </c>
      <c r="E89" s="34">
        <v>5</v>
      </c>
      <c r="F89" s="34">
        <v>15015</v>
      </c>
      <c r="G89" s="35">
        <v>1.2</v>
      </c>
      <c r="H89" s="35">
        <v>5.9</v>
      </c>
      <c r="I89" s="34">
        <v>16902</v>
      </c>
      <c r="J89" s="35">
        <v>4.2</v>
      </c>
      <c r="K89" s="34">
        <v>16294</v>
      </c>
      <c r="L89" s="36">
        <v>7.0999999999999994E-2</v>
      </c>
      <c r="M89" s="37">
        <f>ROUND(K89*(1-L89),0)</f>
        <v>15137</v>
      </c>
      <c r="N89" s="38">
        <v>0.58399999999999996</v>
      </c>
      <c r="O89" s="25">
        <f>M89*N89</f>
        <v>8840.0079999999998</v>
      </c>
      <c r="P89" s="36">
        <v>0.40500000000000003</v>
      </c>
      <c r="Q89" s="25">
        <f>M89*P89</f>
        <v>6130.4850000000006</v>
      </c>
      <c r="R89" s="39">
        <v>1.0999999999999999E-2</v>
      </c>
      <c r="S89" s="25">
        <f>M89*R89</f>
        <v>166.50699999999998</v>
      </c>
      <c r="T89" s="28">
        <v>0.23499999999999999</v>
      </c>
      <c r="U89" s="25">
        <f>M89*T89</f>
        <v>3557.1949999999997</v>
      </c>
      <c r="V89" s="39">
        <v>0.48899999999999999</v>
      </c>
      <c r="W89" s="25">
        <f>M89*V89</f>
        <v>7401.9929999999995</v>
      </c>
      <c r="X89" s="39">
        <v>0.4</v>
      </c>
      <c r="Y89" s="25">
        <f>X89*M89</f>
        <v>6054.8</v>
      </c>
      <c r="Z89" s="40">
        <v>2.8999999999999998E-3</v>
      </c>
      <c r="AA89" s="18">
        <f>M89*Z89</f>
        <v>43.897299999999994</v>
      </c>
      <c r="AB89" s="27">
        <f>IF(M89&gt;0,(AD89+AL89)/M89,0)</f>
        <v>3.0070078351060315E-3</v>
      </c>
      <c r="AC89" s="40">
        <v>2.9999999999999997E-4</v>
      </c>
      <c r="AD89" s="37">
        <f>AC89*M89</f>
        <v>4.5410999999999992</v>
      </c>
      <c r="AE89" s="28">
        <v>0.19919999999999999</v>
      </c>
      <c r="AF89" s="41">
        <f>AI89*(1-AJ89)*AE89</f>
        <v>39.412915199999993</v>
      </c>
      <c r="AG89" s="28">
        <f>IF(AND(AE89&gt;0,AC89&gt;0,Z89&gt;0),((Z89-AC89)*AE89)/((AE89-AC89)*Z89),0)</f>
        <v>0.89790398918187964</v>
      </c>
      <c r="AH89" s="29">
        <f t="shared" si="1"/>
        <v>0.90153899747604893</v>
      </c>
      <c r="AI89" s="34">
        <v>216</v>
      </c>
      <c r="AJ89" s="36">
        <v>8.4000000000000005E-2</v>
      </c>
      <c r="AK89" s="38">
        <v>0.20710000000000001</v>
      </c>
      <c r="AL89" s="41">
        <f>AI89*(1-AJ89)*AK89</f>
        <v>40.9759776</v>
      </c>
      <c r="AM89" s="42">
        <v>1.62</v>
      </c>
      <c r="AN89" s="42"/>
      <c r="AO89" s="121">
        <f>AO88+AI89-AN89</f>
        <v>990.65999999999985</v>
      </c>
      <c r="AP89" s="104"/>
      <c r="AQ89" s="43"/>
      <c r="AR89" s="44"/>
      <c r="AS89" s="45"/>
      <c r="AT89" s="45"/>
      <c r="AU89" s="45"/>
      <c r="AV89" s="45"/>
    </row>
    <row r="90" spans="1:48" x14ac:dyDescent="0.2">
      <c r="A90" s="158"/>
      <c r="B90" s="33">
        <v>3</v>
      </c>
      <c r="C90" s="46" t="s">
        <v>52</v>
      </c>
      <c r="D90" s="43">
        <v>20570</v>
      </c>
      <c r="E90" s="43">
        <v>1</v>
      </c>
      <c r="F90" s="43">
        <v>16935</v>
      </c>
      <c r="G90" s="37">
        <v>1.8</v>
      </c>
      <c r="H90" s="37">
        <v>4.7</v>
      </c>
      <c r="I90" s="43">
        <v>17784</v>
      </c>
      <c r="J90" s="127">
        <v>3.8</v>
      </c>
      <c r="K90" s="43">
        <v>16254</v>
      </c>
      <c r="L90" s="39">
        <v>6.2E-2</v>
      </c>
      <c r="M90" s="37">
        <f>ROUND(K90*(1-L90),0)</f>
        <v>15246</v>
      </c>
      <c r="N90" s="28">
        <v>0.48499999999999999</v>
      </c>
      <c r="O90" s="25">
        <f>M90*N90</f>
        <v>7394.3099999999995</v>
      </c>
      <c r="P90" s="39">
        <v>0.498</v>
      </c>
      <c r="Q90" s="25">
        <f>M90*P90</f>
        <v>7592.5079999999998</v>
      </c>
      <c r="R90" s="39">
        <v>1.7000000000000001E-2</v>
      </c>
      <c r="S90" s="25">
        <f>M90*R90</f>
        <v>259.18200000000002</v>
      </c>
      <c r="T90" s="28">
        <v>0.25600000000000001</v>
      </c>
      <c r="U90" s="25">
        <f>M90*T90</f>
        <v>3902.9760000000001</v>
      </c>
      <c r="V90" s="39">
        <v>0.48</v>
      </c>
      <c r="W90" s="25">
        <f>M90*V90</f>
        <v>7318.08</v>
      </c>
      <c r="X90" s="39">
        <v>0.4</v>
      </c>
      <c r="Y90" s="25">
        <f>X90*M90</f>
        <v>6098.4000000000005</v>
      </c>
      <c r="Z90" s="47">
        <v>2.8600000000000001E-3</v>
      </c>
      <c r="AA90" s="18">
        <f>M90*Z90</f>
        <v>43.603560000000002</v>
      </c>
      <c r="AB90" s="27">
        <f>IF(M90&gt;0,(AD90+AL90)/M90,0)</f>
        <v>2.7130464646464647E-3</v>
      </c>
      <c r="AC90" s="47">
        <v>2.9999999999999997E-4</v>
      </c>
      <c r="AD90" s="37">
        <f>AC90*M90</f>
        <v>4.5737999999999994</v>
      </c>
      <c r="AE90" s="28">
        <v>0.1981</v>
      </c>
      <c r="AF90" s="41">
        <f>AI90*(1-AJ90)*AE90</f>
        <v>35.241593799999997</v>
      </c>
      <c r="AG90" s="28">
        <f>IF(AND(AE90&gt;0,AC90&gt;0,Z90&gt;0),((Z90-AC90)*AE90)/((AE90-AC90)*Z90),0)</f>
        <v>0.89646248594681355</v>
      </c>
      <c r="AH90" s="29">
        <f t="shared" si="1"/>
        <v>0.89071533888076859</v>
      </c>
      <c r="AI90" s="43">
        <v>194</v>
      </c>
      <c r="AJ90" s="39">
        <v>8.3000000000000004E-2</v>
      </c>
      <c r="AK90" s="28">
        <v>0.20680000000000001</v>
      </c>
      <c r="AL90" s="41">
        <f>AI90*(1-AJ90)*AK90</f>
        <v>36.789306400000001</v>
      </c>
      <c r="AM90" s="18">
        <v>1.62</v>
      </c>
      <c r="AN90" s="18"/>
      <c r="AO90" s="121">
        <f>AO89+AI90-AN90</f>
        <v>1184.6599999999999</v>
      </c>
      <c r="AP90" s="104"/>
      <c r="AQ90" s="43"/>
      <c r="AR90" s="48"/>
      <c r="AS90" s="41"/>
      <c r="AT90" s="41"/>
      <c r="AU90" s="41"/>
      <c r="AV90" s="41"/>
    </row>
    <row r="91" spans="1:48" s="22" customFormat="1" ht="13.5" thickBot="1" x14ac:dyDescent="0.25">
      <c r="A91" s="159"/>
      <c r="B91" s="49" t="s">
        <v>38</v>
      </c>
      <c r="C91" s="50"/>
      <c r="D91" s="51">
        <f>SUM(D88:D90)</f>
        <v>42915</v>
      </c>
      <c r="E91" s="51"/>
      <c r="F91" s="51">
        <f>SUM(F88:F90)</f>
        <v>45592</v>
      </c>
      <c r="G91" s="52"/>
      <c r="H91" s="52"/>
      <c r="I91" s="51">
        <f>SUM(I88:I90)</f>
        <v>47806</v>
      </c>
      <c r="J91" s="52"/>
      <c r="K91" s="51">
        <f>SUM(K88:K90)</f>
        <v>48685</v>
      </c>
      <c r="L91" s="21">
        <f>IF(K91&gt;0,(K88*L88+K89*L89+K90*L90)/K91,0)</f>
        <v>6.6337968573482592E-2</v>
      </c>
      <c r="M91" s="52">
        <f>M88+M89+M90</f>
        <v>45455</v>
      </c>
      <c r="N91" s="53">
        <f>IF(M91&gt;0,O91/M91,0)</f>
        <v>0.55046296337036615</v>
      </c>
      <c r="O91" s="54">
        <f>O88+O89+O90</f>
        <v>25021.293999999994</v>
      </c>
      <c r="P91" s="21">
        <f>IF(M91&gt;0,Q91/M91,0)</f>
        <v>0.43221403585964141</v>
      </c>
      <c r="Q91" s="54">
        <f>Q88+Q89+Q90</f>
        <v>19646.289000000001</v>
      </c>
      <c r="R91" s="21">
        <f>IF(M91&gt;0,S91/M91,0)</f>
        <v>1.7323000769992301E-2</v>
      </c>
      <c r="S91" s="54">
        <f>S88+S89+S90</f>
        <v>787.41700000000003</v>
      </c>
      <c r="T91" s="21">
        <f>IF(M91&gt;0,U91/M91,0)</f>
        <v>0.23806461335386647</v>
      </c>
      <c r="U91" s="54">
        <f>U88+U89+U90</f>
        <v>10821.227000000001</v>
      </c>
      <c r="V91" s="21">
        <f>IF(M91&gt;0,W91/M91,0)</f>
        <v>0.49029187108128913</v>
      </c>
      <c r="W91" s="54">
        <f>W88+W89+W90</f>
        <v>22286.216999999997</v>
      </c>
      <c r="X91" s="21">
        <f>IF(M91&gt;0,Y91/M91,0)</f>
        <v>0.4</v>
      </c>
      <c r="Y91" s="54">
        <f>Y88+Y89+Y90</f>
        <v>18182</v>
      </c>
      <c r="Z91" s="55">
        <f>IF(M91&gt;0,AA91/M91,0)</f>
        <v>2.9131101088989107E-3</v>
      </c>
      <c r="AA91" s="56">
        <f>SUM(AA88:AA90)</f>
        <v>132.41541999999998</v>
      </c>
      <c r="AB91" s="55">
        <f>IF(M91&gt;0,(AB88*M88+AB89*M89+AB90*M90)/M91,0)</f>
        <v>2.8973861819381803E-3</v>
      </c>
      <c r="AC91" s="55">
        <f>IF(K91&gt;0,(K88*AC88+K89*AC89+K90*AC90)/K91,0)</f>
        <v>2.9999999999999997E-4</v>
      </c>
      <c r="AD91" s="52">
        <f>SUM(AD88:AD90)</f>
        <v>13.636499999999998</v>
      </c>
      <c r="AE91" s="53">
        <f>IF(K91&gt;0,(K88*AE88+K89*AE89+K90*AE90)/K91,0)</f>
        <v>0.201683286433193</v>
      </c>
      <c r="AF91" s="58">
        <f>SUM(AF88:AF90)</f>
        <v>113.8408096</v>
      </c>
      <c r="AG91" s="53">
        <f>IF(AND(AA91&gt;0),((AA88*AG88+AA89*AG89+AA90*AG90)/AA91),0)</f>
        <v>0.89835365124609923</v>
      </c>
      <c r="AH91" s="57">
        <f t="shared" si="1"/>
        <v>0.89774587603542777</v>
      </c>
      <c r="AI91" s="51">
        <f>SUM(AI88:AI90)</f>
        <v>617</v>
      </c>
      <c r="AJ91" s="21">
        <f>IF(AI91&gt;0,(AJ88*AI88+AJ89*AI89+AJ90*AI90)/AI91,0)</f>
        <v>8.5363047001620743E-2</v>
      </c>
      <c r="AK91" s="53">
        <f>IF(K91&gt;0,(AK88*K88+AK89*K89+AK90*K90)/K91,0)</f>
        <v>0.20918746020334805</v>
      </c>
      <c r="AL91" s="58">
        <f>SUM(AL88:AL90)</f>
        <v>118.06418889999999</v>
      </c>
      <c r="AM91" s="56"/>
      <c r="AN91" s="56">
        <f>SUM(AN88:AN90)</f>
        <v>1058.6600000000001</v>
      </c>
      <c r="AO91" s="105"/>
      <c r="AP91" s="106">
        <f>AO90</f>
        <v>1184.6599999999999</v>
      </c>
      <c r="AQ91" s="51">
        <f>SUM(AQ88:AQ90)</f>
        <v>0</v>
      </c>
      <c r="AR91" s="59"/>
      <c r="AS91" s="58"/>
      <c r="AT91" s="58"/>
      <c r="AU91" s="58"/>
      <c r="AV91" s="58"/>
    </row>
    <row r="92" spans="1:48" x14ac:dyDescent="0.2">
      <c r="A92" s="157">
        <v>23</v>
      </c>
      <c r="B92" s="23">
        <v>1</v>
      </c>
      <c r="C92" s="11" t="s">
        <v>51</v>
      </c>
      <c r="D92" s="12">
        <v>6400</v>
      </c>
      <c r="E92" s="12">
        <v>0</v>
      </c>
      <c r="F92" s="12">
        <v>12096</v>
      </c>
      <c r="G92" s="13">
        <v>1.1000000000000001</v>
      </c>
      <c r="H92" s="13">
        <v>5.7</v>
      </c>
      <c r="I92" s="12">
        <v>12109</v>
      </c>
      <c r="J92" s="13">
        <v>5.2</v>
      </c>
      <c r="K92" s="12">
        <v>15991</v>
      </c>
      <c r="L92" s="14">
        <v>6.8000000000000005E-2</v>
      </c>
      <c r="M92" s="24">
        <f>ROUND(K92*(1-L92),0)</f>
        <v>14904</v>
      </c>
      <c r="N92" s="15">
        <v>0.46600000000000003</v>
      </c>
      <c r="O92" s="25">
        <f>M92*N92</f>
        <v>6945.2640000000001</v>
      </c>
      <c r="P92" s="14">
        <v>0.51300000000000001</v>
      </c>
      <c r="Q92" s="25">
        <f>M92*P92</f>
        <v>7645.7520000000004</v>
      </c>
      <c r="R92" s="16">
        <v>2.1000000000000001E-2</v>
      </c>
      <c r="S92" s="25">
        <f>M92*R92</f>
        <v>312.98400000000004</v>
      </c>
      <c r="T92" s="26">
        <v>0.25800000000000001</v>
      </c>
      <c r="U92" s="25">
        <f>M92*T92</f>
        <v>3845.232</v>
      </c>
      <c r="V92" s="16">
        <v>0.48</v>
      </c>
      <c r="W92" s="25">
        <f>M92*V92</f>
        <v>7153.92</v>
      </c>
      <c r="X92" s="16">
        <v>0.41</v>
      </c>
      <c r="Y92" s="25">
        <f>X92*M92</f>
        <v>6110.6399999999994</v>
      </c>
      <c r="Z92" s="17">
        <v>2.81E-3</v>
      </c>
      <c r="AA92" s="18">
        <f>M92*Z92</f>
        <v>41.880240000000001</v>
      </c>
      <c r="AB92" s="27">
        <f>IF(M92&gt;0,(AD92+AL92)/M92,0)</f>
        <v>2.6434012345679016E-3</v>
      </c>
      <c r="AC92" s="17">
        <v>2.9999999999999997E-4</v>
      </c>
      <c r="AD92" s="24">
        <f>AC92*M92</f>
        <v>4.4711999999999996</v>
      </c>
      <c r="AE92" s="117">
        <v>0.1973</v>
      </c>
      <c r="AF92" s="30">
        <f>AI92*(1-AJ92)*AE92</f>
        <v>35.032588000000004</v>
      </c>
      <c r="AG92" s="28">
        <f>IF(AND(AE92&gt;0,AC92&gt;0,Z92&gt;0),((Z92-AC92)*AE92)/((AE92-AC92)*Z92),0)</f>
        <v>0.89459869573856976</v>
      </c>
      <c r="AH92" s="60">
        <f t="shared" si="1"/>
        <v>0.88786399027522989</v>
      </c>
      <c r="AI92" s="12">
        <v>193</v>
      </c>
      <c r="AJ92" s="14">
        <v>0.08</v>
      </c>
      <c r="AK92" s="15">
        <v>0.19670000000000001</v>
      </c>
      <c r="AL92" s="30">
        <f>AI92*(1-AJ92)*AK92</f>
        <v>34.926052000000006</v>
      </c>
      <c r="AM92" s="19">
        <v>1.6</v>
      </c>
      <c r="AN92" s="19">
        <v>1014.76</v>
      </c>
      <c r="AO92" s="101">
        <f>AO90+AI92-AN92</f>
        <v>362.89999999999986</v>
      </c>
      <c r="AP92" s="102"/>
      <c r="AQ92" s="12"/>
      <c r="AR92" s="31"/>
      <c r="AS92" s="20"/>
      <c r="AT92" s="20"/>
      <c r="AU92" s="20"/>
      <c r="AV92" s="20"/>
    </row>
    <row r="93" spans="1:48" x14ac:dyDescent="0.2">
      <c r="A93" s="158"/>
      <c r="B93" s="33">
        <v>2</v>
      </c>
      <c r="C93" s="11" t="s">
        <v>53</v>
      </c>
      <c r="D93" s="34">
        <v>21785</v>
      </c>
      <c r="E93" s="34">
        <v>4</v>
      </c>
      <c r="F93" s="34">
        <v>17664</v>
      </c>
      <c r="G93" s="35">
        <v>1.8</v>
      </c>
      <c r="H93" s="35">
        <v>7.2</v>
      </c>
      <c r="I93" s="34">
        <v>19107</v>
      </c>
      <c r="J93" s="35">
        <v>4.2</v>
      </c>
      <c r="K93" s="34">
        <v>15914</v>
      </c>
      <c r="L93" s="36">
        <v>6.9000000000000006E-2</v>
      </c>
      <c r="M93" s="37">
        <f>ROUND(K93*(1-L93),0)</f>
        <v>14816</v>
      </c>
      <c r="N93" s="38">
        <v>0.57699999999999996</v>
      </c>
      <c r="O93" s="25">
        <f>M93*N93</f>
        <v>8548.8319999999985</v>
      </c>
      <c r="P93" s="36">
        <v>0.38900000000000001</v>
      </c>
      <c r="Q93" s="25">
        <f>M93*P93</f>
        <v>5763.424</v>
      </c>
      <c r="R93" s="39">
        <v>3.4000000000000002E-2</v>
      </c>
      <c r="S93" s="25">
        <f>M93*R93</f>
        <v>503.74400000000003</v>
      </c>
      <c r="T93" s="28">
        <v>0.24199999999999999</v>
      </c>
      <c r="U93" s="25">
        <f>M93*T93</f>
        <v>3585.4719999999998</v>
      </c>
      <c r="V93" s="39">
        <v>0.48599999999999999</v>
      </c>
      <c r="W93" s="25">
        <f>M93*V93</f>
        <v>7200.576</v>
      </c>
      <c r="X93" s="39">
        <v>0.4</v>
      </c>
      <c r="Y93" s="25">
        <f>X93*M93</f>
        <v>5926.4000000000005</v>
      </c>
      <c r="Z93" s="40">
        <v>2.8700000000000002E-3</v>
      </c>
      <c r="AA93" s="18">
        <f>M93*Z93</f>
        <v>42.521920000000001</v>
      </c>
      <c r="AB93" s="27">
        <f>IF(M93&gt;0,(AD93+AL93)/M93,0)</f>
        <v>2.5142899568034558E-3</v>
      </c>
      <c r="AC93" s="40"/>
      <c r="AD93" s="37">
        <f>AC93*M93</f>
        <v>0</v>
      </c>
      <c r="AE93" s="28">
        <v>0.20810000000000001</v>
      </c>
      <c r="AF93" s="41">
        <f>AI93*(1-AJ93)*AE93</f>
        <v>37.907496000000002</v>
      </c>
      <c r="AG93" s="28">
        <f>IF(AND(AE93&gt;0,AC93&gt;0,Z93&gt;0),((Z93-AC93)*AE93)/((AE93-AC93)*Z93),0)</f>
        <v>0</v>
      </c>
      <c r="AH93" s="29">
        <f t="shared" si="1"/>
        <v>0</v>
      </c>
      <c r="AI93" s="34">
        <v>198</v>
      </c>
      <c r="AJ93" s="36">
        <v>0.08</v>
      </c>
      <c r="AK93" s="38">
        <v>0.20449999999999999</v>
      </c>
      <c r="AL93" s="41">
        <f>AI93*(1-AJ93)*AK93</f>
        <v>37.251719999999999</v>
      </c>
      <c r="AM93" s="42">
        <v>1.65</v>
      </c>
      <c r="AN93" s="42"/>
      <c r="AO93" s="121">
        <f>AO92+AI93-AN93</f>
        <v>560.89999999999986</v>
      </c>
      <c r="AP93" s="104"/>
      <c r="AQ93" s="43"/>
      <c r="AR93" s="44"/>
      <c r="AS93" s="45"/>
      <c r="AT93" s="45"/>
      <c r="AU93" s="45"/>
      <c r="AV93" s="45"/>
    </row>
    <row r="94" spans="1:48" x14ac:dyDescent="0.2">
      <c r="A94" s="158"/>
      <c r="B94" s="33">
        <v>3</v>
      </c>
      <c r="C94" s="46" t="s">
        <v>52</v>
      </c>
      <c r="D94" s="43">
        <v>19540</v>
      </c>
      <c r="E94" s="43">
        <v>1</v>
      </c>
      <c r="F94" s="43">
        <v>17715</v>
      </c>
      <c r="G94" s="37">
        <v>1.2</v>
      </c>
      <c r="H94" s="37">
        <v>5.7</v>
      </c>
      <c r="I94" s="43">
        <v>18707</v>
      </c>
      <c r="J94" s="37">
        <v>3.4</v>
      </c>
      <c r="K94" s="43">
        <v>15918</v>
      </c>
      <c r="L94" s="39">
        <v>6.0999999999999999E-2</v>
      </c>
      <c r="M94" s="37">
        <f>ROUND(K94*(1-L94),0)</f>
        <v>14947</v>
      </c>
      <c r="N94" s="28">
        <v>0.46700000000000003</v>
      </c>
      <c r="O94" s="25">
        <f>M94*N94</f>
        <v>6980.2490000000007</v>
      </c>
      <c r="P94" s="39">
        <v>0.495</v>
      </c>
      <c r="Q94" s="25">
        <f>M94*P94</f>
        <v>7398.7650000000003</v>
      </c>
      <c r="R94" s="39">
        <v>3.9E-2</v>
      </c>
      <c r="S94" s="25">
        <f>M94*R94</f>
        <v>582.93299999999999</v>
      </c>
      <c r="T94" s="28">
        <v>0.23</v>
      </c>
      <c r="U94" s="25">
        <f>M94*T94</f>
        <v>3437.81</v>
      </c>
      <c r="V94" s="39">
        <v>0.495</v>
      </c>
      <c r="W94" s="25">
        <f>M94*V94</f>
        <v>7398.7650000000003</v>
      </c>
      <c r="X94" s="39">
        <v>0.4</v>
      </c>
      <c r="Y94" s="25">
        <f>X94*M94</f>
        <v>5978.8</v>
      </c>
      <c r="Z94" s="47">
        <v>2.8300000000000001E-3</v>
      </c>
      <c r="AA94" s="18">
        <f>M94*Z94</f>
        <v>42.30001</v>
      </c>
      <c r="AB94" s="27">
        <f>IF(M94&gt;0,(AD94+AL94)/M94,0)</f>
        <v>2.5158279253361874E-3</v>
      </c>
      <c r="AC94" s="47"/>
      <c r="AD94" s="37">
        <f>AC94*M94</f>
        <v>0</v>
      </c>
      <c r="AE94" s="28">
        <v>0.22040000000000001</v>
      </c>
      <c r="AF94" s="41">
        <f>AI94*(1-AJ94)*AE94</f>
        <v>38.728688000000005</v>
      </c>
      <c r="AG94" s="28">
        <f>IF(AND(AE94&gt;0,AC94&gt;0,Z94&gt;0),((Z94-AC94)*AE94)/((AE94-AC94)*Z94),0)</f>
        <v>0</v>
      </c>
      <c r="AH94" s="29">
        <f t="shared" si="1"/>
        <v>0</v>
      </c>
      <c r="AI94" s="43">
        <v>191</v>
      </c>
      <c r="AJ94" s="39">
        <v>0.08</v>
      </c>
      <c r="AK94" s="28">
        <v>0.214</v>
      </c>
      <c r="AL94" s="41">
        <f>AI94*(1-AJ94)*AK94</f>
        <v>37.604079999999996</v>
      </c>
      <c r="AM94" s="18">
        <v>1.6</v>
      </c>
      <c r="AN94" s="18"/>
      <c r="AO94" s="121">
        <f>AO93+AI94-AN94</f>
        <v>751.89999999999986</v>
      </c>
      <c r="AP94" s="104"/>
      <c r="AQ94" s="43"/>
      <c r="AR94" s="48"/>
      <c r="AS94" s="41"/>
      <c r="AT94" s="41"/>
      <c r="AU94" s="41"/>
      <c r="AV94" s="41"/>
    </row>
    <row r="95" spans="1:48" s="22" customFormat="1" ht="13.5" thickBot="1" x14ac:dyDescent="0.25">
      <c r="A95" s="159"/>
      <c r="B95" s="49" t="s">
        <v>38</v>
      </c>
      <c r="C95" s="50"/>
      <c r="D95" s="51">
        <f>SUM(D92:D94)</f>
        <v>47725</v>
      </c>
      <c r="E95" s="51"/>
      <c r="F95" s="51">
        <f>SUM(F92:F94)</f>
        <v>47475</v>
      </c>
      <c r="G95" s="52"/>
      <c r="H95" s="52"/>
      <c r="I95" s="51">
        <f>SUM(I92:I94)</f>
        <v>49923</v>
      </c>
      <c r="J95" s="52"/>
      <c r="K95" s="51">
        <f>SUM(K92:K94)</f>
        <v>47823</v>
      </c>
      <c r="L95" s="21">
        <f>IF(K95&gt;0,(K92*L92+K93*L93+K94*L94)/K95,0)</f>
        <v>6.600280199903813E-2</v>
      </c>
      <c r="M95" s="52">
        <f>M92+M93+M94</f>
        <v>44667</v>
      </c>
      <c r="N95" s="53">
        <f>IF(M95&gt;0,O95/M95,0)</f>
        <v>0.50315322273714369</v>
      </c>
      <c r="O95" s="54">
        <f>O92+O93+O94</f>
        <v>22474.344999999998</v>
      </c>
      <c r="P95" s="21">
        <f>IF(M95&gt;0,Q95/M95,0)</f>
        <v>0.46584594891082898</v>
      </c>
      <c r="Q95" s="54">
        <f>Q92+Q93+Q94</f>
        <v>20807.940999999999</v>
      </c>
      <c r="R95" s="21">
        <f>IF(M95&gt;0,S95/M95,0)</f>
        <v>3.1335460183132963E-2</v>
      </c>
      <c r="S95" s="54">
        <f>S92+S93+S94</f>
        <v>1399.6610000000001</v>
      </c>
      <c r="T95" s="21">
        <f>IF(M95&gt;0,U95/M95,0)</f>
        <v>0.2433231244542951</v>
      </c>
      <c r="U95" s="54">
        <f>U92+U93+U94</f>
        <v>10868.513999999999</v>
      </c>
      <c r="V95" s="21">
        <f>IF(M95&gt;0,W95/M95,0)</f>
        <v>0.48700967156961511</v>
      </c>
      <c r="W95" s="54">
        <f>W92+W93+W94</f>
        <v>21753.260999999999</v>
      </c>
      <c r="X95" s="21">
        <f>IF(M95&gt;0,Y95/M95,0)</f>
        <v>0.40333669151722751</v>
      </c>
      <c r="Y95" s="54">
        <f>Y92+Y93+Y94</f>
        <v>18015.84</v>
      </c>
      <c r="Z95" s="55">
        <f>IF(M95&gt;0,AA95/M95,0)</f>
        <v>2.836594577652406E-3</v>
      </c>
      <c r="AA95" s="56">
        <f>SUM(AA92:AA94)</f>
        <v>126.70217000000001</v>
      </c>
      <c r="AB95" s="55">
        <f>IF(M95&gt;0,(AB92*M92+AB93*M93+AB94*M94)/M95,0)</f>
        <v>2.5578850605592496E-3</v>
      </c>
      <c r="AC95" s="55">
        <f>IF(K95&gt;0,(K92*AC92+K93*AC93+K94*AC94)/K95,0)</f>
        <v>1.0031365660874474E-4</v>
      </c>
      <c r="AD95" s="52">
        <f>SUM(AD92:AD94)</f>
        <v>4.4711999999999996</v>
      </c>
      <c r="AE95" s="53">
        <f>IF(K95&gt;0,(K92*AE92+K93*AE93+K94*AE94)/K95,0)</f>
        <v>0.20858279279844427</v>
      </c>
      <c r="AF95" s="58">
        <f>SUM(AF92:AF94)</f>
        <v>111.66877200000002</v>
      </c>
      <c r="AG95" s="53">
        <f>IF(AND(AA95&gt;0),((AA92*AG92+AA93*AG93+AA94*AG94)/AA95),0)</f>
        <v>0.29570139233778137</v>
      </c>
      <c r="AH95" s="57">
        <f t="shared" si="1"/>
        <v>0.9612528293118372</v>
      </c>
      <c r="AI95" s="51">
        <f>SUM(AI92:AI94)</f>
        <v>582</v>
      </c>
      <c r="AJ95" s="21">
        <f>IF(AI95&gt;0,(AJ92*AI92+AJ93*AI93+AJ94*AI94)/AI95,0)</f>
        <v>0.08</v>
      </c>
      <c r="AK95" s="53">
        <f>IF(K95&gt;0,(AK92*K92+AK93*K93+AK94*K94)/K95,0)</f>
        <v>0.20505394266357194</v>
      </c>
      <c r="AL95" s="58">
        <f>SUM(AL92:AL94)</f>
        <v>109.781852</v>
      </c>
      <c r="AM95" s="56"/>
      <c r="AN95" s="56">
        <f>SUM(AN92:AN94)</f>
        <v>1014.76</v>
      </c>
      <c r="AO95" s="105"/>
      <c r="AP95" s="106">
        <f>AO94</f>
        <v>751.89999999999986</v>
      </c>
      <c r="AQ95" s="51">
        <f>SUM(AQ92:AQ94)</f>
        <v>0</v>
      </c>
      <c r="AR95" s="59"/>
      <c r="AS95" s="58"/>
      <c r="AT95" s="58"/>
      <c r="AU95" s="58"/>
      <c r="AV95" s="58"/>
    </row>
    <row r="96" spans="1:48" x14ac:dyDescent="0.2">
      <c r="A96" s="157">
        <v>24</v>
      </c>
      <c r="B96" s="23">
        <v>1</v>
      </c>
      <c r="C96" s="11" t="s">
        <v>51</v>
      </c>
      <c r="D96" s="12">
        <v>6725</v>
      </c>
      <c r="E96" s="12">
        <v>1</v>
      </c>
      <c r="F96" s="12">
        <v>12498</v>
      </c>
      <c r="G96" s="13">
        <v>0.7</v>
      </c>
      <c r="H96" s="13">
        <v>5.5</v>
      </c>
      <c r="I96" s="12">
        <v>12228</v>
      </c>
      <c r="J96" s="13">
        <v>4.9000000000000004</v>
      </c>
      <c r="K96" s="12">
        <v>16124</v>
      </c>
      <c r="L96" s="14">
        <v>6.0999999999999999E-2</v>
      </c>
      <c r="M96" s="24">
        <f>ROUND(K96*(1-L96),0)</f>
        <v>15140</v>
      </c>
      <c r="N96" s="15">
        <v>0.60899999999999999</v>
      </c>
      <c r="O96" s="25">
        <f>M96*N96</f>
        <v>9220.26</v>
      </c>
      <c r="P96" s="14">
        <v>0.33800000000000002</v>
      </c>
      <c r="Q96" s="25">
        <f>M96*P96</f>
        <v>5117.3200000000006</v>
      </c>
      <c r="R96" s="16">
        <v>5.2999999999999999E-2</v>
      </c>
      <c r="S96" s="25">
        <f>M96*R96</f>
        <v>802.42</v>
      </c>
      <c r="T96" s="26">
        <v>0.23599999999999999</v>
      </c>
      <c r="U96" s="25">
        <f>M96*T96</f>
        <v>3573.04</v>
      </c>
      <c r="V96" s="16">
        <v>0.49199999999999999</v>
      </c>
      <c r="W96" s="25">
        <f>M96*V96</f>
        <v>7448.88</v>
      </c>
      <c r="X96" s="16">
        <v>0.4</v>
      </c>
      <c r="Y96" s="25">
        <f>X96*M96</f>
        <v>6056</v>
      </c>
      <c r="Z96" s="17">
        <v>2.7899999999999999E-3</v>
      </c>
      <c r="AA96" s="18">
        <f>M96*Z96</f>
        <v>42.240600000000001</v>
      </c>
      <c r="AB96" s="27">
        <f>IF(M96&gt;0,(AD96+AL96)/M96,0)</f>
        <v>2.4694756142668432E-3</v>
      </c>
      <c r="AC96" s="17"/>
      <c r="AD96" s="24">
        <f>AC96*M96</f>
        <v>0</v>
      </c>
      <c r="AE96" s="117">
        <v>0.215</v>
      </c>
      <c r="AF96" s="30">
        <f>AI96*(1-AJ96)*AE96</f>
        <v>37.145980000000002</v>
      </c>
      <c r="AG96" s="28">
        <f>IF(AND(AE96&gt;0,AC96&gt;0,Z96&gt;0),((Z96-AC96)*AE96)/((AE96-AC96)*Z96),0)</f>
        <v>0</v>
      </c>
      <c r="AH96" s="60">
        <f t="shared" si="1"/>
        <v>0</v>
      </c>
      <c r="AI96" s="12">
        <v>188</v>
      </c>
      <c r="AJ96" s="14">
        <v>8.1000000000000003E-2</v>
      </c>
      <c r="AK96" s="15">
        <v>0.21640000000000001</v>
      </c>
      <c r="AL96" s="30">
        <f>AI96*(1-AJ96)*AK96</f>
        <v>37.387860800000006</v>
      </c>
      <c r="AM96" s="19">
        <v>1.6</v>
      </c>
      <c r="AN96" s="19">
        <v>943.3</v>
      </c>
      <c r="AO96" s="101">
        <f>AO94+AI96-AN96+AP96</f>
        <v>-9.1038288019262836E-14</v>
      </c>
      <c r="AP96" s="102">
        <v>3.4</v>
      </c>
      <c r="AQ96" s="12"/>
      <c r="AR96" s="31"/>
      <c r="AS96" s="20"/>
      <c r="AT96" s="20"/>
      <c r="AU96" s="20"/>
      <c r="AV96" s="20"/>
    </row>
    <row r="97" spans="1:48" x14ac:dyDescent="0.2">
      <c r="A97" s="158"/>
      <c r="B97" s="33">
        <v>2</v>
      </c>
      <c r="C97" s="11" t="s">
        <v>53</v>
      </c>
      <c r="D97" s="34">
        <v>18735</v>
      </c>
      <c r="E97" s="34">
        <v>4</v>
      </c>
      <c r="F97" s="34">
        <v>16091</v>
      </c>
      <c r="G97" s="35">
        <v>0.8</v>
      </c>
      <c r="H97" s="35">
        <v>6</v>
      </c>
      <c r="I97" s="34">
        <v>17106</v>
      </c>
      <c r="J97" s="35">
        <v>4.5999999999999996</v>
      </c>
      <c r="K97" s="34">
        <v>15682</v>
      </c>
      <c r="L97" s="36">
        <v>6.5000000000000002E-2</v>
      </c>
      <c r="M97" s="37">
        <f>ROUND(K97*(1-L97),0)</f>
        <v>14663</v>
      </c>
      <c r="N97" s="38">
        <v>0.60799999999999998</v>
      </c>
      <c r="O97" s="25">
        <f>M97*N97</f>
        <v>8915.1039999999994</v>
      </c>
      <c r="P97" s="36">
        <v>0.35799999999999998</v>
      </c>
      <c r="Q97" s="25">
        <f>M97*P97</f>
        <v>5249.3539999999994</v>
      </c>
      <c r="R97" s="39">
        <v>3.4000000000000002E-2</v>
      </c>
      <c r="S97" s="25">
        <f>M97*R97</f>
        <v>498.54200000000003</v>
      </c>
      <c r="T97" s="28">
        <v>0.22700000000000001</v>
      </c>
      <c r="U97" s="25">
        <f>M97*T97</f>
        <v>3328.5010000000002</v>
      </c>
      <c r="V97" s="39">
        <v>0.502</v>
      </c>
      <c r="W97" s="25">
        <f>M97*V97</f>
        <v>7360.826</v>
      </c>
      <c r="X97" s="39">
        <v>0.4</v>
      </c>
      <c r="Y97" s="25">
        <f>X97*M97</f>
        <v>5865.2000000000007</v>
      </c>
      <c r="Z97" s="40">
        <v>2.7899999999999999E-3</v>
      </c>
      <c r="AA97" s="18">
        <f>M97*Z97</f>
        <v>40.909770000000002</v>
      </c>
      <c r="AB97" s="27">
        <f>IF(M97&gt;0,(AD97+AL97)/M97,0)</f>
        <v>2.2405698561003885E-3</v>
      </c>
      <c r="AC97" s="40"/>
      <c r="AD97" s="37">
        <f>AC97*M97</f>
        <v>0</v>
      </c>
      <c r="AE97" s="28">
        <v>0.2225</v>
      </c>
      <c r="AF97" s="41">
        <f>AI97*(1-AJ97)*AE97</f>
        <v>34.110585</v>
      </c>
      <c r="AG97" s="28">
        <f>IF(AND(AE97&gt;0,AC97&gt;0,Z97&gt;0),((Z97-AC97)*AE97)/((AE97-AC97)*Z97),0)</f>
        <v>0</v>
      </c>
      <c r="AH97" s="29">
        <f t="shared" si="1"/>
        <v>0</v>
      </c>
      <c r="AI97" s="34">
        <v>167</v>
      </c>
      <c r="AJ97" s="36">
        <v>8.2000000000000003E-2</v>
      </c>
      <c r="AK97" s="38">
        <v>0.21429999999999999</v>
      </c>
      <c r="AL97" s="41">
        <f>AI97*(1-AJ97)*AK97</f>
        <v>32.853475799999998</v>
      </c>
      <c r="AM97" s="42">
        <v>1.6</v>
      </c>
      <c r="AN97" s="42"/>
      <c r="AO97" s="121">
        <f>AO96+AI97-AN97-AP97</f>
        <v>166.99999999999991</v>
      </c>
      <c r="AP97" s="104"/>
      <c r="AQ97" s="43"/>
      <c r="AR97" s="44"/>
      <c r="AS97" s="45"/>
      <c r="AT97" s="45"/>
      <c r="AU97" s="45"/>
      <c r="AV97" s="45"/>
    </row>
    <row r="98" spans="1:48" x14ac:dyDescent="0.2">
      <c r="A98" s="158"/>
      <c r="B98" s="33">
        <v>3</v>
      </c>
      <c r="C98" s="11" t="s">
        <v>54</v>
      </c>
      <c r="D98" s="43">
        <v>20717</v>
      </c>
      <c r="E98" s="43">
        <v>1</v>
      </c>
      <c r="F98" s="43">
        <v>14444</v>
      </c>
      <c r="G98" s="37">
        <v>1.7</v>
      </c>
      <c r="H98" s="37">
        <v>5.8</v>
      </c>
      <c r="I98" s="43">
        <v>16049</v>
      </c>
      <c r="J98" s="37">
        <v>4.5999999999999996</v>
      </c>
      <c r="K98" s="43">
        <v>15769</v>
      </c>
      <c r="L98" s="39">
        <v>5.8999999999999997E-2</v>
      </c>
      <c r="M98" s="37">
        <f>ROUND(K98*(1-L98),0)</f>
        <v>14839</v>
      </c>
      <c r="N98" s="28">
        <v>0.59099999999999997</v>
      </c>
      <c r="O98" s="25">
        <f>M98*N98</f>
        <v>8769.8490000000002</v>
      </c>
      <c r="P98" s="39">
        <v>0.24299999999999999</v>
      </c>
      <c r="Q98" s="25">
        <f>M98*P98</f>
        <v>3605.877</v>
      </c>
      <c r="R98" s="39">
        <v>0.16600000000000001</v>
      </c>
      <c r="S98" s="25">
        <f>M98*R98</f>
        <v>2463.2740000000003</v>
      </c>
      <c r="T98" s="28">
        <v>0.22700000000000001</v>
      </c>
      <c r="U98" s="25">
        <f>M98*T98</f>
        <v>3368.453</v>
      </c>
      <c r="V98" s="39">
        <v>0.503</v>
      </c>
      <c r="W98" s="25">
        <f>M98*V98</f>
        <v>7464.0169999999998</v>
      </c>
      <c r="X98" s="39">
        <v>0.4</v>
      </c>
      <c r="Y98" s="25">
        <f>X98*M98</f>
        <v>5935.6</v>
      </c>
      <c r="Z98" s="47">
        <v>2.7100000000000002E-3</v>
      </c>
      <c r="AA98" s="18">
        <f>M98*Z98</f>
        <v>40.21369</v>
      </c>
      <c r="AB98" s="27">
        <f>IF(M98&gt;0,(AD98+AL98)/M98,0)</f>
        <v>2.2932610822831725E-3</v>
      </c>
      <c r="AC98" s="47"/>
      <c r="AD98" s="37">
        <f>AC98*M98</f>
        <v>0</v>
      </c>
      <c r="AE98" s="28">
        <v>0.2142</v>
      </c>
      <c r="AF98" s="41">
        <f>AI98*(1-AJ98)*AE98</f>
        <v>33.6371112</v>
      </c>
      <c r="AG98" s="28">
        <f>IF(AND(AE98&gt;0,AC98&gt;0,Z98&gt;0),((Z98-AC98)*AE98)/((AE98-AC98)*Z98),0)</f>
        <v>0</v>
      </c>
      <c r="AH98" s="29">
        <f t="shared" si="1"/>
        <v>0</v>
      </c>
      <c r="AI98" s="43">
        <v>172</v>
      </c>
      <c r="AJ98" s="39">
        <v>8.6999999999999994E-2</v>
      </c>
      <c r="AK98" s="28">
        <v>0.2167</v>
      </c>
      <c r="AL98" s="41">
        <f>AI98*(1-AJ98)*AK98</f>
        <v>34.029701199999998</v>
      </c>
      <c r="AM98" s="18">
        <v>1.65</v>
      </c>
      <c r="AN98" s="18"/>
      <c r="AO98" s="121">
        <f>AO97+AI98-AN98</f>
        <v>338.99999999999989</v>
      </c>
      <c r="AP98" s="104"/>
      <c r="AQ98" s="43"/>
      <c r="AR98" s="48"/>
      <c r="AS98" s="41"/>
      <c r="AT98" s="41"/>
      <c r="AU98" s="41"/>
      <c r="AV98" s="41"/>
    </row>
    <row r="99" spans="1:48" s="22" customFormat="1" ht="13.5" thickBot="1" x14ac:dyDescent="0.25">
      <c r="A99" s="159"/>
      <c r="B99" s="49" t="s">
        <v>38</v>
      </c>
      <c r="C99" s="50"/>
      <c r="D99" s="51">
        <f>SUM(D96:D98)</f>
        <v>46177</v>
      </c>
      <c r="E99" s="51"/>
      <c r="F99" s="51">
        <f>SUM(F96:F98)</f>
        <v>43033</v>
      </c>
      <c r="G99" s="52"/>
      <c r="H99" s="52"/>
      <c r="I99" s="51">
        <f>SUM(I96:I98)</f>
        <v>45383</v>
      </c>
      <c r="J99" s="52"/>
      <c r="K99" s="51">
        <f>SUM(K96:K98)</f>
        <v>47575</v>
      </c>
      <c r="L99" s="21">
        <f>IF(K99&gt;0,(K96*L96+K97*L97+K98*L98)/K99,0)</f>
        <v>6.1655596426694687E-2</v>
      </c>
      <c r="M99" s="52">
        <f>M96+M97+M98</f>
        <v>44642</v>
      </c>
      <c r="N99" s="53">
        <f>IF(M99&gt;0,O99/M99,0)</f>
        <v>0.60268834281618211</v>
      </c>
      <c r="O99" s="54">
        <f>O96+O97+O98</f>
        <v>26905.213000000003</v>
      </c>
      <c r="P99" s="21">
        <f>IF(M99&gt;0,Q99/M99,0)</f>
        <v>0.31299115183011511</v>
      </c>
      <c r="Q99" s="54">
        <f>Q96+Q97+Q98</f>
        <v>13972.550999999999</v>
      </c>
      <c r="R99" s="21">
        <f>IF(M99&gt;0,S99/M99,0)</f>
        <v>8.4320505353702793E-2</v>
      </c>
      <c r="S99" s="54">
        <f>S96+S97+S98</f>
        <v>3764.2360000000003</v>
      </c>
      <c r="T99" s="21">
        <f>IF(M99&gt;0,U99/M99,0)</f>
        <v>0.23005228260382601</v>
      </c>
      <c r="U99" s="54">
        <f>U96+U97+U98</f>
        <v>10269.994000000001</v>
      </c>
      <c r="V99" s="21">
        <f>IF(M99&gt;0,W99/M99,0)</f>
        <v>0.4989409748667174</v>
      </c>
      <c r="W99" s="54">
        <f>W96+W97+W98</f>
        <v>22273.722999999998</v>
      </c>
      <c r="X99" s="21">
        <f>IF(M99&gt;0,Y99/M99,0)</f>
        <v>0.40000000000000008</v>
      </c>
      <c r="Y99" s="54">
        <f>Y96+Y97+Y98</f>
        <v>17856.800000000003</v>
      </c>
      <c r="Z99" s="55">
        <f>IF(M99&gt;0,AA99/M99,0)</f>
        <v>2.7634080014336277E-3</v>
      </c>
      <c r="AA99" s="56">
        <f>SUM(AA96:AA98)</f>
        <v>123.36406000000001</v>
      </c>
      <c r="AB99" s="55">
        <f>IF(M99&gt;0,(AB96*M96+AB97*M97+AB98*M98)/M99,0)</f>
        <v>2.3357160924689759E-3</v>
      </c>
      <c r="AC99" s="55">
        <f>IF(K99&gt;0,(K96*AC96+K97*AC97+K98*AC98)/K99,0)</f>
        <v>0</v>
      </c>
      <c r="AD99" s="52">
        <f>SUM(AD96:AD98)</f>
        <v>0</v>
      </c>
      <c r="AE99" s="53">
        <f>IF(K99&gt;0,(K96*AE96+K97*AE97+K98*AE98)/K99,0)</f>
        <v>0.2172070373095113</v>
      </c>
      <c r="AF99" s="58">
        <f>SUM(AF96:AF98)</f>
        <v>104.89367619999999</v>
      </c>
      <c r="AG99" s="53">
        <f>IF(AND(AA99&gt;0),((AA96*AG96+AA97*AG97+AA98*AG98)/AA99),0)</f>
        <v>0</v>
      </c>
      <c r="AH99" s="57">
        <f t="shared" si="1"/>
        <v>0</v>
      </c>
      <c r="AI99" s="51">
        <f>SUM(AI96:AI98)</f>
        <v>527</v>
      </c>
      <c r="AJ99" s="21">
        <f>IF(AI99&gt;0,(AJ96*AI96+AJ97*AI97+AJ98*AI98)/AI99,0)</f>
        <v>8.3275142314990502E-2</v>
      </c>
      <c r="AK99" s="53">
        <f>IF(K99&gt;0,(AK96*K96+AK97*K97+AK98*K98)/K99,0)</f>
        <v>0.21580722017866527</v>
      </c>
      <c r="AL99" s="58">
        <f>SUM(AL96:AL98)</f>
        <v>104.27103780000002</v>
      </c>
      <c r="AM99" s="56"/>
      <c r="AN99" s="56">
        <f>SUM(AN96:AN98)</f>
        <v>943.3</v>
      </c>
      <c r="AO99" s="105"/>
      <c r="AP99" s="106">
        <f>AO98</f>
        <v>338.99999999999989</v>
      </c>
      <c r="AQ99" s="51">
        <f>SUM(AQ96:AQ98)</f>
        <v>0</v>
      </c>
      <c r="AR99" s="59"/>
      <c r="AS99" s="58"/>
      <c r="AT99" s="58"/>
      <c r="AU99" s="58"/>
      <c r="AV99" s="58"/>
    </row>
    <row r="100" spans="1:48" x14ac:dyDescent="0.2">
      <c r="A100" s="160">
        <v>25</v>
      </c>
      <c r="B100" s="33">
        <v>1</v>
      </c>
      <c r="C100" s="46" t="s">
        <v>50</v>
      </c>
      <c r="D100" s="12">
        <v>5633</v>
      </c>
      <c r="E100" s="12">
        <v>0</v>
      </c>
      <c r="F100" s="12">
        <v>8405</v>
      </c>
      <c r="G100" s="13">
        <v>1.2</v>
      </c>
      <c r="H100" s="13">
        <v>5.8</v>
      </c>
      <c r="I100" s="12">
        <v>9073</v>
      </c>
      <c r="J100" s="13">
        <v>7.1</v>
      </c>
      <c r="K100" s="12">
        <v>16164</v>
      </c>
      <c r="L100" s="14">
        <v>6.6000000000000003E-2</v>
      </c>
      <c r="M100" s="24">
        <f>ROUND(K100*(1-L100),0)</f>
        <v>15097</v>
      </c>
      <c r="N100" s="15">
        <v>0.54900000000000004</v>
      </c>
      <c r="O100" s="25">
        <f>M100*N100</f>
        <v>8288.2530000000006</v>
      </c>
      <c r="P100" s="14">
        <v>0.42399999999999999</v>
      </c>
      <c r="Q100" s="25">
        <f>M100*P100</f>
        <v>6401.1279999999997</v>
      </c>
      <c r="R100" s="16">
        <v>2.7E-2</v>
      </c>
      <c r="S100" s="25">
        <f>M100*R100</f>
        <v>407.61899999999997</v>
      </c>
      <c r="T100" s="26">
        <v>0.223</v>
      </c>
      <c r="U100" s="25">
        <f>M100*T100</f>
        <v>3366.6309999999999</v>
      </c>
      <c r="V100" s="16">
        <v>0.50900000000000001</v>
      </c>
      <c r="W100" s="25">
        <f>M100*V100</f>
        <v>7684.3730000000005</v>
      </c>
      <c r="X100" s="16">
        <v>0.4</v>
      </c>
      <c r="Y100" s="25">
        <f>X100*M100</f>
        <v>6038.8</v>
      </c>
      <c r="Z100" s="17">
        <v>2.82E-3</v>
      </c>
      <c r="AA100" s="18">
        <f>M100*Z100</f>
        <v>42.573540000000001</v>
      </c>
      <c r="AB100" s="27">
        <f>IF(M100&gt;0,(AD100+AL100)/M100,0)</f>
        <v>2.446939179969531E-3</v>
      </c>
      <c r="AC100" s="17"/>
      <c r="AD100" s="24">
        <f>AC100*M100</f>
        <v>0</v>
      </c>
      <c r="AE100" s="117">
        <v>0.2132</v>
      </c>
      <c r="AF100" s="30">
        <f>AI100*(1-AJ100)*AE100</f>
        <v>35.815894400000005</v>
      </c>
      <c r="AG100" s="28">
        <f>IF(AND(AE100&gt;0,AC100&gt;0,Z100&gt;0),((Z100-AC100)*AE100)/((AE100-AC100)*Z100),0)</f>
        <v>0</v>
      </c>
      <c r="AH100" s="60">
        <f t="shared" si="1"/>
        <v>0</v>
      </c>
      <c r="AI100" s="12">
        <v>184</v>
      </c>
      <c r="AJ100" s="14">
        <v>8.6999999999999994E-2</v>
      </c>
      <c r="AK100" s="15">
        <v>0.21990000000000001</v>
      </c>
      <c r="AL100" s="30">
        <f>AI100*(1-AJ100)*AK100</f>
        <v>36.941440800000009</v>
      </c>
      <c r="AM100" s="19">
        <v>1.63</v>
      </c>
      <c r="AN100" s="19">
        <v>493.68</v>
      </c>
      <c r="AO100" s="101">
        <f>AO98+AI100-AN100-AP100</f>
        <v>6.9999999999998792</v>
      </c>
      <c r="AP100" s="120">
        <v>22.32</v>
      </c>
      <c r="AQ100" s="12"/>
      <c r="AR100" s="31"/>
      <c r="AS100" s="20"/>
      <c r="AT100" s="20"/>
      <c r="AU100" s="20"/>
      <c r="AV100" s="20"/>
    </row>
    <row r="101" spans="1:48" x14ac:dyDescent="0.2">
      <c r="A101" s="160"/>
      <c r="B101" s="33">
        <v>2</v>
      </c>
      <c r="C101" s="11" t="s">
        <v>53</v>
      </c>
      <c r="D101" s="34">
        <v>18150</v>
      </c>
      <c r="E101" s="34">
        <v>3</v>
      </c>
      <c r="F101" s="34">
        <v>16995</v>
      </c>
      <c r="G101" s="35">
        <v>1.9</v>
      </c>
      <c r="H101" s="35">
        <v>7.7</v>
      </c>
      <c r="I101" s="34">
        <v>17411</v>
      </c>
      <c r="J101" s="35">
        <v>6.4</v>
      </c>
      <c r="K101" s="34">
        <v>16527</v>
      </c>
      <c r="L101" s="36">
        <v>6.3E-2</v>
      </c>
      <c r="M101" s="37">
        <f>ROUND(K101*(1-L101),0)</f>
        <v>15486</v>
      </c>
      <c r="N101" s="38">
        <v>0.63300000000000001</v>
      </c>
      <c r="O101" s="25">
        <f>M101*N101</f>
        <v>9802.6380000000008</v>
      </c>
      <c r="P101" s="36">
        <v>0.33800000000000002</v>
      </c>
      <c r="Q101" s="25">
        <f>M101*P101</f>
        <v>5234.268</v>
      </c>
      <c r="R101" s="39">
        <v>2.9000000000000001E-2</v>
      </c>
      <c r="S101" s="25">
        <f>M101*R101</f>
        <v>449.09400000000005</v>
      </c>
      <c r="T101" s="28">
        <v>0.23699999999999999</v>
      </c>
      <c r="U101" s="25">
        <f>M101*T101</f>
        <v>3670.1819999999998</v>
      </c>
      <c r="V101" s="39">
        <v>0.49099999999999999</v>
      </c>
      <c r="W101" s="25">
        <f>M101*V101</f>
        <v>7603.6260000000002</v>
      </c>
      <c r="X101" s="39">
        <v>0.4</v>
      </c>
      <c r="Y101" s="25">
        <f>X101*M101</f>
        <v>6194.4000000000005</v>
      </c>
      <c r="Z101" s="40">
        <v>2.98E-3</v>
      </c>
      <c r="AA101" s="18">
        <f>M101*Z101</f>
        <v>46.14828</v>
      </c>
      <c r="AB101" s="27">
        <f>IF(M101&gt;0,(AD101+AL101)/M101,0)</f>
        <v>2.5343600154978697E-3</v>
      </c>
      <c r="AC101" s="40"/>
      <c r="AD101" s="37">
        <f>AC101*M101</f>
        <v>0</v>
      </c>
      <c r="AE101" s="28">
        <v>0.22059999999999999</v>
      </c>
      <c r="AF101" s="41">
        <f>AI101*(1-AJ101)*AE101</f>
        <v>40.438627199999999</v>
      </c>
      <c r="AG101" s="28">
        <f>IF(AND(AE101&gt;0,AC101&gt;0,Z101&gt;0),((Z101-AC101)*AE101)/((AE101-AC101)*Z101),0)</f>
        <v>0</v>
      </c>
      <c r="AH101" s="29">
        <f t="shared" si="1"/>
        <v>0</v>
      </c>
      <c r="AI101" s="34">
        <v>201</v>
      </c>
      <c r="AJ101" s="36">
        <v>8.7999999999999995E-2</v>
      </c>
      <c r="AK101" s="38">
        <v>0.21410000000000001</v>
      </c>
      <c r="AL101" s="41">
        <f>AI101*(1-AJ101)*AK101</f>
        <v>39.247099200000008</v>
      </c>
      <c r="AM101" s="42">
        <v>1.6</v>
      </c>
      <c r="AN101" s="42"/>
      <c r="AO101" s="121">
        <f>AO100+AI101-AN101-AP101</f>
        <v>207.99999999999989</v>
      </c>
      <c r="AP101" s="104"/>
      <c r="AQ101" s="43"/>
      <c r="AR101" s="44"/>
      <c r="AS101" s="45"/>
      <c r="AT101" s="45"/>
      <c r="AU101" s="45"/>
      <c r="AV101" s="45"/>
    </row>
    <row r="102" spans="1:48" x14ac:dyDescent="0.2">
      <c r="A102" s="160"/>
      <c r="B102" s="33">
        <v>3</v>
      </c>
      <c r="C102" s="46" t="s">
        <v>54</v>
      </c>
      <c r="D102" s="43">
        <v>15035</v>
      </c>
      <c r="E102" s="43">
        <v>2</v>
      </c>
      <c r="F102" s="43">
        <v>17413</v>
      </c>
      <c r="G102" s="37">
        <v>1.8</v>
      </c>
      <c r="H102" s="37">
        <v>6.4</v>
      </c>
      <c r="I102" s="43">
        <v>18074</v>
      </c>
      <c r="J102" s="37">
        <v>6.5</v>
      </c>
      <c r="K102" s="43">
        <v>16777</v>
      </c>
      <c r="L102" s="39">
        <v>6.2E-2</v>
      </c>
      <c r="M102" s="37">
        <f>ROUND(K102*(1-L102),0)</f>
        <v>15737</v>
      </c>
      <c r="N102" s="28">
        <v>0.72199999999999998</v>
      </c>
      <c r="O102" s="25">
        <f>M102*N102</f>
        <v>11362.114</v>
      </c>
      <c r="P102" s="39">
        <v>0.24099999999999999</v>
      </c>
      <c r="Q102" s="25">
        <f>M102*P102</f>
        <v>3792.6169999999997</v>
      </c>
      <c r="R102" s="39">
        <v>3.6999999999999998E-2</v>
      </c>
      <c r="S102" s="25">
        <f>M102*R102</f>
        <v>582.26900000000001</v>
      </c>
      <c r="T102" s="28">
        <v>0.28100000000000003</v>
      </c>
      <c r="U102" s="25">
        <f>M102*T102</f>
        <v>4422.0970000000007</v>
      </c>
      <c r="V102" s="39">
        <v>0.45200000000000001</v>
      </c>
      <c r="W102" s="25">
        <f>M102*V102</f>
        <v>7113.1239999999998</v>
      </c>
      <c r="X102" s="39">
        <v>0.4</v>
      </c>
      <c r="Y102" s="25">
        <f>X102*M102</f>
        <v>6294.8</v>
      </c>
      <c r="Z102" s="47">
        <v>2.9499999999999999E-3</v>
      </c>
      <c r="AA102" s="18">
        <f>M102*Z102</f>
        <v>46.424149999999997</v>
      </c>
      <c r="AB102" s="27">
        <f>IF(M102&gt;0,(AD102+AL102)/M102,0)</f>
        <v>2.6518769778229655E-3</v>
      </c>
      <c r="AC102" s="47"/>
      <c r="AD102" s="37">
        <f>AC102*M102</f>
        <v>0</v>
      </c>
      <c r="AE102" s="28">
        <v>0.2248</v>
      </c>
      <c r="AF102" s="41">
        <f>AI102*(1-AJ102)*AE102</f>
        <v>41.844272000000004</v>
      </c>
      <c r="AG102" s="28">
        <f>IF(AND(AE102&gt;0,AC102&gt;0,Z102&gt;0),((Z102-AC102)*AE102)/((AE102-AC102)*Z102),0)</f>
        <v>0</v>
      </c>
      <c r="AH102" s="29">
        <f t="shared" si="1"/>
        <v>0</v>
      </c>
      <c r="AI102" s="43">
        <v>205</v>
      </c>
      <c r="AJ102" s="39">
        <v>9.1999999999999998E-2</v>
      </c>
      <c r="AK102" s="28">
        <v>0.22420000000000001</v>
      </c>
      <c r="AL102" s="41">
        <f>AI102*(1-AJ102)*AK102</f>
        <v>41.732588000000007</v>
      </c>
      <c r="AM102" s="18">
        <v>1.68</v>
      </c>
      <c r="AN102" s="18"/>
      <c r="AO102" s="121">
        <f>AO101+AI102-AN102</f>
        <v>412.99999999999989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5" thickBot="1" x14ac:dyDescent="0.25">
      <c r="A103" s="160"/>
      <c r="B103" s="66" t="s">
        <v>38</v>
      </c>
      <c r="C103" s="50"/>
      <c r="D103" s="51">
        <f>SUM(D100:D102)</f>
        <v>38818</v>
      </c>
      <c r="E103" s="51"/>
      <c r="F103" s="51">
        <f>SUM(F100:F102)</f>
        <v>42813</v>
      </c>
      <c r="G103" s="52"/>
      <c r="H103" s="52"/>
      <c r="I103" s="51">
        <f>SUM(I100:I102)</f>
        <v>44558</v>
      </c>
      <c r="J103" s="52"/>
      <c r="K103" s="51">
        <f>SUM(K100:K102)</f>
        <v>49468</v>
      </c>
      <c r="L103" s="21">
        <f>IF(K103&gt;0,(K100*L100+K101*L101+K102*L102)/K103,0)</f>
        <v>6.3641121533112313E-2</v>
      </c>
      <c r="M103" s="52">
        <f>M100+M101+M102</f>
        <v>46320</v>
      </c>
      <c r="N103" s="53">
        <f>IF(M103&gt;0,O103/M103,0)</f>
        <v>0.63585934801381705</v>
      </c>
      <c r="O103" s="54">
        <f>O100+O101+O102</f>
        <v>29453.005000000005</v>
      </c>
      <c r="P103" s="21">
        <f>IF(M103&gt;0,Q103/M103,0)</f>
        <v>0.33307454663212438</v>
      </c>
      <c r="Q103" s="54">
        <f>Q100+Q101+Q102</f>
        <v>15428.013000000001</v>
      </c>
      <c r="R103" s="21">
        <f>IF(M103&gt;0,S103/M103,0)</f>
        <v>3.106610535405872E-2</v>
      </c>
      <c r="S103" s="54">
        <f>S100+S101+S102</f>
        <v>1438.982</v>
      </c>
      <c r="T103" s="21">
        <f>IF(M103&gt;0,U103/M103,0)</f>
        <v>0.2473857944732297</v>
      </c>
      <c r="U103" s="54">
        <f>U100+U101+U102</f>
        <v>11458.91</v>
      </c>
      <c r="V103" s="21">
        <f>IF(M103&gt;0,W103/M103,0)</f>
        <v>0.48361664507772018</v>
      </c>
      <c r="W103" s="54">
        <f>W100+W101+W102</f>
        <v>22401.123</v>
      </c>
      <c r="X103" s="21">
        <f>IF(M103&gt;0,Y103/M103,0)</f>
        <v>0.4</v>
      </c>
      <c r="Y103" s="54">
        <f>Y100+Y101+Y102</f>
        <v>18528</v>
      </c>
      <c r="Z103" s="55">
        <f>IF(M103&gt;0,AA103/M103,0)</f>
        <v>2.9176591105354059E-3</v>
      </c>
      <c r="AA103" s="56">
        <f>SUM(AA100:AA102)</f>
        <v>135.14597000000001</v>
      </c>
      <c r="AB103" s="55">
        <f>IF(M103&gt;0,(AB100*M100+AB101*M101+AB102*M102)/M103,0)</f>
        <v>2.5457929188255619E-3</v>
      </c>
      <c r="AC103" s="55">
        <f>IF(K103&gt;0,(K100*AC100+K101*AC101+K102*AC102)/K103,0)</f>
        <v>0</v>
      </c>
      <c r="AD103" s="52">
        <f>SUM(AD100:AD102)</f>
        <v>0</v>
      </c>
      <c r="AE103" s="53">
        <f>IF(K103&gt;0,(K100*AE100+K101*AE101+K102*AE102)/K103,0)</f>
        <v>0.21960642435513866</v>
      </c>
      <c r="AF103" s="58">
        <f>SUM(AF100:AF102)</f>
        <v>118.09879360000001</v>
      </c>
      <c r="AG103" s="53">
        <f>IF(AND(AA103&gt;0),((AA100*AG100+AA101*AG101+AA102*AG102)/AA103),0)</f>
        <v>0</v>
      </c>
      <c r="AH103" s="57">
        <f t="shared" si="1"/>
        <v>0</v>
      </c>
      <c r="AI103" s="51">
        <f>SUM(AI100:AI102)</f>
        <v>590</v>
      </c>
      <c r="AJ103" s="21">
        <f>IF(AI103&gt;0,(AJ100*AI100+AJ101*AI101+AJ102*AI102)/AI103,0)</f>
        <v>8.9077966101694911E-2</v>
      </c>
      <c r="AK103" s="53">
        <f>IF(K103&gt;0,(AK100*K100+AK101*K101+AK102*K102)/K103,0)</f>
        <v>0.21942058906768011</v>
      </c>
      <c r="AL103" s="58">
        <f>SUM(AL100:AL102)</f>
        <v>117.92112800000002</v>
      </c>
      <c r="AM103" s="56"/>
      <c r="AN103" s="56">
        <f>SUM(AN100:AN102)</f>
        <v>493.68</v>
      </c>
      <c r="AO103" s="122"/>
      <c r="AP103" s="106">
        <f>AO102</f>
        <v>412.99999999999989</v>
      </c>
      <c r="AQ103" s="51">
        <f>SUM(AQ100:AQ102)</f>
        <v>0</v>
      </c>
      <c r="AR103" s="59"/>
      <c r="AS103" s="58"/>
      <c r="AT103" s="58"/>
      <c r="AU103" s="58"/>
      <c r="AV103" s="58"/>
    </row>
    <row r="104" spans="1:48" x14ac:dyDescent="0.2">
      <c r="A104" s="157">
        <v>26</v>
      </c>
      <c r="B104" s="23">
        <v>1</v>
      </c>
      <c r="C104" s="46" t="s">
        <v>50</v>
      </c>
      <c r="D104" s="12">
        <v>16907</v>
      </c>
      <c r="E104" s="12">
        <v>0</v>
      </c>
      <c r="F104" s="12">
        <v>17612</v>
      </c>
      <c r="G104" s="13">
        <v>0.7</v>
      </c>
      <c r="H104" s="13">
        <v>6.1</v>
      </c>
      <c r="I104" s="12">
        <v>18651</v>
      </c>
      <c r="J104" s="13">
        <v>5.8</v>
      </c>
      <c r="K104" s="12">
        <v>16746</v>
      </c>
      <c r="L104" s="14">
        <v>6.0999999999999999E-2</v>
      </c>
      <c r="M104" s="24">
        <f>ROUND(K104*(1-L104),0)</f>
        <v>15724</v>
      </c>
      <c r="N104" s="15">
        <v>0.78600000000000003</v>
      </c>
      <c r="O104" s="25">
        <f>M104*N104</f>
        <v>12359.064</v>
      </c>
      <c r="P104" s="14">
        <v>0.17899999999999999</v>
      </c>
      <c r="Q104" s="25">
        <f>M104*P104</f>
        <v>2814.596</v>
      </c>
      <c r="R104" s="16">
        <v>3.5000000000000003E-2</v>
      </c>
      <c r="S104" s="25">
        <f>M104*R104</f>
        <v>550.34</v>
      </c>
      <c r="T104" s="26">
        <v>0.25700000000000001</v>
      </c>
      <c r="U104" s="25">
        <f>M104*T104</f>
        <v>4041.0680000000002</v>
      </c>
      <c r="V104" s="16">
        <v>0.47</v>
      </c>
      <c r="W104" s="25">
        <f>M104*V104</f>
        <v>7390.28</v>
      </c>
      <c r="X104" s="16">
        <v>0.4</v>
      </c>
      <c r="Y104" s="25">
        <f>X104*M104</f>
        <v>6289.6</v>
      </c>
      <c r="Z104" s="17">
        <v>2.8900000000000002E-3</v>
      </c>
      <c r="AA104" s="18">
        <f>M104*Z104</f>
        <v>45.442360000000001</v>
      </c>
      <c r="AB104" s="27">
        <f>IF(M104&gt;0,(AD104+AL104)/M104,0)</f>
        <v>2.790896355889087E-3</v>
      </c>
      <c r="AC104" s="17"/>
      <c r="AD104" s="24">
        <f>AC104*M104</f>
        <v>0</v>
      </c>
      <c r="AE104" s="117">
        <v>0.23100000000000001</v>
      </c>
      <c r="AF104" s="30">
        <f>AI104*(1-AJ104)*AE104</f>
        <v>44.403051000000005</v>
      </c>
      <c r="AG104" s="28">
        <f>IF(AND(AE104&gt;0,AC104&gt;0,Z104&gt;0),((Z104-AC104)*AE104)/((AE104-AC104)*Z104),0)</f>
        <v>0</v>
      </c>
      <c r="AH104" s="60">
        <f t="shared" si="1"/>
        <v>0</v>
      </c>
      <c r="AI104" s="12">
        <v>211</v>
      </c>
      <c r="AJ104" s="14">
        <v>8.8999999999999996E-2</v>
      </c>
      <c r="AK104" s="15">
        <v>0.2283</v>
      </c>
      <c r="AL104" s="30">
        <f>AI104*(1-AJ104)*AK104</f>
        <v>43.884054300000003</v>
      </c>
      <c r="AM104" s="19">
        <v>1.63</v>
      </c>
      <c r="AN104" s="19"/>
      <c r="AO104" s="101">
        <f>AO102+AI104-AN104</f>
        <v>623.99999999999989</v>
      </c>
      <c r="AP104" s="102"/>
      <c r="AQ104" s="12"/>
      <c r="AR104" s="31"/>
      <c r="AS104" s="20"/>
      <c r="AT104" s="20"/>
      <c r="AU104" s="20"/>
      <c r="AV104" s="20"/>
    </row>
    <row r="105" spans="1:48" x14ac:dyDescent="0.2">
      <c r="A105" s="158"/>
      <c r="B105" s="33">
        <v>2</v>
      </c>
      <c r="C105" s="46" t="s">
        <v>52</v>
      </c>
      <c r="D105" s="34">
        <v>19069</v>
      </c>
      <c r="E105" s="34">
        <v>3</v>
      </c>
      <c r="F105" s="34">
        <v>16133</v>
      </c>
      <c r="G105" s="35">
        <v>1.5</v>
      </c>
      <c r="H105" s="35">
        <v>5.0999999999999996</v>
      </c>
      <c r="I105" s="34">
        <v>16850</v>
      </c>
      <c r="J105" s="35">
        <v>5.6</v>
      </c>
      <c r="K105" s="34">
        <v>16754</v>
      </c>
      <c r="L105" s="36">
        <v>6.7000000000000004E-2</v>
      </c>
      <c r="M105" s="37">
        <f>ROUND(K105*(1-L105),0)</f>
        <v>15631</v>
      </c>
      <c r="N105" s="38">
        <v>0.69</v>
      </c>
      <c r="O105" s="25">
        <f>M105*N105</f>
        <v>10785.39</v>
      </c>
      <c r="P105" s="36">
        <v>0.26300000000000001</v>
      </c>
      <c r="Q105" s="25">
        <f>M105*P105</f>
        <v>4110.9530000000004</v>
      </c>
      <c r="R105" s="39">
        <v>4.7E-2</v>
      </c>
      <c r="S105" s="25">
        <f>M105*R105</f>
        <v>734.65700000000004</v>
      </c>
      <c r="T105" s="28">
        <v>0.248</v>
      </c>
      <c r="U105" s="25">
        <f>M105*T105</f>
        <v>3876.4879999999998</v>
      </c>
      <c r="V105" s="39">
        <v>0.48199999999999998</v>
      </c>
      <c r="W105" s="25">
        <f>M105*V105</f>
        <v>7534.1419999999998</v>
      </c>
      <c r="X105" s="39">
        <v>0.4</v>
      </c>
      <c r="Y105" s="25">
        <f>X105*M105</f>
        <v>6252.4000000000005</v>
      </c>
      <c r="Z105" s="40">
        <v>2.9199999999999999E-3</v>
      </c>
      <c r="AA105" s="18">
        <f>M105*Z105</f>
        <v>45.642519999999998</v>
      </c>
      <c r="AB105" s="27">
        <f>IF(M105&gt;0,(AD105+AL105)/M105,0)</f>
        <v>2.7197814599193909E-3</v>
      </c>
      <c r="AC105" s="40"/>
      <c r="AD105" s="37">
        <f>AC105*M105</f>
        <v>0</v>
      </c>
      <c r="AE105" s="28">
        <v>0.22140000000000001</v>
      </c>
      <c r="AF105" s="41">
        <f>AI105*(1-AJ105)*AE105</f>
        <v>42.170058000000004</v>
      </c>
      <c r="AG105" s="28">
        <f>IF(AND(AE105&gt;0,AC105&gt;0,Z105&gt;0),((Z105-AC105)*AE105)/((AE105-AC105)*Z105),0)</f>
        <v>0</v>
      </c>
      <c r="AH105" s="29">
        <f t="shared" si="1"/>
        <v>0</v>
      </c>
      <c r="AI105" s="34">
        <v>210</v>
      </c>
      <c r="AJ105" s="36">
        <v>9.2999999999999999E-2</v>
      </c>
      <c r="AK105" s="38">
        <v>0.22320000000000001</v>
      </c>
      <c r="AL105" s="41">
        <f>AI105*(1-AJ105)*AK105</f>
        <v>42.512903999999999</v>
      </c>
      <c r="AM105" s="42">
        <v>1.63</v>
      </c>
      <c r="AN105" s="42"/>
      <c r="AO105" s="121">
        <f>AO104+AI105-AN105</f>
        <v>833.99999999999989</v>
      </c>
      <c r="AP105" s="104"/>
      <c r="AQ105" s="43"/>
      <c r="AR105" s="44"/>
      <c r="AS105" s="45"/>
      <c r="AT105" s="45"/>
      <c r="AU105" s="45"/>
      <c r="AV105" s="45"/>
    </row>
    <row r="106" spans="1:48" x14ac:dyDescent="0.2">
      <c r="A106" s="158"/>
      <c r="B106" s="33">
        <v>3</v>
      </c>
      <c r="C106" s="46" t="s">
        <v>54</v>
      </c>
      <c r="D106" s="43">
        <v>15300</v>
      </c>
      <c r="E106" s="43">
        <v>3</v>
      </c>
      <c r="F106" s="43">
        <v>19924</v>
      </c>
      <c r="G106" s="37">
        <v>1.3</v>
      </c>
      <c r="H106" s="37">
        <v>5.2</v>
      </c>
      <c r="I106" s="43">
        <v>20555</v>
      </c>
      <c r="J106" s="37">
        <v>4.8</v>
      </c>
      <c r="K106" s="43">
        <v>16729</v>
      </c>
      <c r="L106" s="39">
        <v>7.0999999999999994E-2</v>
      </c>
      <c r="M106" s="37">
        <f>ROUND(K106*(1-L106),0)</f>
        <v>15541</v>
      </c>
      <c r="N106" s="28">
        <v>0.72799999999999998</v>
      </c>
      <c r="O106" s="25">
        <f>M106*N106</f>
        <v>11313.848</v>
      </c>
      <c r="P106" s="39">
        <v>0.23400000000000001</v>
      </c>
      <c r="Q106" s="25">
        <f>M106*P106</f>
        <v>3636.5940000000001</v>
      </c>
      <c r="R106" s="39">
        <v>3.7999999999999999E-2</v>
      </c>
      <c r="S106" s="25">
        <f>M106*R106</f>
        <v>590.55799999999999</v>
      </c>
      <c r="T106" s="28">
        <v>0.23100000000000001</v>
      </c>
      <c r="U106" s="25">
        <f>M106*T106</f>
        <v>3589.971</v>
      </c>
      <c r="V106" s="39">
        <v>0.503</v>
      </c>
      <c r="W106" s="25">
        <f>M106*V106</f>
        <v>7817.1229999999996</v>
      </c>
      <c r="X106" s="39">
        <v>0.4</v>
      </c>
      <c r="Y106" s="25">
        <f>X106*M106</f>
        <v>6216.4000000000005</v>
      </c>
      <c r="Z106" s="47">
        <v>3.0000000000000001E-3</v>
      </c>
      <c r="AA106" s="18">
        <f>M106*Z106</f>
        <v>46.622999999999998</v>
      </c>
      <c r="AB106" s="27">
        <f>IF(M106&gt;0,(AD106+AL106)/M106,0)</f>
        <v>2.7253940029599122E-3</v>
      </c>
      <c r="AC106" s="47"/>
      <c r="AD106" s="37">
        <f>AC106*M106</f>
        <v>0</v>
      </c>
      <c r="AE106" s="28">
        <v>0.22470000000000001</v>
      </c>
      <c r="AF106" s="41">
        <f>AI106*(1-AJ106)*AE106</f>
        <v>43.697184300000004</v>
      </c>
      <c r="AG106" s="28">
        <f>IF(AND(AE106&gt;0,AC106&gt;0,Z106&gt;0),((Z106-AC106)*AE106)/((AE106-AC106)*Z106),0)</f>
        <v>0</v>
      </c>
      <c r="AH106" s="29">
        <f t="shared" si="1"/>
        <v>0</v>
      </c>
      <c r="AI106" s="43">
        <v>213</v>
      </c>
      <c r="AJ106" s="39">
        <v>8.6999999999999994E-2</v>
      </c>
      <c r="AK106" s="28">
        <v>0.21779999999999999</v>
      </c>
      <c r="AL106" s="41">
        <f>AI106*(1-AJ106)*AK106</f>
        <v>42.355348199999995</v>
      </c>
      <c r="AM106" s="18">
        <v>1.65</v>
      </c>
      <c r="AN106" s="18"/>
      <c r="AO106" s="121">
        <f>AO105+AI106-AN106</f>
        <v>1047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5" thickBot="1" x14ac:dyDescent="0.25">
      <c r="A107" s="159"/>
      <c r="B107" s="49" t="s">
        <v>38</v>
      </c>
      <c r="C107" s="50"/>
      <c r="D107" s="51">
        <f>SUM(D104:D106)</f>
        <v>51276</v>
      </c>
      <c r="E107" s="51"/>
      <c r="F107" s="51">
        <f>SUM(F104:F106)</f>
        <v>53669</v>
      </c>
      <c r="G107" s="52"/>
      <c r="H107" s="52"/>
      <c r="I107" s="51">
        <f>SUM(I104:I106)</f>
        <v>56056</v>
      </c>
      <c r="J107" s="52"/>
      <c r="K107" s="51">
        <f>SUM(K104:K106)</f>
        <v>50229</v>
      </c>
      <c r="L107" s="21">
        <f>IF(K107&gt;0,(K104*L104+K105*L105+K106*L106)/K107,0)</f>
        <v>6.6331860080829794E-2</v>
      </c>
      <c r="M107" s="52">
        <f>M104+M105+M106</f>
        <v>46896</v>
      </c>
      <c r="N107" s="53">
        <f>IF(M107&gt;0,O107/M107,0)</f>
        <v>0.73478126066189009</v>
      </c>
      <c r="O107" s="54">
        <f>O104+O105+O106</f>
        <v>34458.301999999996</v>
      </c>
      <c r="P107" s="21">
        <f>IF(M107&gt;0,Q107/M107,0)</f>
        <v>0.2252248166154896</v>
      </c>
      <c r="Q107" s="54">
        <f>Q104+Q105+Q106</f>
        <v>10562.143</v>
      </c>
      <c r="R107" s="21">
        <f>IF(M107&gt;0,S107/M107,0)</f>
        <v>3.999392272262027E-2</v>
      </c>
      <c r="S107" s="54">
        <f>S104+S105+S106</f>
        <v>1875.5550000000001</v>
      </c>
      <c r="T107" s="21">
        <f>IF(M107&gt;0,U107/M107,0)</f>
        <v>0.24538397731149778</v>
      </c>
      <c r="U107" s="54">
        <f>U104+U105+U106</f>
        <v>11507.527</v>
      </c>
      <c r="V107" s="21">
        <f>IF(M107&gt;0,W107/M107,0)</f>
        <v>0.48493570880245646</v>
      </c>
      <c r="W107" s="54">
        <f>W104+W105+W106</f>
        <v>22741.544999999998</v>
      </c>
      <c r="X107" s="21">
        <f>IF(M107&gt;0,Y107/M107,0)</f>
        <v>0.4</v>
      </c>
      <c r="Y107" s="54">
        <f>Y104+Y105+Y106</f>
        <v>18758.400000000001</v>
      </c>
      <c r="Z107" s="55">
        <f>IF(M107&gt;0,AA107/M107,0)</f>
        <v>2.9364525759126574E-3</v>
      </c>
      <c r="AA107" s="56">
        <f>SUM(AA104:AA106)</f>
        <v>137.70787999999999</v>
      </c>
      <c r="AB107" s="55">
        <f>IF(M107&gt;0,(AB104*M104+AB105*M105+AB106*M106)/M107,0)</f>
        <v>2.7454858943193445E-3</v>
      </c>
      <c r="AC107" s="55">
        <f>IF(K107&gt;0,(K104*AC104+K105*AC105+K106*AC106)/K107,0)</f>
        <v>0</v>
      </c>
      <c r="AD107" s="52">
        <f>SUM(AD104:AD106)</f>
        <v>0</v>
      </c>
      <c r="AE107" s="53">
        <f>IF(K107&gt;0,(K104*AE104+K105*AE105+K106*AE106)/K107,0)</f>
        <v>0.22569965358657351</v>
      </c>
      <c r="AF107" s="58">
        <f>SUM(AF104:AF106)</f>
        <v>130.27029330000002</v>
      </c>
      <c r="AG107" s="53">
        <f>IF(AND(AA107&gt;0),((AA104*AG104+AA105*AG105+AA106*AG106)/AA107),0)</f>
        <v>0</v>
      </c>
      <c r="AH107" s="57">
        <f t="shared" si="1"/>
        <v>0</v>
      </c>
      <c r="AI107" s="51">
        <f>SUM(AI104:AI106)</f>
        <v>634</v>
      </c>
      <c r="AJ107" s="21">
        <f>IF(AI107&gt;0,(AJ104*AI104+AJ105*AI105+AJ106*AI106)/AI107,0)</f>
        <v>8.9652996845425867E-2</v>
      </c>
      <c r="AK107" s="53">
        <f>IF(K107&gt;0,(AK104*K104+AK105*K105+AK106*K106)/K107,0)</f>
        <v>0.22310180971152124</v>
      </c>
      <c r="AL107" s="58">
        <f>SUM(AL104:AL106)</f>
        <v>128.75230649999997</v>
      </c>
      <c r="AM107" s="56"/>
      <c r="AN107" s="56">
        <f>SUM(AN104:AN106)</f>
        <v>0</v>
      </c>
      <c r="AO107" s="105"/>
      <c r="AP107" s="106">
        <f>AO106</f>
        <v>1047</v>
      </c>
      <c r="AQ107" s="51">
        <f>SUM(AQ104:AQ106)</f>
        <v>0</v>
      </c>
      <c r="AR107" s="59"/>
      <c r="AS107" s="58"/>
      <c r="AT107" s="58"/>
      <c r="AU107" s="58"/>
      <c r="AV107" s="58"/>
    </row>
    <row r="108" spans="1:48" x14ac:dyDescent="0.2">
      <c r="A108" s="157">
        <v>27</v>
      </c>
      <c r="B108" s="23">
        <v>1</v>
      </c>
      <c r="C108" s="46" t="s">
        <v>50</v>
      </c>
      <c r="D108" s="12">
        <v>16945</v>
      </c>
      <c r="E108" s="12">
        <v>2</v>
      </c>
      <c r="F108" s="12">
        <v>19673</v>
      </c>
      <c r="G108" s="13">
        <v>0.7</v>
      </c>
      <c r="H108" s="13">
        <v>5.3</v>
      </c>
      <c r="I108" s="12">
        <v>20076</v>
      </c>
      <c r="J108" s="13">
        <v>3.7</v>
      </c>
      <c r="K108" s="12">
        <v>16840</v>
      </c>
      <c r="L108" s="14">
        <v>6.8000000000000005E-2</v>
      </c>
      <c r="M108" s="24">
        <f>ROUND(K108*(1-L108),0)</f>
        <v>15695</v>
      </c>
      <c r="N108" s="15">
        <v>0.73299999999999998</v>
      </c>
      <c r="O108" s="25">
        <f>M108*N108</f>
        <v>11504.434999999999</v>
      </c>
      <c r="P108" s="14">
        <v>0.216</v>
      </c>
      <c r="Q108" s="25">
        <f>M108*P108</f>
        <v>3390.12</v>
      </c>
      <c r="R108" s="16">
        <v>5.0999999999999997E-2</v>
      </c>
      <c r="S108" s="25">
        <f>M108*R108</f>
        <v>800.44499999999994</v>
      </c>
      <c r="T108" s="26">
        <v>0.29499999999999998</v>
      </c>
      <c r="U108" s="25">
        <f>M108*T108</f>
        <v>4630.0249999999996</v>
      </c>
      <c r="V108" s="16">
        <v>0.435</v>
      </c>
      <c r="W108" s="25">
        <f>M108*V108</f>
        <v>6827.3249999999998</v>
      </c>
      <c r="X108" s="16">
        <v>0.4</v>
      </c>
      <c r="Y108" s="25">
        <f>X108*M108</f>
        <v>6278</v>
      </c>
      <c r="Z108" s="17">
        <v>3.0400000000000002E-3</v>
      </c>
      <c r="AA108" s="18">
        <f>M108*Z108</f>
        <v>47.712800000000001</v>
      </c>
      <c r="AB108" s="27">
        <f>IF(M108&gt;0,(AD108+AL108)/M108,0)</f>
        <v>3.2992112137623449E-3</v>
      </c>
      <c r="AC108" s="17"/>
      <c r="AD108" s="24">
        <f>AC108*M108</f>
        <v>0</v>
      </c>
      <c r="AE108" s="117">
        <v>0.22700000000000001</v>
      </c>
      <c r="AF108" s="30">
        <f>AI108*(1-AJ108)*AE108</f>
        <v>52.010240000000003</v>
      </c>
      <c r="AG108" s="28">
        <f>IF(AND(AE108&gt;0,AC108&gt;0,Z108&gt;0),((Z108-AC108)*AE108)/((AE108-AC108)*Z108),0)</f>
        <v>0</v>
      </c>
      <c r="AH108" s="60">
        <f t="shared" si="1"/>
        <v>0</v>
      </c>
      <c r="AI108" s="12">
        <v>256</v>
      </c>
      <c r="AJ108" s="14">
        <v>0.105</v>
      </c>
      <c r="AK108" s="15">
        <v>0.22600000000000001</v>
      </c>
      <c r="AL108" s="30">
        <f>AI108*(1-AJ108)*AK108</f>
        <v>51.781120000000001</v>
      </c>
      <c r="AM108" s="19">
        <v>1.75</v>
      </c>
      <c r="AN108" s="19"/>
      <c r="AO108" s="101">
        <f>AO106+AI108-AN108</f>
        <v>1303</v>
      </c>
      <c r="AP108" s="102"/>
      <c r="AQ108" s="12"/>
      <c r="AR108" s="31"/>
      <c r="AS108" s="20"/>
      <c r="AT108" s="20"/>
      <c r="AU108" s="20"/>
      <c r="AV108" s="20"/>
    </row>
    <row r="109" spans="1:48" x14ac:dyDescent="0.2">
      <c r="A109" s="158"/>
      <c r="B109" s="33">
        <v>2</v>
      </c>
      <c r="C109" s="46" t="s">
        <v>52</v>
      </c>
      <c r="D109" s="34">
        <v>17604</v>
      </c>
      <c r="E109" s="34">
        <v>4</v>
      </c>
      <c r="F109" s="34">
        <v>16061</v>
      </c>
      <c r="G109" s="35">
        <v>0.6</v>
      </c>
      <c r="H109" s="35">
        <v>4.5</v>
      </c>
      <c r="I109" s="34">
        <v>17249</v>
      </c>
      <c r="J109" s="35">
        <v>4.4000000000000004</v>
      </c>
      <c r="K109" s="34">
        <v>16992</v>
      </c>
      <c r="L109" s="36">
        <v>6.3E-2</v>
      </c>
      <c r="M109" s="37">
        <f>ROUND(K109*(1-L109),0)</f>
        <v>15922</v>
      </c>
      <c r="N109" s="38">
        <v>0.48499999999999999</v>
      </c>
      <c r="O109" s="25">
        <f>M109*N109</f>
        <v>7722.17</v>
      </c>
      <c r="P109" s="36">
        <v>0.47699999999999998</v>
      </c>
      <c r="Q109" s="25">
        <f>M109*P109</f>
        <v>7594.7939999999999</v>
      </c>
      <c r="R109" s="39">
        <v>3.7999999999999999E-2</v>
      </c>
      <c r="S109" s="25">
        <f>M109*R109</f>
        <v>605.03599999999994</v>
      </c>
      <c r="T109" s="28">
        <v>0.23200000000000001</v>
      </c>
      <c r="U109" s="25">
        <f>M109*T109</f>
        <v>3693.904</v>
      </c>
      <c r="V109" s="39">
        <v>0.502</v>
      </c>
      <c r="W109" s="25">
        <f>M109*V109</f>
        <v>7992.8440000000001</v>
      </c>
      <c r="X109" s="39">
        <v>0.4</v>
      </c>
      <c r="Y109" s="25">
        <f>X109*M109</f>
        <v>6368.8</v>
      </c>
      <c r="Z109" s="40">
        <v>3.0200000000000001E-3</v>
      </c>
      <c r="AA109" s="18">
        <f>M109*Z109</f>
        <v>48.084440000000001</v>
      </c>
      <c r="AB109" s="27">
        <f>IF(M109&gt;0,(AD109+AL109)/M109,0)</f>
        <v>2.9454802851400577E-3</v>
      </c>
      <c r="AC109" s="40"/>
      <c r="AD109" s="37">
        <f>AC109*M109</f>
        <v>0</v>
      </c>
      <c r="AE109" s="28">
        <v>0.22869999999999999</v>
      </c>
      <c r="AF109" s="41">
        <f>AI109*(1-AJ109)*AE109</f>
        <v>48.118251299999997</v>
      </c>
      <c r="AG109" s="28">
        <f>IF(AND(AE109&gt;0,AC109&gt;0,Z109&gt;0),((Z109-AC109)*AE109)/((AE109-AC109)*Z109),0)</f>
        <v>0</v>
      </c>
      <c r="AH109" s="29">
        <f t="shared" si="1"/>
        <v>0</v>
      </c>
      <c r="AI109" s="34">
        <v>233</v>
      </c>
      <c r="AJ109" s="36">
        <v>9.7000000000000003E-2</v>
      </c>
      <c r="AK109" s="38">
        <v>0.22289999999999999</v>
      </c>
      <c r="AL109" s="41">
        <f>AI109*(1-AJ109)*AK109</f>
        <v>46.8979371</v>
      </c>
      <c r="AM109" s="42">
        <v>1.73</v>
      </c>
      <c r="AN109" s="42"/>
      <c r="AO109" s="121">
        <f>AO108+AI109-AN109</f>
        <v>1536</v>
      </c>
      <c r="AP109" s="104"/>
      <c r="AQ109" s="43"/>
      <c r="AR109" s="44"/>
      <c r="AS109" s="45"/>
      <c r="AT109" s="45"/>
      <c r="AU109" s="45"/>
      <c r="AV109" s="45"/>
    </row>
    <row r="110" spans="1:48" x14ac:dyDescent="0.2">
      <c r="A110" s="158"/>
      <c r="B110" s="33">
        <v>3</v>
      </c>
      <c r="C110" s="46" t="s">
        <v>59</v>
      </c>
      <c r="D110" s="43">
        <v>15600</v>
      </c>
      <c r="E110" s="43">
        <v>4</v>
      </c>
      <c r="F110" s="43">
        <v>17587</v>
      </c>
      <c r="G110" s="37">
        <v>0.7</v>
      </c>
      <c r="H110" s="37">
        <v>5.2</v>
      </c>
      <c r="I110" s="43">
        <v>18526</v>
      </c>
      <c r="J110" s="37">
        <v>3.8</v>
      </c>
      <c r="K110" s="43">
        <v>16708</v>
      </c>
      <c r="L110" s="39">
        <v>6.6000000000000003E-2</v>
      </c>
      <c r="M110" s="37">
        <f>ROUND(K110*(1-L110),0)</f>
        <v>15605</v>
      </c>
      <c r="N110" s="28">
        <v>0.64300000000000002</v>
      </c>
      <c r="O110" s="25">
        <f>M110*N110</f>
        <v>10034.014999999999</v>
      </c>
      <c r="P110" s="39">
        <v>0.32</v>
      </c>
      <c r="Q110" s="25">
        <f>M110*P110</f>
        <v>4993.6000000000004</v>
      </c>
      <c r="R110" s="39">
        <v>3.6999999999999998E-2</v>
      </c>
      <c r="S110" s="25">
        <f>M110*R110</f>
        <v>577.38499999999999</v>
      </c>
      <c r="T110" s="28">
        <v>0.315</v>
      </c>
      <c r="U110" s="25">
        <f>M110*T110</f>
        <v>4915.5749999999998</v>
      </c>
      <c r="V110" s="39">
        <v>0.42899999999999999</v>
      </c>
      <c r="W110" s="25">
        <f>M110*V110</f>
        <v>6694.5450000000001</v>
      </c>
      <c r="X110" s="39">
        <v>0.4</v>
      </c>
      <c r="Y110" s="25">
        <f>X110*M110</f>
        <v>6242</v>
      </c>
      <c r="Z110" s="47">
        <v>3.0400000000000002E-3</v>
      </c>
      <c r="AA110" s="18">
        <f>M110*Z110</f>
        <v>47.4392</v>
      </c>
      <c r="AB110" s="27">
        <f>IF(M110&gt;0,(AD110+AL110)/M110,0)</f>
        <v>2.9718167254085227E-3</v>
      </c>
      <c r="AC110" s="47"/>
      <c r="AD110" s="37">
        <f>AC110*M110</f>
        <v>0</v>
      </c>
      <c r="AE110" s="28">
        <v>0.2258</v>
      </c>
      <c r="AF110" s="41">
        <f>AI110*(1-AJ110)*AE110</f>
        <v>46.540089600000002</v>
      </c>
      <c r="AG110" s="28">
        <f>IF(AND(AE110&gt;0,AC110&gt;0,Z110&gt;0),((Z110-AC110)*AE110)/((AE110-AC110)*Z110),0)</f>
        <v>0</v>
      </c>
      <c r="AH110" s="29">
        <f t="shared" si="1"/>
        <v>0</v>
      </c>
      <c r="AI110" s="43">
        <v>226</v>
      </c>
      <c r="AJ110" s="39">
        <v>8.7999999999999995E-2</v>
      </c>
      <c r="AK110" s="28">
        <v>0.22500000000000001</v>
      </c>
      <c r="AL110" s="41">
        <f>AI110*(1-AJ110)*AK110</f>
        <v>46.3752</v>
      </c>
      <c r="AM110" s="18">
        <v>1.75</v>
      </c>
      <c r="AN110" s="18"/>
      <c r="AO110" s="121">
        <f>AO109+AI110-AN110</f>
        <v>1762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5" thickBot="1" x14ac:dyDescent="0.25">
      <c r="A111" s="159"/>
      <c r="B111" s="49" t="s">
        <v>38</v>
      </c>
      <c r="C111" s="50"/>
      <c r="D111" s="51">
        <f>SUM(D108:D110)</f>
        <v>50149</v>
      </c>
      <c r="E111" s="51"/>
      <c r="F111" s="51">
        <f>SUM(F108:F110)</f>
        <v>53321</v>
      </c>
      <c r="G111" s="52"/>
      <c r="H111" s="52"/>
      <c r="I111" s="51">
        <f>SUM(I108:I110)</f>
        <v>55851</v>
      </c>
      <c r="J111" s="52"/>
      <c r="K111" s="51">
        <f>SUM(K108:K110)</f>
        <v>50540</v>
      </c>
      <c r="L111" s="21">
        <f>IF(K111&gt;0,(K108*L108+K109*L109+K110*L110)/K111,0)</f>
        <v>6.5657776018994862E-2</v>
      </c>
      <c r="M111" s="52">
        <f>M108+M109+M110</f>
        <v>47222</v>
      </c>
      <c r="N111" s="53">
        <f>IF(M111&gt;0,O111/M111,0)</f>
        <v>0.61963957477446951</v>
      </c>
      <c r="O111" s="54">
        <f>O108+O109+O110</f>
        <v>29260.62</v>
      </c>
      <c r="P111" s="21">
        <f>IF(M111&gt;0,Q111/M111,0)</f>
        <v>0.33837012409470163</v>
      </c>
      <c r="Q111" s="54">
        <f>Q108+Q109+Q110</f>
        <v>15978.514000000001</v>
      </c>
      <c r="R111" s="21">
        <f>IF(M111&gt;0,S111/M111,0)</f>
        <v>4.1990301130828848E-2</v>
      </c>
      <c r="S111" s="54">
        <f>S108+S109+S110</f>
        <v>1982.8659999999998</v>
      </c>
      <c r="T111" s="21">
        <f>IF(M111&gt;0,U111/M111,0)</f>
        <v>0.2803672864342891</v>
      </c>
      <c r="U111" s="54">
        <f>U108+U109+U110</f>
        <v>13239.504000000001</v>
      </c>
      <c r="V111" s="21">
        <f>IF(M111&gt;0,W111/M111,0)</f>
        <v>0.45560785227224598</v>
      </c>
      <c r="W111" s="54">
        <f>W108+W109+W110</f>
        <v>21514.714</v>
      </c>
      <c r="X111" s="21">
        <f>IF(M111&gt;0,Y111/M111,0)</f>
        <v>0.39999999999999997</v>
      </c>
      <c r="Y111" s="54">
        <f>Y108+Y109+Y110</f>
        <v>18888.8</v>
      </c>
      <c r="Z111" s="55">
        <f>IF(M111&gt;0,AA111/M111,0)</f>
        <v>3.0332565329719203E-3</v>
      </c>
      <c r="AA111" s="56">
        <f>SUM(AA108:AA110)</f>
        <v>143.23644000000002</v>
      </c>
      <c r="AB111" s="55">
        <f>IF(M111&gt;0,(AB108*M108+AB109*M109+AB110*M110)/M111,0)</f>
        <v>3.0717516644784212E-3</v>
      </c>
      <c r="AC111" s="55">
        <f>IF(K111&gt;0,(K108*AC108+K109*AC109+K110*AC110)/K111,0)</f>
        <v>0</v>
      </c>
      <c r="AD111" s="52">
        <f>SUM(AD108:AD110)</f>
        <v>0</v>
      </c>
      <c r="AE111" s="53">
        <f>IF(K111&gt;0,(K108*AE108+K109*AE109+K110*AE110)/K111,0)</f>
        <v>0.22717484764542933</v>
      </c>
      <c r="AF111" s="58">
        <f>SUM(AF108:AF110)</f>
        <v>146.66858089999999</v>
      </c>
      <c r="AG111" s="53">
        <f>IF(AND(AA111&gt;0),((AA108*AG108+AA109*AG109+AA110*AG110)/AA111),0)</f>
        <v>0</v>
      </c>
      <c r="AH111" s="57">
        <f t="shared" si="1"/>
        <v>0</v>
      </c>
      <c r="AI111" s="51">
        <f>SUM(AI108:AI110)</f>
        <v>715</v>
      </c>
      <c r="AJ111" s="21">
        <f>IF(AI111&gt;0,(AJ108*AI108+AJ109*AI109+AJ110*AI110)/AI111,0)</f>
        <v>9.701958041958042E-2</v>
      </c>
      <c r="AK111" s="53">
        <f>IF(K111&gt;0,(AK108*K108+AK109*K109+AK110*K110)/K111,0)</f>
        <v>0.22462716264345076</v>
      </c>
      <c r="AL111" s="58">
        <f>SUM(AL108:AL110)</f>
        <v>145.0542571</v>
      </c>
      <c r="AM111" s="56"/>
      <c r="AN111" s="56">
        <f>SUM(AN108:AN110)</f>
        <v>0</v>
      </c>
      <c r="AO111" s="105"/>
      <c r="AP111" s="106">
        <f>AO110</f>
        <v>1762</v>
      </c>
      <c r="AQ111" s="51">
        <f>SUM(AQ108:AQ110)</f>
        <v>0</v>
      </c>
      <c r="AR111" s="59"/>
      <c r="AS111" s="58"/>
      <c r="AT111" s="58"/>
      <c r="AU111" s="58"/>
      <c r="AV111" s="58"/>
    </row>
    <row r="112" spans="1:48" x14ac:dyDescent="0.2">
      <c r="A112" s="157">
        <v>28</v>
      </c>
      <c r="B112" s="23">
        <v>1</v>
      </c>
      <c r="C112" s="11" t="s">
        <v>53</v>
      </c>
      <c r="D112" s="12">
        <v>4830</v>
      </c>
      <c r="E112" s="12">
        <v>4</v>
      </c>
      <c r="F112" s="12">
        <v>11186</v>
      </c>
      <c r="G112" s="13">
        <v>1</v>
      </c>
      <c r="H112" s="13">
        <v>7.4</v>
      </c>
      <c r="I112" s="12">
        <v>11316</v>
      </c>
      <c r="J112" s="13">
        <v>4.9000000000000004</v>
      </c>
      <c r="K112" s="12">
        <v>15184</v>
      </c>
      <c r="L112" s="14">
        <v>6.7000000000000004E-2</v>
      </c>
      <c r="M112" s="24">
        <f>ROUND(K112*(1-L112),0)</f>
        <v>14167</v>
      </c>
      <c r="N112" s="15">
        <v>0.67300000000000004</v>
      </c>
      <c r="O112" s="25">
        <f>M112*N112</f>
        <v>9534.3910000000014</v>
      </c>
      <c r="P112" s="14">
        <v>0.29099999999999998</v>
      </c>
      <c r="Q112" s="25">
        <f>M112*P112</f>
        <v>4122.5969999999998</v>
      </c>
      <c r="R112" s="16">
        <v>3.5999999999999997E-2</v>
      </c>
      <c r="S112" s="25">
        <f>M112*R112</f>
        <v>510.01199999999994</v>
      </c>
      <c r="T112" s="26">
        <v>0.255</v>
      </c>
      <c r="U112" s="25">
        <f>M112*T112</f>
        <v>3612.585</v>
      </c>
      <c r="V112" s="16">
        <v>0.48799999999999999</v>
      </c>
      <c r="W112" s="25">
        <f>M112*V112</f>
        <v>6913.4960000000001</v>
      </c>
      <c r="X112" s="16">
        <v>0.4</v>
      </c>
      <c r="Y112" s="25">
        <f>X112*M112</f>
        <v>5666.8</v>
      </c>
      <c r="Z112" s="17">
        <v>3.1800000000000001E-3</v>
      </c>
      <c r="AA112" s="18">
        <f>M112*Z112</f>
        <v>45.05106</v>
      </c>
      <c r="AB112" s="27">
        <f>IF(M112&gt;0,(AD112+AL112)/M112,0)</f>
        <v>3.1842356179854594E-3</v>
      </c>
      <c r="AC112" s="17"/>
      <c r="AD112" s="24">
        <f>AC112*M112</f>
        <v>0</v>
      </c>
      <c r="AE112" s="117">
        <v>0.21879999999999999</v>
      </c>
      <c r="AF112" s="30">
        <f>AI112*(1-AJ112)*AE112</f>
        <v>45.993948000000003</v>
      </c>
      <c r="AG112" s="28">
        <f>IF(AND(AE112&gt;0,AC112&gt;0,Z112&gt;0),((Z112-AC112)*AE112)/((AE112-AC112)*Z112),0)</f>
        <v>0</v>
      </c>
      <c r="AH112" s="60">
        <f t="shared" si="1"/>
        <v>0</v>
      </c>
      <c r="AI112" s="12">
        <v>231</v>
      </c>
      <c r="AJ112" s="14">
        <v>0.09</v>
      </c>
      <c r="AK112" s="15">
        <v>0.21460000000000001</v>
      </c>
      <c r="AL112" s="30">
        <f>AI112*(1-AJ112)*AK112</f>
        <v>45.111066000000001</v>
      </c>
      <c r="AM112" s="19">
        <v>1.7</v>
      </c>
      <c r="AN112" s="19">
        <v>505.54</v>
      </c>
      <c r="AO112" s="101">
        <f>AO110+AI112-AN112</f>
        <v>1487.46</v>
      </c>
      <c r="AP112" s="102"/>
      <c r="AQ112" s="12"/>
      <c r="AR112" s="31"/>
      <c r="AS112" s="20"/>
      <c r="AT112" s="20"/>
      <c r="AU112" s="20"/>
      <c r="AV112" s="20"/>
    </row>
    <row r="113" spans="1:48" x14ac:dyDescent="0.2">
      <c r="A113" s="158"/>
      <c r="B113" s="33">
        <v>2</v>
      </c>
      <c r="C113" s="11" t="s">
        <v>52</v>
      </c>
      <c r="D113" s="34">
        <v>18377</v>
      </c>
      <c r="E113" s="34">
        <v>8</v>
      </c>
      <c r="F113" s="34">
        <v>15152</v>
      </c>
      <c r="G113" s="35">
        <v>0.6</v>
      </c>
      <c r="H113" s="35">
        <v>5</v>
      </c>
      <c r="I113" s="34">
        <v>16004</v>
      </c>
      <c r="J113" s="35">
        <v>4.3</v>
      </c>
      <c r="K113" s="34">
        <v>15056</v>
      </c>
      <c r="L113" s="36">
        <v>6.6000000000000003E-2</v>
      </c>
      <c r="M113" s="37">
        <f>ROUND(K113*(1-L113),0)</f>
        <v>14062</v>
      </c>
      <c r="N113" s="38">
        <v>0.497</v>
      </c>
      <c r="O113" s="25">
        <f>M113*N113</f>
        <v>6988.8140000000003</v>
      </c>
      <c r="P113" s="36">
        <v>0.48699999999999999</v>
      </c>
      <c r="Q113" s="25">
        <f>M113*P113</f>
        <v>6848.1939999999995</v>
      </c>
      <c r="R113" s="39">
        <v>1.6E-2</v>
      </c>
      <c r="S113" s="25">
        <f>M113*R113</f>
        <v>224.99200000000002</v>
      </c>
      <c r="T113" s="28">
        <v>0.28499999999999998</v>
      </c>
      <c r="U113" s="25">
        <f>M113*T113</f>
        <v>4007.6699999999996</v>
      </c>
      <c r="V113" s="39">
        <v>0.44</v>
      </c>
      <c r="W113" s="25">
        <f>M113*V113</f>
        <v>6187.28</v>
      </c>
      <c r="X113" s="39">
        <v>0.4</v>
      </c>
      <c r="Y113" s="25">
        <f>X113*M113</f>
        <v>5624.8</v>
      </c>
      <c r="Z113" s="40">
        <v>3.1099999999999999E-3</v>
      </c>
      <c r="AA113" s="18">
        <f>M113*Z113</f>
        <v>43.732819999999997</v>
      </c>
      <c r="AB113" s="27">
        <f>IF(M113&gt;0,(AD113+AL113)/M113,0)</f>
        <v>3.0697836438628931E-3</v>
      </c>
      <c r="AC113" s="40"/>
      <c r="AD113" s="37">
        <f>AC113*M113</f>
        <v>0</v>
      </c>
      <c r="AE113" s="28">
        <v>0.22059999999999999</v>
      </c>
      <c r="AF113" s="41">
        <f>AI113*(1-AJ113)*AE113</f>
        <v>43.7423328</v>
      </c>
      <c r="AG113" s="28">
        <f>IF(AND(AE113&gt;0,AC113&gt;0,Z113&gt;0),((Z113-AC113)*AE113)/((AE113-AC113)*Z113),0)</f>
        <v>0</v>
      </c>
      <c r="AH113" s="29">
        <f t="shared" si="1"/>
        <v>0</v>
      </c>
      <c r="AI113" s="34">
        <v>216</v>
      </c>
      <c r="AJ113" s="36">
        <v>8.2000000000000003E-2</v>
      </c>
      <c r="AK113" s="38">
        <v>0.2177</v>
      </c>
      <c r="AL113" s="41">
        <f>AI113*(1-AJ113)*AK113</f>
        <v>43.167297600000005</v>
      </c>
      <c r="AM113" s="42">
        <v>1.74</v>
      </c>
      <c r="AN113" s="42"/>
      <c r="AO113" s="121">
        <f>AO112+AI113-AN113</f>
        <v>1703.46</v>
      </c>
      <c r="AP113" s="104"/>
      <c r="AQ113" s="43"/>
      <c r="AR113" s="44"/>
      <c r="AS113" s="45"/>
      <c r="AT113" s="45"/>
      <c r="AU113" s="45"/>
      <c r="AV113" s="45"/>
    </row>
    <row r="114" spans="1:48" x14ac:dyDescent="0.2">
      <c r="A114" s="158"/>
      <c r="B114" s="33">
        <v>3</v>
      </c>
      <c r="C114" s="46" t="s">
        <v>51</v>
      </c>
      <c r="D114" s="43">
        <v>20900</v>
      </c>
      <c r="E114" s="43">
        <v>4</v>
      </c>
      <c r="F114" s="43">
        <v>17421</v>
      </c>
      <c r="G114" s="37">
        <v>0.7</v>
      </c>
      <c r="H114" s="37">
        <v>5.2</v>
      </c>
      <c r="I114" s="43">
        <v>17932</v>
      </c>
      <c r="J114" s="37">
        <v>4.2</v>
      </c>
      <c r="K114" s="43">
        <v>15036</v>
      </c>
      <c r="L114" s="39">
        <v>6.8000000000000005E-2</v>
      </c>
      <c r="M114" s="37">
        <f>ROUND(K114*(1-L114),0)</f>
        <v>14014</v>
      </c>
      <c r="N114" s="28">
        <v>0.58199999999999996</v>
      </c>
      <c r="O114" s="25">
        <f>M114*N114</f>
        <v>8156.1479999999992</v>
      </c>
      <c r="P114" s="39">
        <v>0.39500000000000002</v>
      </c>
      <c r="Q114" s="25">
        <f>M114*P114</f>
        <v>5535.5300000000007</v>
      </c>
      <c r="R114" s="39">
        <v>2.3E-2</v>
      </c>
      <c r="S114" s="25">
        <f>M114*R114</f>
        <v>322.322</v>
      </c>
      <c r="T114" s="28">
        <v>0.23200000000000001</v>
      </c>
      <c r="U114" s="25">
        <f>M114*T114</f>
        <v>3251.248</v>
      </c>
      <c r="V114" s="39">
        <v>0.51200000000000001</v>
      </c>
      <c r="W114" s="25">
        <f>M114*V114</f>
        <v>7175.1680000000006</v>
      </c>
      <c r="X114" s="39">
        <v>0.4</v>
      </c>
      <c r="Y114" s="25">
        <f>X114*M114</f>
        <v>5605.6</v>
      </c>
      <c r="Z114" s="47">
        <v>3.0400000000000002E-3</v>
      </c>
      <c r="AA114" s="18">
        <f>M114*Z114</f>
        <v>42.602560000000004</v>
      </c>
      <c r="AB114" s="27">
        <f>IF(M114&gt;0,(AD114+AL114)/M114,0)</f>
        <v>2.9098629727415445E-3</v>
      </c>
      <c r="AC114" s="47"/>
      <c r="AD114" s="37">
        <f>AC114*M114</f>
        <v>0</v>
      </c>
      <c r="AE114" s="28">
        <v>0.22059999999999999</v>
      </c>
      <c r="AF114" s="41">
        <f>AI114*(1-AJ114)*AE114</f>
        <v>40.394286600000001</v>
      </c>
      <c r="AG114" s="28">
        <f>IF(AND(AE114&gt;0,AC114&gt;0,Z114&gt;0),((Z114-AC114)*AE114)/((AE114-AC114)*Z114),0)</f>
        <v>0</v>
      </c>
      <c r="AH114" s="29">
        <f t="shared" si="1"/>
        <v>0</v>
      </c>
      <c r="AI114" s="43">
        <v>201</v>
      </c>
      <c r="AJ114" s="39">
        <v>8.8999999999999996E-2</v>
      </c>
      <c r="AK114" s="28">
        <v>0.22270000000000001</v>
      </c>
      <c r="AL114" s="41">
        <f>AI114*(1-AJ114)*AK114</f>
        <v>40.778819700000007</v>
      </c>
      <c r="AM114" s="18">
        <v>1.7</v>
      </c>
      <c r="AN114" s="18"/>
      <c r="AO114" s="121">
        <f>AO113+AI114-AN114</f>
        <v>1904.46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5" thickBot="1" x14ac:dyDescent="0.25">
      <c r="A115" s="159"/>
      <c r="B115" s="49" t="s">
        <v>38</v>
      </c>
      <c r="C115" s="50"/>
      <c r="D115" s="51">
        <f>SUM(D112:D114)</f>
        <v>44107</v>
      </c>
      <c r="E115" s="51"/>
      <c r="F115" s="51">
        <f>SUM(F112:F114)</f>
        <v>43759</v>
      </c>
      <c r="G115" s="52"/>
      <c r="H115" s="52"/>
      <c r="I115" s="51">
        <f>SUM(I112:I114)</f>
        <v>45252</v>
      </c>
      <c r="J115" s="52"/>
      <c r="K115" s="51">
        <f>SUM(K112:K114)</f>
        <v>45276</v>
      </c>
      <c r="L115" s="21">
        <f>IF(K115&gt;0,(K112*L112+K113*L113+K114*L114)/K115,0)</f>
        <v>6.6999558264864395E-2</v>
      </c>
      <c r="M115" s="52">
        <f>M112+M113+M114</f>
        <v>42243</v>
      </c>
      <c r="N115" s="53">
        <f>IF(M115&gt;0,O115/M115,0)</f>
        <v>0.58422349264966988</v>
      </c>
      <c r="O115" s="54">
        <f>O112+O113+O114</f>
        <v>24679.353000000003</v>
      </c>
      <c r="P115" s="21">
        <f>IF(M115&gt;0,Q115/M115,0)</f>
        <v>0.39074689297635112</v>
      </c>
      <c r="Q115" s="54">
        <f>Q112+Q113+Q114</f>
        <v>16506.321</v>
      </c>
      <c r="R115" s="21">
        <f>IF(M115&gt;0,S115/M115,0)</f>
        <v>2.5029614373979121E-2</v>
      </c>
      <c r="S115" s="54">
        <f>S112+S113+S114</f>
        <v>1057.326</v>
      </c>
      <c r="T115" s="21">
        <f>IF(M115&gt;0,U115/M115,0)</f>
        <v>0.25735631939019482</v>
      </c>
      <c r="U115" s="54">
        <f>U112+U113+U114</f>
        <v>10871.502999999999</v>
      </c>
      <c r="V115" s="21">
        <f>IF(M115&gt;0,W115/M115,0)</f>
        <v>0.47998352389745047</v>
      </c>
      <c r="W115" s="54">
        <f>W112+W113+W114</f>
        <v>20275.944</v>
      </c>
      <c r="X115" s="21">
        <f>IF(M115&gt;0,Y115/M115,0)</f>
        <v>0.4</v>
      </c>
      <c r="Y115" s="54">
        <f>Y112+Y113+Y114</f>
        <v>16897.2</v>
      </c>
      <c r="Z115" s="55">
        <f>IF(M115&gt;0,AA115/M115,0)</f>
        <v>3.110253533129749E-3</v>
      </c>
      <c r="AA115" s="56">
        <f>SUM(AA112:AA114)</f>
        <v>131.38643999999999</v>
      </c>
      <c r="AB115" s="55">
        <f>IF(M115&gt;0,(AB112*M112+AB113*M113+AB114*M114)/M115,0)</f>
        <v>3.0551140615013143E-3</v>
      </c>
      <c r="AC115" s="55">
        <f>IF(K115&gt;0,(K112*AC112+K113*AC113+K114*AC114)/K115,0)</f>
        <v>0</v>
      </c>
      <c r="AD115" s="52">
        <f>SUM(AD112:AD114)</f>
        <v>0</v>
      </c>
      <c r="AE115" s="53">
        <f>IF(K115&gt;0,(K112*AE112+K113*AE113+K114*AE114)/K115,0)</f>
        <v>0.21999634243307711</v>
      </c>
      <c r="AF115" s="58">
        <f>SUM(AF112:AF114)</f>
        <v>130.13056740000002</v>
      </c>
      <c r="AG115" s="53">
        <f>IF(AND(AA115&gt;0),((AA112*AG112+AA113*AG113+AA114*AG114)/AA115),0)</f>
        <v>0</v>
      </c>
      <c r="AH115" s="57">
        <f t="shared" si="1"/>
        <v>0</v>
      </c>
      <c r="AI115" s="51">
        <f>SUM(AI112:AI114)</f>
        <v>648</v>
      </c>
      <c r="AJ115" s="21">
        <f>IF(AI115&gt;0,(AJ112*AI112+AJ113*AI113+AJ114*AI114)/AI115,0)</f>
        <v>8.7023148148148141E-2</v>
      </c>
      <c r="AK115" s="53">
        <f>IF(K115&gt;0,(AK112*K112+AK113*K113+AK114*K114)/K115,0)</f>
        <v>0.21832084989840095</v>
      </c>
      <c r="AL115" s="58">
        <f>SUM(AL112:AL114)</f>
        <v>129.05718330000002</v>
      </c>
      <c r="AM115" s="56"/>
      <c r="AN115" s="56">
        <f>SUM(AN112:AN114)</f>
        <v>505.54</v>
      </c>
      <c r="AO115" s="105"/>
      <c r="AP115" s="106">
        <f>AO114</f>
        <v>1904.46</v>
      </c>
      <c r="AQ115" s="51">
        <f>SUM(AQ112:AQ114)</f>
        <v>0</v>
      </c>
      <c r="AR115" s="59"/>
      <c r="AS115" s="58"/>
      <c r="AT115" s="58"/>
      <c r="AU115" s="58"/>
      <c r="AV115" s="58"/>
    </row>
    <row r="116" spans="1:48" x14ac:dyDescent="0.2">
      <c r="A116" s="158">
        <v>29</v>
      </c>
      <c r="B116" s="33">
        <v>1</v>
      </c>
      <c r="C116" s="11" t="s">
        <v>53</v>
      </c>
      <c r="D116" s="12">
        <v>7820</v>
      </c>
      <c r="E116" s="12">
        <v>2</v>
      </c>
      <c r="F116" s="12">
        <v>10155</v>
      </c>
      <c r="G116" s="13">
        <v>1.1000000000000001</v>
      </c>
      <c r="H116" s="13">
        <v>5.9</v>
      </c>
      <c r="I116" s="12">
        <v>10872</v>
      </c>
      <c r="J116" s="13">
        <v>5.5</v>
      </c>
      <c r="K116" s="12">
        <v>14887</v>
      </c>
      <c r="L116" s="14">
        <v>6.4000000000000001E-2</v>
      </c>
      <c r="M116" s="24">
        <f>ROUND(K116*(1-L116),0)</f>
        <v>13934</v>
      </c>
      <c r="N116" s="15">
        <v>0.67800000000000005</v>
      </c>
      <c r="O116" s="25">
        <f>M116*N116</f>
        <v>9447.2520000000004</v>
      </c>
      <c r="P116" s="14">
        <v>0.30099999999999999</v>
      </c>
      <c r="Q116" s="25">
        <f>M116*P116</f>
        <v>4194.134</v>
      </c>
      <c r="R116" s="16">
        <v>2.1000000000000001E-2</v>
      </c>
      <c r="S116" s="25">
        <f>M116*R116</f>
        <v>292.61400000000003</v>
      </c>
      <c r="T116" s="26">
        <v>0.28000000000000003</v>
      </c>
      <c r="U116" s="25">
        <f>M116*T116</f>
        <v>3901.5200000000004</v>
      </c>
      <c r="V116" s="16">
        <v>0.46500000000000002</v>
      </c>
      <c r="W116" s="25">
        <f>M116*V116</f>
        <v>6479.31</v>
      </c>
      <c r="X116" s="16">
        <v>0.4</v>
      </c>
      <c r="Y116" s="25">
        <f>X116*M116</f>
        <v>5573.6</v>
      </c>
      <c r="Z116" s="17">
        <v>2.97E-3</v>
      </c>
      <c r="AA116" s="18">
        <f>M116*Z116</f>
        <v>41.383980000000001</v>
      </c>
      <c r="AB116" s="27">
        <f>IF(M116&gt;0,(AD116+AL116)/M116,0)</f>
        <v>2.7620772642457298E-3</v>
      </c>
      <c r="AC116" s="17"/>
      <c r="AD116" s="24">
        <f>AC116*M116</f>
        <v>0</v>
      </c>
      <c r="AE116" s="117">
        <v>0.21160000000000001</v>
      </c>
      <c r="AF116" s="30">
        <f>AI116*(1-AJ116)*AE116</f>
        <v>38.251778399999999</v>
      </c>
      <c r="AG116" s="28">
        <f>IF(AND(AE116&gt;0,AC116&gt;0,Z116&gt;0),((Z116-AC116)*AE116)/((AE116-AC116)*Z116),0)</f>
        <v>0</v>
      </c>
      <c r="AH116" s="60">
        <f t="shared" si="1"/>
        <v>0</v>
      </c>
      <c r="AI116" s="12">
        <v>198</v>
      </c>
      <c r="AJ116" s="14">
        <v>8.6999999999999994E-2</v>
      </c>
      <c r="AK116" s="15">
        <v>0.21290000000000001</v>
      </c>
      <c r="AL116" s="30">
        <f>AI116*(1-AJ116)*AK116</f>
        <v>38.4867846</v>
      </c>
      <c r="AM116" s="19">
        <v>1.7</v>
      </c>
      <c r="AN116" s="19">
        <v>506.5</v>
      </c>
      <c r="AO116" s="101">
        <f>AO114+AI116-AN116</f>
        <v>1595.96</v>
      </c>
      <c r="AP116" s="120"/>
      <c r="AQ116" s="12"/>
      <c r="AR116" s="31"/>
      <c r="AS116" s="20"/>
      <c r="AT116" s="20"/>
      <c r="AU116" s="20"/>
      <c r="AV116" s="20"/>
    </row>
    <row r="117" spans="1:48" x14ac:dyDescent="0.2">
      <c r="A117" s="158"/>
      <c r="B117" s="33">
        <v>2</v>
      </c>
      <c r="C117" s="11" t="s">
        <v>54</v>
      </c>
      <c r="D117" s="34">
        <v>17503</v>
      </c>
      <c r="E117" s="34">
        <v>7</v>
      </c>
      <c r="F117" s="34">
        <v>16213</v>
      </c>
      <c r="G117" s="35">
        <v>0.9</v>
      </c>
      <c r="H117" s="35">
        <v>5.7</v>
      </c>
      <c r="I117" s="34">
        <v>17286</v>
      </c>
      <c r="J117" s="35">
        <v>4.8</v>
      </c>
      <c r="K117" s="34">
        <v>14902</v>
      </c>
      <c r="L117" s="36">
        <v>7.0999999999999994E-2</v>
      </c>
      <c r="M117" s="37">
        <f>ROUND(K117*(1-L117),0)</f>
        <v>13844</v>
      </c>
      <c r="N117" s="38">
        <v>0.57299999999999995</v>
      </c>
      <c r="O117" s="25">
        <f>M117*N117</f>
        <v>7932.6119999999992</v>
      </c>
      <c r="P117" s="36">
        <v>0.38500000000000001</v>
      </c>
      <c r="Q117" s="25">
        <f>M117*P117</f>
        <v>5329.9400000000005</v>
      </c>
      <c r="R117" s="39">
        <v>4.2000000000000003E-2</v>
      </c>
      <c r="S117" s="25">
        <f>M117*R117</f>
        <v>581.44800000000009</v>
      </c>
      <c r="T117" s="28">
        <v>0.26100000000000001</v>
      </c>
      <c r="U117" s="25">
        <f>M117*T117</f>
        <v>3613.2840000000001</v>
      </c>
      <c r="V117" s="39">
        <v>0.47399999999999998</v>
      </c>
      <c r="W117" s="25">
        <f>M117*V117</f>
        <v>6562.0559999999996</v>
      </c>
      <c r="X117" s="39">
        <v>0.39</v>
      </c>
      <c r="Y117" s="25">
        <f>X117*M117</f>
        <v>5399.16</v>
      </c>
      <c r="Z117" s="40">
        <v>2.9099999999999998E-3</v>
      </c>
      <c r="AA117" s="18">
        <f>M117*Z117</f>
        <v>40.28604</v>
      </c>
      <c r="AB117" s="27">
        <f>IF(M117&gt;0,(AD117+AL117)/M117,0)</f>
        <v>2.7253880959260332E-3</v>
      </c>
      <c r="AC117" s="40"/>
      <c r="AD117" s="37">
        <f>AC117*M117</f>
        <v>0</v>
      </c>
      <c r="AE117" s="28">
        <v>0.2072</v>
      </c>
      <c r="AF117" s="41">
        <f>AI117*(1-AJ117)*AE117</f>
        <v>38.023893600000001</v>
      </c>
      <c r="AG117" s="28">
        <f>IF(AND(AE117&gt;0,AC117&gt;0,Z117&gt;0),((Z117-AC117)*AE117)/((AE117-AC117)*Z117),0)</f>
        <v>0</v>
      </c>
      <c r="AH117" s="29">
        <f t="shared" si="1"/>
        <v>0</v>
      </c>
      <c r="AI117" s="34">
        <v>201</v>
      </c>
      <c r="AJ117" s="36">
        <v>8.6999999999999994E-2</v>
      </c>
      <c r="AK117" s="38">
        <v>0.2056</v>
      </c>
      <c r="AL117" s="41">
        <f>AI117*(1-AJ117)*AK117</f>
        <v>37.730272800000002</v>
      </c>
      <c r="AM117" s="42">
        <v>1.7</v>
      </c>
      <c r="AN117" s="42"/>
      <c r="AO117" s="121">
        <f>AO116+AI117-AN117</f>
        <v>1796.96</v>
      </c>
      <c r="AP117" s="104"/>
      <c r="AQ117" s="43"/>
      <c r="AR117" s="44"/>
      <c r="AS117" s="45"/>
      <c r="AT117" s="45"/>
      <c r="AU117" s="45"/>
      <c r="AV117" s="45"/>
    </row>
    <row r="118" spans="1:48" x14ac:dyDescent="0.2">
      <c r="A118" s="158"/>
      <c r="B118" s="33">
        <v>3</v>
      </c>
      <c r="C118" s="46" t="s">
        <v>51</v>
      </c>
      <c r="D118" s="43">
        <v>20000</v>
      </c>
      <c r="E118" s="43">
        <v>3</v>
      </c>
      <c r="F118" s="43">
        <v>18201</v>
      </c>
      <c r="G118" s="37">
        <v>1.3</v>
      </c>
      <c r="H118" s="37">
        <v>7.5</v>
      </c>
      <c r="I118" s="43">
        <v>18402</v>
      </c>
      <c r="J118" s="37">
        <v>3.7</v>
      </c>
      <c r="K118" s="43">
        <v>14826</v>
      </c>
      <c r="L118" s="39">
        <v>6.5000000000000002E-2</v>
      </c>
      <c r="M118" s="37">
        <f>ROUND(K118*(1-L118),0)</f>
        <v>13862</v>
      </c>
      <c r="N118" s="28">
        <v>0.54800000000000004</v>
      </c>
      <c r="O118" s="25">
        <f>M118*N118</f>
        <v>7596.3760000000002</v>
      </c>
      <c r="P118" s="39">
        <v>0.42699999999999999</v>
      </c>
      <c r="Q118" s="25">
        <f>M118*P118</f>
        <v>5919.0739999999996</v>
      </c>
      <c r="R118" s="39">
        <v>2.5000000000000001E-2</v>
      </c>
      <c r="S118" s="25">
        <f>M118*R118</f>
        <v>346.55</v>
      </c>
      <c r="T118" s="28">
        <v>0.28799999999999998</v>
      </c>
      <c r="U118" s="25">
        <f>M118*T118</f>
        <v>3992.2559999999999</v>
      </c>
      <c r="V118" s="39">
        <v>0.46800000000000003</v>
      </c>
      <c r="W118" s="25">
        <f>M118*V118</f>
        <v>6487.4160000000002</v>
      </c>
      <c r="X118" s="39">
        <v>0.4</v>
      </c>
      <c r="Y118" s="25">
        <f>X118*M118</f>
        <v>5544.8</v>
      </c>
      <c r="Z118" s="47">
        <v>2.9099999999999998E-3</v>
      </c>
      <c r="AA118" s="18">
        <f>M118*Z118</f>
        <v>40.338419999999999</v>
      </c>
      <c r="AB118" s="27">
        <f>IF(M118&gt;0,(AD118+AL118)/M118,0)</f>
        <v>2.4354551435579281E-3</v>
      </c>
      <c r="AC118" s="47"/>
      <c r="AD118" s="37">
        <f>AC118*M118</f>
        <v>0</v>
      </c>
      <c r="AE118" s="28">
        <v>0.2036</v>
      </c>
      <c r="AF118" s="41">
        <f>AI118*(1-AJ118)*AE118</f>
        <v>34.129060800000005</v>
      </c>
      <c r="AG118" s="28">
        <f>IF(AND(AE118&gt;0,AC118&gt;0,Z118&gt;0),((Z118-AC118)*AE118)/((AE118-AC118)*Z118),0)</f>
        <v>0</v>
      </c>
      <c r="AH118" s="29">
        <f t="shared" si="1"/>
        <v>0</v>
      </c>
      <c r="AI118" s="43">
        <v>183</v>
      </c>
      <c r="AJ118" s="39">
        <v>8.4000000000000005E-2</v>
      </c>
      <c r="AK118" s="28">
        <v>0.2014</v>
      </c>
      <c r="AL118" s="41">
        <f>AI118*(1-AJ118)*AK118</f>
        <v>33.760279199999999</v>
      </c>
      <c r="AM118" s="18">
        <v>1.6</v>
      </c>
      <c r="AN118" s="18"/>
      <c r="AO118" s="121">
        <f>AO117+AI118-AN118</f>
        <v>1979.96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5" thickBot="1" x14ac:dyDescent="0.25">
      <c r="A119" s="159"/>
      <c r="B119" s="49" t="s">
        <v>38</v>
      </c>
      <c r="C119" s="50"/>
      <c r="D119" s="51">
        <f>SUM(D116:D118)</f>
        <v>45323</v>
      </c>
      <c r="E119" s="51"/>
      <c r="F119" s="51">
        <f>SUM(F116:F118)</f>
        <v>44569</v>
      </c>
      <c r="G119" s="52"/>
      <c r="H119" s="52"/>
      <c r="I119" s="51">
        <f>SUM(I116:I118)</f>
        <v>46560</v>
      </c>
      <c r="J119" s="52"/>
      <c r="K119" s="51">
        <f>SUM(K116:K118)</f>
        <v>44615</v>
      </c>
      <c r="L119" s="21">
        <f>IF(K119&gt;0,(K116*L116+K117*L117+K118*L118)/K119,0)</f>
        <v>6.6670402331054576E-2</v>
      </c>
      <c r="M119" s="52">
        <f>M116+M117+M118</f>
        <v>41640</v>
      </c>
      <c r="N119" s="53">
        <f>IF(M119&gt;0,O119/M119,0)</f>
        <v>0.59981364073006727</v>
      </c>
      <c r="O119" s="54">
        <f>O116+O117+O118</f>
        <v>24976.240000000002</v>
      </c>
      <c r="P119" s="21">
        <f>IF(M119&gt;0,Q119/M119,0)</f>
        <v>0.37087291066282424</v>
      </c>
      <c r="Q119" s="54">
        <f>Q116+Q117+Q118</f>
        <v>15443.148000000001</v>
      </c>
      <c r="R119" s="21">
        <f>IF(M119&gt;0,S119/M119,0)</f>
        <v>2.931344860710855E-2</v>
      </c>
      <c r="S119" s="54">
        <f>S116+S117+S118</f>
        <v>1220.6120000000001</v>
      </c>
      <c r="T119" s="21">
        <f>IF(M119&gt;0,U119/M119,0)</f>
        <v>0.27634630163304513</v>
      </c>
      <c r="U119" s="54">
        <f>U116+U117+U118</f>
        <v>11507.06</v>
      </c>
      <c r="V119" s="21">
        <f>IF(M119&gt;0,W119/M119,0)</f>
        <v>0.46899092219020172</v>
      </c>
      <c r="W119" s="54">
        <f>W116+W117+W118</f>
        <v>19528.781999999999</v>
      </c>
      <c r="X119" s="21">
        <f>IF(M119&gt;0,Y119/M119,0)</f>
        <v>0.39667531219980789</v>
      </c>
      <c r="Y119" s="54">
        <f>Y116+Y117+Y118</f>
        <v>16517.560000000001</v>
      </c>
      <c r="Z119" s="55">
        <f>IF(M119&gt;0,AA119/M119,0)</f>
        <v>2.9300778097982707E-3</v>
      </c>
      <c r="AA119" s="56">
        <f>SUM(AA116:AA118)</f>
        <v>122.00843999999999</v>
      </c>
      <c r="AB119" s="55">
        <f>IF(M119&gt;0,(AB116*M116+AB117*M117+AB118*M118)/M119,0)</f>
        <v>2.6411464121037466E-3</v>
      </c>
      <c r="AC119" s="55">
        <f>IF(K119&gt;0,(K116*AC116+K117*AC117+K118*AC118)/K119,0)</f>
        <v>0</v>
      </c>
      <c r="AD119" s="52">
        <f>SUM(AD116:AD118)</f>
        <v>0</v>
      </c>
      <c r="AE119" s="53">
        <f>IF(K119&gt;0,(K116*AE116+K117*AE117+K118*AE118)/K119,0)</f>
        <v>0.20747186372296314</v>
      </c>
      <c r="AF119" s="58">
        <f>SUM(AF116:AF118)</f>
        <v>110.4047328</v>
      </c>
      <c r="AG119" s="53">
        <f>IF(AND(AA119&gt;0),((AA116*AG116+AA117*AG117+AA118*AG118)/AA119),0)</f>
        <v>0</v>
      </c>
      <c r="AH119" s="57">
        <f t="shared" si="1"/>
        <v>0</v>
      </c>
      <c r="AI119" s="51">
        <f>SUM(AI116:AI118)</f>
        <v>582</v>
      </c>
      <c r="AJ119" s="21">
        <f>IF(AI119&gt;0,(AJ116*AI116+AJ117*AI117+AJ118*AI118)/AI119,0)</f>
        <v>8.6056701030927829E-2</v>
      </c>
      <c r="AK119" s="53">
        <f>IF(K119&gt;0,(AK116*K116+AK117*K117+AK118*K118)/K119,0)</f>
        <v>0.20664014120811383</v>
      </c>
      <c r="AL119" s="58">
        <f>SUM(AL116:AL118)</f>
        <v>109.9773366</v>
      </c>
      <c r="AM119" s="56"/>
      <c r="AN119" s="56">
        <f>SUM(AN116:AN118)</f>
        <v>506.5</v>
      </c>
      <c r="AO119" s="105"/>
      <c r="AP119" s="106">
        <f>AO118</f>
        <v>1979.96</v>
      </c>
      <c r="AQ119" s="51">
        <f>SUM(AQ116:AQ118)</f>
        <v>0</v>
      </c>
      <c r="AR119" s="59"/>
      <c r="AS119" s="58"/>
      <c r="AT119" s="58"/>
      <c r="AU119" s="58"/>
      <c r="AV119" s="58"/>
    </row>
    <row r="120" spans="1:48" x14ac:dyDescent="0.2">
      <c r="A120" s="157">
        <v>30</v>
      </c>
      <c r="B120" s="23">
        <v>1</v>
      </c>
      <c r="C120" s="11" t="s">
        <v>53</v>
      </c>
      <c r="D120" s="12">
        <v>5250</v>
      </c>
      <c r="E120" s="12">
        <v>2</v>
      </c>
      <c r="F120" s="12">
        <v>11552</v>
      </c>
      <c r="G120" s="13">
        <v>1.1000000000000001</v>
      </c>
      <c r="H120" s="13">
        <v>6.1</v>
      </c>
      <c r="I120" s="12">
        <v>12678</v>
      </c>
      <c r="J120" s="13">
        <v>5</v>
      </c>
      <c r="K120" s="12">
        <v>14850</v>
      </c>
      <c r="L120" s="14">
        <v>6.5000000000000002E-2</v>
      </c>
      <c r="M120" s="37">
        <f>ROUND(K120*(1-L120),0)</f>
        <v>13885</v>
      </c>
      <c r="N120" s="15">
        <v>0.60299999999999998</v>
      </c>
      <c r="O120" s="25">
        <f>M120*N120</f>
        <v>8372.6549999999988</v>
      </c>
      <c r="P120" s="14">
        <v>0.35699999999999998</v>
      </c>
      <c r="Q120" s="25">
        <f>M120*P120</f>
        <v>4956.9449999999997</v>
      </c>
      <c r="R120" s="16">
        <v>0.04</v>
      </c>
      <c r="S120" s="25">
        <f>M120*R120</f>
        <v>555.4</v>
      </c>
      <c r="T120" s="26">
        <v>0.246</v>
      </c>
      <c r="U120" s="25">
        <f>M120*T120</f>
        <v>3415.71</v>
      </c>
      <c r="V120" s="16">
        <v>0.501</v>
      </c>
      <c r="W120" s="25">
        <f>M120*V120</f>
        <v>6956.3850000000002</v>
      </c>
      <c r="X120" s="16">
        <v>0.4</v>
      </c>
      <c r="Y120" s="25">
        <f>X120*M120</f>
        <v>5554</v>
      </c>
      <c r="Z120" s="17">
        <v>2.96E-3</v>
      </c>
      <c r="AA120" s="18">
        <f>M120*Z120</f>
        <v>41.099600000000002</v>
      </c>
      <c r="AB120" s="27">
        <f>IF(M120&gt;0,(AD120+AL120)/M120,0)</f>
        <v>2.6604349297803388E-3</v>
      </c>
      <c r="AC120" s="17"/>
      <c r="AD120" s="24">
        <f>AC120*M120</f>
        <v>0</v>
      </c>
      <c r="AE120" s="117">
        <v>0.20480000000000001</v>
      </c>
      <c r="AF120" s="30">
        <f>AI120*(1-AJ120)*AE120</f>
        <v>38.247424000000002</v>
      </c>
      <c r="AG120" s="28">
        <f>IF(AND(AE120&gt;0,AC120&gt;0,Z120&gt;0),((Z120-AC120)*AE120)/((AE120-AC120)*Z120),0)</f>
        <v>0</v>
      </c>
      <c r="AH120" s="60">
        <f t="shared" si="1"/>
        <v>0</v>
      </c>
      <c r="AI120" s="12">
        <v>205</v>
      </c>
      <c r="AJ120" s="14">
        <v>8.8999999999999996E-2</v>
      </c>
      <c r="AK120" s="15">
        <v>0.1978</v>
      </c>
      <c r="AL120" s="30">
        <f>AI120*(1-AJ120)*AK120</f>
        <v>36.940139000000002</v>
      </c>
      <c r="AM120" s="19">
        <v>1.62</v>
      </c>
      <c r="AN120" s="19">
        <v>396.4</v>
      </c>
      <c r="AO120" s="101">
        <f>AO118+AI120-AN120-AP120</f>
        <v>1666.56</v>
      </c>
      <c r="AP120" s="102">
        <v>122</v>
      </c>
      <c r="AQ120" s="12"/>
      <c r="AR120" s="31"/>
      <c r="AS120" s="20"/>
      <c r="AT120" s="20"/>
      <c r="AU120" s="20"/>
      <c r="AV120" s="20"/>
    </row>
    <row r="121" spans="1:48" x14ac:dyDescent="0.2">
      <c r="A121" s="158"/>
      <c r="B121" s="33">
        <v>2</v>
      </c>
      <c r="C121" s="11" t="s">
        <v>54</v>
      </c>
      <c r="D121" s="34">
        <v>21133</v>
      </c>
      <c r="E121" s="34">
        <v>5</v>
      </c>
      <c r="F121" s="34">
        <v>16241</v>
      </c>
      <c r="G121" s="35">
        <v>1.6</v>
      </c>
      <c r="H121" s="35">
        <v>5.8</v>
      </c>
      <c r="I121" s="34">
        <v>16390</v>
      </c>
      <c r="J121" s="35">
        <v>4.0999999999999996</v>
      </c>
      <c r="K121" s="34">
        <v>14782</v>
      </c>
      <c r="L121" s="36">
        <v>0.06</v>
      </c>
      <c r="M121" s="37">
        <f>ROUND(K121*(1-L121),0)</f>
        <v>13895</v>
      </c>
      <c r="N121" s="38">
        <v>0.56599999999999995</v>
      </c>
      <c r="O121" s="25">
        <f>M121*N121</f>
        <v>7864.57</v>
      </c>
      <c r="P121" s="36">
        <v>0.40600000000000003</v>
      </c>
      <c r="Q121" s="25">
        <f>M121*P121</f>
        <v>5641.3700000000008</v>
      </c>
      <c r="R121" s="39">
        <v>2.8000000000000001E-2</v>
      </c>
      <c r="S121" s="25">
        <f>M121*R121</f>
        <v>389.06</v>
      </c>
      <c r="T121" s="28">
        <v>0.26400000000000001</v>
      </c>
      <c r="U121" s="25">
        <f>M121*T121</f>
        <v>3668.28</v>
      </c>
      <c r="V121" s="39">
        <v>0.48599999999999999</v>
      </c>
      <c r="W121" s="25">
        <f>M121*V121</f>
        <v>6752.97</v>
      </c>
      <c r="X121" s="39">
        <v>0.4</v>
      </c>
      <c r="Y121" s="25">
        <f>X121*M121</f>
        <v>5558</v>
      </c>
      <c r="Z121" s="40">
        <v>2.8999999999999998E-3</v>
      </c>
      <c r="AA121" s="18">
        <f>M121*Z121</f>
        <v>40.295499999999997</v>
      </c>
      <c r="AB121" s="27">
        <f>IF(M121&gt;0,(AD121+AL121)/M121,0)</f>
        <v>2.6181521410579348E-3</v>
      </c>
      <c r="AC121" s="40"/>
      <c r="AD121" s="37">
        <f>AC121*M121</f>
        <v>0</v>
      </c>
      <c r="AE121" s="28">
        <v>0.20880000000000001</v>
      </c>
      <c r="AF121" s="41">
        <f>AI121*(1-AJ121)*AE121</f>
        <v>38.656396800000003</v>
      </c>
      <c r="AG121" s="28">
        <f>IF(AND(AE121&gt;0,AC121&gt;0,Z121&gt;0),((Z121-AC121)*AE121)/((AE121-AC121)*Z121),0)</f>
        <v>0</v>
      </c>
      <c r="AH121" s="29">
        <f t="shared" si="1"/>
        <v>0</v>
      </c>
      <c r="AI121" s="34">
        <v>203</v>
      </c>
      <c r="AJ121" s="36">
        <v>8.7999999999999995E-2</v>
      </c>
      <c r="AK121" s="38">
        <v>0.19650000000000001</v>
      </c>
      <c r="AL121" s="41">
        <f>AI121*(1-AJ121)*AK121</f>
        <v>36.379224000000001</v>
      </c>
      <c r="AM121" s="42">
        <v>1.7</v>
      </c>
      <c r="AN121" s="42"/>
      <c r="AO121" s="121">
        <f>AO120+AI121-AN121</f>
        <v>1869.56</v>
      </c>
      <c r="AP121" s="104"/>
      <c r="AQ121" s="43"/>
      <c r="AR121" s="44"/>
      <c r="AS121" s="45"/>
      <c r="AT121" s="45"/>
      <c r="AU121" s="45"/>
      <c r="AV121" s="45"/>
    </row>
    <row r="122" spans="1:48" x14ac:dyDescent="0.2">
      <c r="A122" s="158"/>
      <c r="B122" s="33">
        <v>3</v>
      </c>
      <c r="C122" s="46" t="s">
        <v>50</v>
      </c>
      <c r="D122" s="43">
        <v>20832</v>
      </c>
      <c r="E122" s="43">
        <v>2</v>
      </c>
      <c r="F122" s="43">
        <v>18408</v>
      </c>
      <c r="G122" s="37">
        <v>0.9</v>
      </c>
      <c r="H122" s="37">
        <v>5.9</v>
      </c>
      <c r="I122" s="43">
        <v>19321</v>
      </c>
      <c r="J122" s="37">
        <v>3</v>
      </c>
      <c r="K122" s="43">
        <v>14893</v>
      </c>
      <c r="L122" s="39">
        <v>6.5000000000000002E-2</v>
      </c>
      <c r="M122" s="37">
        <f>ROUND(K122*(1-L122),0)</f>
        <v>13925</v>
      </c>
      <c r="N122" s="28">
        <v>0.48899999999999999</v>
      </c>
      <c r="O122" s="25">
        <f>M122*N122</f>
        <v>6809.3249999999998</v>
      </c>
      <c r="P122" s="39">
        <v>0.497</v>
      </c>
      <c r="Q122" s="25">
        <f>M122*P122</f>
        <v>6920.7250000000004</v>
      </c>
      <c r="R122" s="39">
        <v>1.4E-2</v>
      </c>
      <c r="S122" s="25">
        <f>M122*R122</f>
        <v>194.95000000000002</v>
      </c>
      <c r="T122" s="28">
        <v>0.26300000000000001</v>
      </c>
      <c r="U122" s="25">
        <f>M122*T122</f>
        <v>3662.2750000000001</v>
      </c>
      <c r="V122" s="39">
        <v>0.48599999999999999</v>
      </c>
      <c r="W122" s="25">
        <f>M122*V122</f>
        <v>6767.55</v>
      </c>
      <c r="X122" s="39">
        <v>0.4</v>
      </c>
      <c r="Y122" s="25">
        <f>X122*M122</f>
        <v>5570</v>
      </c>
      <c r="Z122" s="47">
        <v>2.81E-3</v>
      </c>
      <c r="AA122" s="18">
        <f>M122*Z122</f>
        <v>39.129249999999999</v>
      </c>
      <c r="AB122" s="27">
        <f>IF(M122&gt;0,(AD122+AL122)/M122,0)</f>
        <v>2.6349751382405747E-3</v>
      </c>
      <c r="AC122" s="47"/>
      <c r="AD122" s="37">
        <f>AC122*M122</f>
        <v>0</v>
      </c>
      <c r="AE122" s="28">
        <v>0.21970000000000001</v>
      </c>
      <c r="AF122" s="41">
        <f>AI122*(1-AJ122)*AE122</f>
        <v>37.029116800000004</v>
      </c>
      <c r="AG122" s="28">
        <f>IF(AND(AE122&gt;0,AC122&gt;0,Z122&gt;0),((Z122-AC122)*AE122)/((AE122-AC122)*Z122),0)</f>
        <v>0</v>
      </c>
      <c r="AH122" s="29">
        <f t="shared" si="1"/>
        <v>0</v>
      </c>
      <c r="AI122" s="43">
        <v>184</v>
      </c>
      <c r="AJ122" s="39">
        <v>8.4000000000000005E-2</v>
      </c>
      <c r="AK122" s="28">
        <v>0.2177</v>
      </c>
      <c r="AL122" s="41">
        <f>AI122*(1-AJ122)*AK122</f>
        <v>36.692028800000003</v>
      </c>
      <c r="AM122" s="18">
        <v>1.68</v>
      </c>
      <c r="AN122" s="18"/>
      <c r="AO122" s="121">
        <f>AO121+AI122-AN122</f>
        <v>2053.56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5" thickBot="1" x14ac:dyDescent="0.25">
      <c r="A123" s="159"/>
      <c r="B123" s="49" t="s">
        <v>38</v>
      </c>
      <c r="C123" s="50"/>
      <c r="D123" s="51">
        <f>SUM(D120:D122)</f>
        <v>47215</v>
      </c>
      <c r="E123" s="51"/>
      <c r="F123" s="51">
        <f>SUM(F120:F122)</f>
        <v>46201</v>
      </c>
      <c r="G123" s="52"/>
      <c r="H123" s="52"/>
      <c r="I123" s="51">
        <f>SUM(I120:I122)</f>
        <v>48389</v>
      </c>
      <c r="J123" s="52"/>
      <c r="K123" s="51">
        <f>SUM(K120:K122)</f>
        <v>44525</v>
      </c>
      <c r="L123" s="21">
        <f>IF(K123&gt;0,(K120*L120+K121*L121+K122*L122)/K123,0)</f>
        <v>6.3340033688938799E-2</v>
      </c>
      <c r="M123" s="52">
        <f>M120+M121+M122</f>
        <v>41705</v>
      </c>
      <c r="N123" s="53">
        <f>IF(M123&gt;0,O123/M123,0)</f>
        <v>0.55260879990408818</v>
      </c>
      <c r="O123" s="54">
        <f>O120+O121+O122</f>
        <v>23046.55</v>
      </c>
      <c r="P123" s="21">
        <f>IF(M123&gt;0,Q123/M123,0)</f>
        <v>0.42007049514446709</v>
      </c>
      <c r="Q123" s="54">
        <f>Q120+Q121+Q122</f>
        <v>17519.04</v>
      </c>
      <c r="R123" s="21">
        <f>IF(M123&gt;0,S123/M123,0)</f>
        <v>2.7320704951444674E-2</v>
      </c>
      <c r="S123" s="54">
        <f>S120+S121+S122</f>
        <v>1139.4100000000001</v>
      </c>
      <c r="T123" s="21">
        <f>IF(M123&gt;0,U123/M123,0)</f>
        <v>0.25767330056348159</v>
      </c>
      <c r="U123" s="54">
        <f>U120+U121+U122</f>
        <v>10746.264999999999</v>
      </c>
      <c r="V123" s="21">
        <f>IF(M123&gt;0,W123/M123,0)</f>
        <v>0.49099400551492622</v>
      </c>
      <c r="W123" s="54">
        <f>W120+W121+W122</f>
        <v>20476.904999999999</v>
      </c>
      <c r="X123" s="21">
        <f>IF(M123&gt;0,Y123/M123,0)</f>
        <v>0.4</v>
      </c>
      <c r="Y123" s="54">
        <f>Y120+Y121+Y122</f>
        <v>16682</v>
      </c>
      <c r="Z123" s="55">
        <f>IF(M123&gt;0,AA123/M123,0)</f>
        <v>2.8899256683850858E-3</v>
      </c>
      <c r="AA123" s="56">
        <f>SUM(AA120:AA122)</f>
        <v>120.52435</v>
      </c>
      <c r="AB123" s="55">
        <f>IF(M123&gt;0,(AB120*M120+AB121*M121+AB122*M122)/M123,0)</f>
        <v>2.6378465843424053E-3</v>
      </c>
      <c r="AC123" s="55">
        <f>IF(K123&gt;0,(K120*AC120+K121*AC121+K122*AC122)/K123,0)</f>
        <v>0</v>
      </c>
      <c r="AD123" s="52">
        <f>SUM(AD120:AD122)</f>
        <v>0</v>
      </c>
      <c r="AE123" s="53">
        <f>IF(K123&gt;0,(K120*AE120+K121*AE121+K122*AE122)/K123,0)</f>
        <v>0.21111181807973048</v>
      </c>
      <c r="AF123" s="58">
        <f>SUM(AF120:AF122)</f>
        <v>113.9329376</v>
      </c>
      <c r="AG123" s="53">
        <f>IF(AND(AA123&gt;0),((AA120*AG120+AA121*AG121+AA122*AG122)/AA123),0)</f>
        <v>0</v>
      </c>
      <c r="AH123" s="57">
        <f t="shared" si="1"/>
        <v>0</v>
      </c>
      <c r="AI123" s="51">
        <f>SUM(AI120:AI122)</f>
        <v>592</v>
      </c>
      <c r="AJ123" s="21">
        <f>IF(AI123&gt;0,(AJ120*AI120+AJ121*AI121+AJ122*AI122)/AI123,0)</f>
        <v>8.7103040540540536E-2</v>
      </c>
      <c r="AK123" s="53">
        <f>IF(K123&gt;0,(AK120*K120+AK121*K121+AK122*K122)/K123,0)</f>
        <v>0.20402468500842222</v>
      </c>
      <c r="AL123" s="58">
        <f>SUM(AL120:AL122)</f>
        <v>110.01139180000001</v>
      </c>
      <c r="AM123" s="56"/>
      <c r="AN123" s="56">
        <f>SUM(AN120:AN122)</f>
        <v>396.4</v>
      </c>
      <c r="AO123" s="105"/>
      <c r="AP123" s="106">
        <f>AO122</f>
        <v>2053.56</v>
      </c>
      <c r="AQ123" s="51">
        <f>SUM(AQ120:AQ122)</f>
        <v>0</v>
      </c>
      <c r="AR123" s="59"/>
      <c r="AS123" s="58"/>
      <c r="AT123" s="58"/>
      <c r="AU123" s="58"/>
      <c r="AV123" s="58"/>
    </row>
    <row r="124" spans="1:48" x14ac:dyDescent="0.2">
      <c r="A124" s="157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>M124*N124</f>
        <v>0</v>
      </c>
      <c r="P124" s="14"/>
      <c r="Q124" s="25">
        <f>M124*P124</f>
        <v>0</v>
      </c>
      <c r="R124" s="16"/>
      <c r="S124" s="25">
        <f>M124*R124</f>
        <v>0</v>
      </c>
      <c r="T124" s="26"/>
      <c r="U124" s="25">
        <f>M124*T124</f>
        <v>0</v>
      </c>
      <c r="V124" s="16"/>
      <c r="W124" s="25">
        <f>M124*V124</f>
        <v>0</v>
      </c>
      <c r="X124" s="16"/>
      <c r="Y124" s="25">
        <f>X124*M124</f>
        <v>0</v>
      </c>
      <c r="Z124" s="17"/>
      <c r="AA124" s="18">
        <f>M124*Z124</f>
        <v>0</v>
      </c>
      <c r="AB124" s="27">
        <f>IF(M124&gt;0,(AD124+AL124)/M124,0)</f>
        <v>0</v>
      </c>
      <c r="AC124" s="17"/>
      <c r="AD124" s="24">
        <f>AC124*M124</f>
        <v>0</v>
      </c>
      <c r="AE124" s="117"/>
      <c r="AF124" s="30">
        <f>AI124*(1-AJ124)*AE124</f>
        <v>0</v>
      </c>
      <c r="AG124" s="28">
        <f>IF(AND(AE124&gt;0,AC124&gt;0,Z124&gt;0),((Z124-AC124)*AE124)/((AE124-AC124)*Z124),0)</f>
        <v>0</v>
      </c>
      <c r="AH124" s="60">
        <f t="shared" si="1"/>
        <v>0</v>
      </c>
      <c r="AI124" s="12"/>
      <c r="AJ124" s="14"/>
      <c r="AK124" s="15"/>
      <c r="AL124" s="30">
        <f>AI124*(1-AJ124)*AK124</f>
        <v>0</v>
      </c>
      <c r="AM124" s="19"/>
      <c r="AN124" s="19"/>
      <c r="AO124" s="101">
        <f>AO122+AI124-AN124</f>
        <v>2053.56</v>
      </c>
      <c r="AP124" s="102"/>
      <c r="AQ124" s="12"/>
      <c r="AR124" s="31"/>
      <c r="AS124" s="20"/>
      <c r="AT124" s="20"/>
      <c r="AU124" s="20"/>
      <c r="AV124" s="20"/>
    </row>
    <row r="125" spans="1:48" x14ac:dyDescent="0.2">
      <c r="A125" s="158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>M125*N125</f>
        <v>0</v>
      </c>
      <c r="P125" s="36"/>
      <c r="Q125" s="25">
        <f>M125*P125</f>
        <v>0</v>
      </c>
      <c r="R125" s="39"/>
      <c r="S125" s="25">
        <f>M125*R125</f>
        <v>0</v>
      </c>
      <c r="T125" s="28"/>
      <c r="U125" s="25">
        <f>M125*T125</f>
        <v>0</v>
      </c>
      <c r="V125" s="39"/>
      <c r="W125" s="25">
        <f>M125*V125</f>
        <v>0</v>
      </c>
      <c r="X125" s="39"/>
      <c r="Y125" s="25">
        <f>X125*M125</f>
        <v>0</v>
      </c>
      <c r="Z125" s="40"/>
      <c r="AA125" s="18">
        <f>M125*Z125</f>
        <v>0</v>
      </c>
      <c r="AB125" s="27">
        <f>IF(M125&gt;0,(AD125+AL125)/M125,0)</f>
        <v>0</v>
      </c>
      <c r="AC125" s="40"/>
      <c r="AD125" s="37">
        <f>AC125*M125</f>
        <v>0</v>
      </c>
      <c r="AE125" s="28"/>
      <c r="AF125" s="41">
        <f>AI125*(1-AJ125)*AE125</f>
        <v>0</v>
      </c>
      <c r="AG125" s="28">
        <f>IF(AND(AE125&gt;0,AC125&gt;0,Z125&gt;0),((Z125-AC125)*AE125)/((AE125-AC125)*Z125),0)</f>
        <v>0</v>
      </c>
      <c r="AH125" s="29">
        <f t="shared" si="1"/>
        <v>0</v>
      </c>
      <c r="AI125" s="34"/>
      <c r="AJ125" s="36"/>
      <c r="AK125" s="38"/>
      <c r="AL125" s="41">
        <f>AI125*(1-AJ125)*AK125</f>
        <v>0</v>
      </c>
      <c r="AM125" s="42"/>
      <c r="AN125" s="42"/>
      <c r="AO125" s="121">
        <f>AO124+AI125-AN125</f>
        <v>2053.56</v>
      </c>
      <c r="AP125" s="104"/>
      <c r="AQ125" s="43"/>
      <c r="AR125" s="44"/>
      <c r="AS125" s="45"/>
      <c r="AT125" s="45"/>
      <c r="AU125" s="45"/>
      <c r="AV125" s="45"/>
    </row>
    <row r="126" spans="1:48" x14ac:dyDescent="0.2">
      <c r="A126" s="158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>M126*N126</f>
        <v>0</v>
      </c>
      <c r="P126" s="39"/>
      <c r="Q126" s="25">
        <f>M126*P126</f>
        <v>0</v>
      </c>
      <c r="R126" s="39"/>
      <c r="S126" s="25">
        <f>M126*R126</f>
        <v>0</v>
      </c>
      <c r="T126" s="28"/>
      <c r="U126" s="25">
        <f>M126*T126</f>
        <v>0</v>
      </c>
      <c r="V126" s="39"/>
      <c r="W126" s="25">
        <f>M126*V126</f>
        <v>0</v>
      </c>
      <c r="X126" s="39"/>
      <c r="Y126" s="25">
        <f>X126*M126</f>
        <v>0</v>
      </c>
      <c r="Z126" s="47"/>
      <c r="AA126" s="18">
        <f>M126*Z126</f>
        <v>0</v>
      </c>
      <c r="AB126" s="27">
        <f>IF(M126&gt;0,(AD126+AL126)/M126,0)</f>
        <v>0</v>
      </c>
      <c r="AC126" s="47"/>
      <c r="AD126" s="37">
        <f>AC126*M126</f>
        <v>0</v>
      </c>
      <c r="AE126" s="28"/>
      <c r="AF126" s="41">
        <f>AI126*(1-AJ126)*AE126</f>
        <v>0</v>
      </c>
      <c r="AG126" s="28">
        <f>IF(AND(AE126&gt;0,AC126&gt;0,Z126&gt;0),((Z126-AC126)*AE126)/((AE126-AC126)*Z126),0)</f>
        <v>0</v>
      </c>
      <c r="AH126" s="29">
        <f t="shared" si="1"/>
        <v>0</v>
      </c>
      <c r="AI126" s="43"/>
      <c r="AJ126" s="39"/>
      <c r="AK126" s="28"/>
      <c r="AL126" s="41">
        <f>AI126*(1-AJ126)*AK126</f>
        <v>0</v>
      </c>
      <c r="AM126" s="18"/>
      <c r="AN126" s="18"/>
      <c r="AO126" s="121">
        <f>AO125+AI126-AN126</f>
        <v>2053.56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5" thickBot="1" x14ac:dyDescent="0.25">
      <c r="A127" s="159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>O124+O125+O126</f>
        <v>0</v>
      </c>
      <c r="P127" s="21">
        <f>IF(M127&gt;0,Q127/M127,0)</f>
        <v>0</v>
      </c>
      <c r="Q127" s="54">
        <f>Q124+Q125+Q126</f>
        <v>0</v>
      </c>
      <c r="R127" s="21">
        <f>IF(M127&gt;0,S127/M127,0)</f>
        <v>0</v>
      </c>
      <c r="S127" s="54">
        <f>S124+S125+S126</f>
        <v>0</v>
      </c>
      <c r="T127" s="21">
        <f>IF(M127&gt;0,U127/M127,0)</f>
        <v>0</v>
      </c>
      <c r="U127" s="54">
        <f>U124+U125+U126</f>
        <v>0</v>
      </c>
      <c r="V127" s="21">
        <f>IF(M127&gt;0,W127/M127,0)</f>
        <v>0</v>
      </c>
      <c r="W127" s="54">
        <f>W124+W125+W126</f>
        <v>0</v>
      </c>
      <c r="X127" s="21">
        <f>IF(M127&gt;0,Y127/M127,0)</f>
        <v>0</v>
      </c>
      <c r="Y127" s="54">
        <f>Y124+Y125+Y126</f>
        <v>0</v>
      </c>
      <c r="Z127" s="55">
        <f>IF(M127&gt;0,AA127/M127,0)</f>
        <v>0</v>
      </c>
      <c r="AA127" s="56">
        <f>SUM(AA124:AA126)</f>
        <v>0</v>
      </c>
      <c r="AB127" s="55">
        <f>IF(M127&gt;0,(AB124*M124+AB125*M125+AB126*M126)/M127,0)</f>
        <v>0</v>
      </c>
      <c r="AC127" s="55">
        <f>IF(K127&gt;0,(K124*AC124+K125*AC125+K126*AC126)/K127,0)</f>
        <v>0</v>
      </c>
      <c r="AD127" s="52">
        <f>SUM(AD124:AD126)</f>
        <v>0</v>
      </c>
      <c r="AE127" s="53">
        <f>IF(K127&gt;0,(K124*AE124+K125*AE125+K126*AE126)/K127,0)</f>
        <v>0</v>
      </c>
      <c r="AF127" s="58">
        <f>SUM(AF124:AF126)</f>
        <v>0</v>
      </c>
      <c r="AG127" s="53">
        <f>IF(AND(AA127&gt;0),((AA124*AG124+AA125*AG125+AA126*AG126)/AA127),0)</f>
        <v>0</v>
      </c>
      <c r="AH127" s="57">
        <f t="shared" si="1"/>
        <v>0</v>
      </c>
      <c r="AI127" s="51">
        <f>SUM(AI124:AI126)</f>
        <v>0</v>
      </c>
      <c r="AJ127" s="21">
        <f>IF(AI127&gt;0,(AJ124*AI124+AJ125*AI125+AJ126*AI126)/AI127,0)</f>
        <v>0</v>
      </c>
      <c r="AK127" s="53">
        <f>IF(K127&gt;0,(AK124*K124+AK125*K125+AK126*K126)/K127,0)</f>
        <v>0</v>
      </c>
      <c r="AL127" s="58">
        <f>SUM(AL124:AL126)</f>
        <v>0</v>
      </c>
      <c r="AM127" s="63"/>
      <c r="AN127" s="56">
        <f>SUM(AN124:AN126)</f>
        <v>0</v>
      </c>
      <c r="AO127" s="105"/>
      <c r="AP127" s="106">
        <f>AO126</f>
        <v>2053.56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1360405</v>
      </c>
      <c r="E128" s="69"/>
      <c r="F128" s="69">
        <f>SUM(F127,F123,F119,F115,F111,F107,F103,F99,F95,F91,F87,F83,F79,F75,F71,F67,F63,F59,F55,F51,F47,F43,F39,F35,F31,F27,F23,F19,F15,F11,F7)</f>
        <v>1362949</v>
      </c>
      <c r="G128" s="75"/>
      <c r="H128" s="69"/>
      <c r="I128" s="69">
        <f>SUM(I127,I123,I119,I115,I111,I107,I103,I99,I95,I91,I87,I83,I79,I75,I71,I67,I63,I59,I55,I51,I47,I43,I39,I35,I31,I27,I23,I19,I15,I11,I7)</f>
        <v>1415131</v>
      </c>
      <c r="J128" s="75"/>
      <c r="K128" s="69">
        <f>SUM(K127,K123,K119,K115,K111,K107,K103,K99,K95,K91,K87,K83,K79,K75,K71,K67,K63,K59,K55,K51,K47,K43,K39,K35,K31,K27,K23,K19,K15,K11,K7)</f>
        <v>1392101</v>
      </c>
      <c r="L128" s="70">
        <f>1-M128/K128</f>
        <v>6.8598470944277734E-2</v>
      </c>
      <c r="M128" s="69">
        <f>SUM(M127,M123,M119,M115,M111,M107,M103,M99,M95,M91,M87,M83,M79,M75,M71,M67,M63,M59,M55,M51,M47,M43,M39,M35,M31,M27,M23,M19,M15,M11,M7)</f>
        <v>1296605</v>
      </c>
      <c r="N128" s="71">
        <f>IF(AND(M128&gt;0),(O128/M128),0)</f>
        <v>0.58779309041689665</v>
      </c>
      <c r="O128" s="69">
        <f>SUM(O127,O123,O119,O115,O111,O107,O103,O99,O95,O91,O87,O83,O79,O75,O71,O67,O63,O59,O55,O51,O47,O43,O39,O35,O31,O27,O23,O19,O15,O11,O7)</f>
        <v>762135.46000000031</v>
      </c>
      <c r="P128" s="71">
        <f>Q128/M128</f>
        <v>0.36369876793626432</v>
      </c>
      <c r="Q128" s="69">
        <f>SUM(Q127,Q123,Q119,Q115,Q111,Q107,Q103,Q99,Q95,Q91,Q87,Q83,Q79,Q75,Q71,Q67,Q63,Q59,Q55,Q51,Q47,Q43,Q39,Q35,Q31,Q27,Q23,Q19,Q15,Q11,Q7)</f>
        <v>471573.641</v>
      </c>
      <c r="R128" s="71">
        <f>S128/M128</f>
        <v>4.8519669444433734E-2</v>
      </c>
      <c r="S128" s="69">
        <f>SUM(S127,S123,S119,S115,S111,S107,S103,S99,S95,S91,S87,S83,S79,S75,S71,S67,S63,S59,S55,S51,S47,S43,S39,S35,S31,S27,S23,S19,S15,S11,S7)</f>
        <v>62910.846000000005</v>
      </c>
      <c r="T128" s="71">
        <f>U128/M128</f>
        <v>0.23593709572306132</v>
      </c>
      <c r="U128" s="69">
        <f>SUM(U127,U123,U119,U115,U111,U107,U103,U99,U95,U91,U87,U83,U79,U75,U71,U67,U63,U59,U55,U51,U47,U43,U39,U35,U31,U27,U23,U19,U15,U11,U7)</f>
        <v>305917.21799999994</v>
      </c>
      <c r="V128" s="71">
        <f>W128/M128</f>
        <v>0.49526630700945923</v>
      </c>
      <c r="W128" s="69">
        <f>SUM(W127,W123,W119,W115,W111,W107,W103,W99,W95,W91,W87,W83,W79,W75,W71,W67,W63,W59,W55,W51,W47,W43,W39,W35,W31,W27,W23,W19,W15,W11,W7)</f>
        <v>642164.7699999999</v>
      </c>
      <c r="X128" s="71">
        <f>IF(AND(M128&gt;0),(Y128/M128),0)</f>
        <v>0.40652699164356143</v>
      </c>
      <c r="Y128" s="69">
        <f>SUM(Y127,Y123,Y119,Y115,Y111,Y107,Y103,Y99,Y95,Y91,Y87,Y83,Y79,Y75,Y71,Y67,Y63,Y59,Y55,Y51,Y47,Y43,Y39,Y35,Y31,Y27,Y23,Y19,Y15,Y11,Y7)</f>
        <v>527104.92999999993</v>
      </c>
      <c r="Z128" s="72">
        <f>IF(AND(M128&gt;0),(AA128/M128),0)</f>
        <v>2.8779603888616809E-3</v>
      </c>
      <c r="AA128" s="69">
        <f>SUM(AA127,AA123,AA119,AA115,AA111,AA107,AA103,AA99,AA95,AA91,AA87,AA83,AA79,AA75,AA71,AA67,AA63,AA59,AA55,AA51,AA47,AA43,AA39,AA35,AA31,AA27,AA23,AA19,AA15,AA11,AA7)</f>
        <v>3731.5778299999997</v>
      </c>
      <c r="AB128" s="73">
        <f>(AD128+AL128)/M128</f>
        <v>2.9559928089125062E-3</v>
      </c>
      <c r="AC128" s="74">
        <f>AD128/(M128-AI128)</f>
        <v>2.3890927051624183E-4</v>
      </c>
      <c r="AD128" s="75">
        <f>SUM(AD127,AD123,AD119,AD115,AD111,AD107,AD103,AD99,AD95,AD91,AD87,AD83,AD79,AD75,AD71,AD67,AD63,AD59,AD55,AD51,AD47,AD43,AD39,AD35,AD31,AD27,AD23,AD19,AD15,AD11,AD7)</f>
        <v>305.45696999999996</v>
      </c>
      <c r="AE128" s="71">
        <f>AF128/AI128</f>
        <v>0.19060530088608291</v>
      </c>
      <c r="AF128" s="69">
        <f>SUM(AF127,AF123,AF119,AF115,AF111,AF107,AF103,AF99,AF95,AF91,AF87,AF83,AF79,AF75,AF71,AF67,AF63,AF59,AF55,AF51,AF47,AF43,AF39,AF35,AF31,AF27,AF23,AF19,AF15,AF11,AF7)</f>
        <v>3441.7599180999991</v>
      </c>
      <c r="AG128" s="76">
        <f>((Z128-AC128)*AE128)/((AE128-AC128)*Z128)</f>
        <v>0.91813741776554259</v>
      </c>
      <c r="AH128" s="77">
        <f>((AB128-AC128)*AK128)/((AK128-AC128)*AB128)</f>
        <v>0.92030355043904499</v>
      </c>
      <c r="AI128" s="69">
        <f>SUM(AI127,AI123,AI119,AI115,AI111,AI107,AI103,AI99,AI95,AI91,AI87,AI83,AI79,AI75,AI71,AI67,AI63,AI59,AI55,AI51,AI47,AI43,AI39,AI35,AI31,AI27,AI23,AI19,AI15,AI11,AI7)</f>
        <v>18057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8.5478927839618982E-2</v>
      </c>
      <c r="AK128" s="71">
        <f>AL128/AI128</f>
        <v>0.1953424204463643</v>
      </c>
      <c r="AL128" s="69">
        <f>SUM(AL127,AL123,AL119,AL115,AL111,AL107,AL103,AL99,AL95,AL91,AL87,AL83,AL79,AL75,AL71,AL67,AL63,AL59,AL55,AL51,AL47,AL43,AL39,AL35,AL31,AL27,AL23,AL19,AL15,AL11,AL7)</f>
        <v>3527.2980860000002</v>
      </c>
      <c r="AM128" s="69"/>
      <c r="AN128" s="107">
        <f>SUM(AN127,AN123,AN119,AN115,AN111,AN107,AN103,AN99,AN95,AN91,AN87,AN83,AN79,AN75,AN71,AN67,AN63,AN59,AN55,AN51,AN47,AN43,AN39,AN35,AN31,AN27,AN23,AN19,AN15,AN11,AN7)</f>
        <v>18467.440000000002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2">
      <c r="AH131" s="80"/>
    </row>
    <row r="132" spans="34:34" x14ac:dyDescent="0.2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"/>
    <protectedRange sqref="AB8:AB10" name="Range1_1_1_1_1_2_1_1_2"/>
    <protectedRange sqref="AB12:AB14" name="Range1_1_1_1_1_2_1_2_1_1"/>
    <protectedRange sqref="AB16:AB18" name="Range1_1_1_1_1_2_1_3_1_1"/>
    <protectedRange sqref="AB20:AB22" name="Range1_1_1_1_1_2_1_4_1_1"/>
    <protectedRange sqref="AB24:AB26" name="Range1_1_1_1_1_2_1_5_1_1"/>
    <protectedRange sqref="AB28:AB30" name="Range1_1_1_1_1_2_1_6_1_1"/>
    <protectedRange sqref="AB32:AB34" name="Range1_1_1_1_1_2_1_7_1_1"/>
    <protectedRange sqref="AB36:AB38" name="Range1_1_1_1_1_2_1_8_1_1"/>
    <protectedRange sqref="AB40:AB42" name="Range1_1_1_1_1_2_1_9_1_1"/>
    <protectedRange sqref="AB44:AB46" name="Range1_1_1_1_1_2_1_10_1_1"/>
    <protectedRange sqref="AB48:AB50" name="Range1_1_1_1_1_2_1_11_1_1"/>
    <protectedRange sqref="AB52:AB54" name="Range1_1_1_1_1_2_1_12_1_1"/>
    <protectedRange sqref="AB56:AB58" name="Range1_1_1_1_1_2_1_13_1_1"/>
    <protectedRange sqref="AB60:AB62" name="Range1_1_1_1_1_2_1_14_1_1"/>
    <protectedRange sqref="AB64:AB66" name="Range1_1_1_1_1_2_1_15_1_1"/>
    <protectedRange sqref="AB68:AB70" name="Range1_1_1_1_1_2_1_16_1_1"/>
    <protectedRange sqref="AB72:AB74" name="Range1_1_1_1_1_2_1_17_1_1"/>
    <protectedRange sqref="AB76:AB78" name="Range1_1_1_1_1_2_1_18_1_1"/>
    <protectedRange sqref="AB80:AB82" name="Range1_1_1_1_1_2_1_19_1_1"/>
    <protectedRange sqref="AB84:AB86" name="Range1_1_1_1_1_2_1_20_1_1"/>
    <protectedRange sqref="AB88:AB90" name="Range1_1_1_1_1_2_1_21_1_1"/>
    <protectedRange sqref="AB92:AB94" name="Range1_1_1_1_1_2_1_22_1_1"/>
    <protectedRange sqref="AB96:AB98" name="Range1_1_1_1_1_2_1_23_1_1"/>
    <protectedRange sqref="AB100:AB102" name="Range1_1_1_1_1_2_1_24_1_1"/>
    <protectedRange sqref="AB104:AB106" name="Range1_1_1_1_1_2_1_25_1_1"/>
    <protectedRange sqref="AB108:AB110" name="Range1_1_1_1_1_2_1_26_1_1"/>
    <protectedRange sqref="AB112:AB114" name="Range1_1_1_1_1_2_1_27_1_1"/>
    <protectedRange sqref="AB116:AB118" name="Range1_1_1_1_1_2_1_28_1_1"/>
    <protectedRange sqref="AB120:AB122" name="Range1_1_1_1_1_2_1_29_1_1"/>
    <protectedRange sqref="AB124:AB126" name="Range1_1_1_1_1_2_1_30_1_1"/>
  </protectedRanges>
  <mergeCells count="36"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S1:AT1"/>
    <mergeCell ref="AU1:AV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32"/>
  <sheetViews>
    <sheetView tabSelected="1" topLeftCell="R1" zoomScale="110" zoomScaleNormal="110" workbookViewId="0">
      <pane ySplit="2" topLeftCell="A24" activePane="bottomLeft" state="frozen"/>
      <selection pane="bottomLeft" activeCell="AI48" sqref="AI48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8.42578125" style="32" hidden="1" customWidth="1"/>
    <col min="20" max="20" width="9" style="32" customWidth="1"/>
    <col min="21" max="21" width="6.7109375" style="32" hidden="1" customWidth="1"/>
    <col min="22" max="22" width="9" style="32" customWidth="1"/>
    <col min="23" max="23" width="7.42578125" style="32" hidden="1" customWidth="1"/>
    <col min="24" max="24" width="9.85546875" style="32" customWidth="1"/>
    <col min="25" max="25" width="14.42578125" style="32" hidden="1" customWidth="1"/>
    <col min="26" max="26" width="11.5703125" style="32" bestFit="1" customWidth="1"/>
    <col min="27" max="27" width="7.5703125" style="32" hidden="1" customWidth="1"/>
    <col min="28" max="28" width="11.7109375" style="32" hidden="1" customWidth="1"/>
    <col min="29" max="29" width="11.5703125" style="32" bestFit="1" customWidth="1"/>
    <col min="30" max="30" width="12.28515625" style="32" hidden="1" customWidth="1"/>
    <col min="31" max="31" width="15" style="80" customWidth="1"/>
    <col min="32" max="32" width="15" style="82" hidden="1" customWidth="1"/>
    <col min="33" max="33" width="13.85546875" style="32" customWidth="1"/>
    <col min="34" max="34" width="10" style="32" customWidth="1"/>
    <col min="35" max="35" width="12" style="32" customWidth="1"/>
    <col min="36" max="36" width="11.5703125" style="81" customWidth="1"/>
    <col min="37" max="37" width="12.28515625" style="82" bestFit="1" customWidth="1"/>
    <col min="38" max="38" width="11.7109375" style="32" bestFit="1" customWidth="1"/>
    <col min="39" max="39" width="11.85546875" style="32" customWidth="1"/>
    <col min="40" max="40" width="12" style="110" customWidth="1"/>
    <col min="41" max="41" width="11.5703125" style="111" customWidth="1"/>
    <col min="42" max="42" width="11.5703125" style="112" customWidth="1"/>
    <col min="43" max="43" width="12.140625" style="83" customWidth="1"/>
    <col min="44" max="44" width="14.85546875" style="32" customWidth="1"/>
    <col min="45" max="45" width="6.42578125" style="32" bestFit="1" customWidth="1"/>
    <col min="46" max="46" width="10.42578125" style="32" customWidth="1"/>
    <col min="47" max="47" width="6.42578125" style="32" bestFit="1" customWidth="1"/>
    <col min="48" max="48" width="11.140625" style="32" customWidth="1"/>
    <col min="49" max="16384" width="9.140625" style="32"/>
  </cols>
  <sheetData>
    <row r="1" spans="1:48" s="22" customFormat="1" ht="66" customHeight="1" x14ac:dyDescent="0.2">
      <c r="A1" s="164" t="s">
        <v>47</v>
      </c>
      <c r="B1" s="166" t="s">
        <v>46</v>
      </c>
      <c r="C1" s="161" t="s">
        <v>45</v>
      </c>
      <c r="D1" s="129" t="s">
        <v>0</v>
      </c>
      <c r="E1" s="129" t="s">
        <v>1</v>
      </c>
      <c r="F1" s="129" t="s">
        <v>2</v>
      </c>
      <c r="G1" s="2" t="s">
        <v>48</v>
      </c>
      <c r="H1" s="129" t="s">
        <v>3</v>
      </c>
      <c r="I1" s="129" t="s">
        <v>4</v>
      </c>
      <c r="J1" s="124" t="s">
        <v>49</v>
      </c>
      <c r="K1" s="129" t="s">
        <v>5</v>
      </c>
      <c r="L1" s="129" t="s">
        <v>6</v>
      </c>
      <c r="M1" s="129" t="s">
        <v>7</v>
      </c>
      <c r="N1" s="129" t="s">
        <v>8</v>
      </c>
      <c r="O1" s="129"/>
      <c r="P1" s="1" t="s">
        <v>9</v>
      </c>
      <c r="Q1" s="1"/>
      <c r="R1" s="1" t="s">
        <v>10</v>
      </c>
      <c r="S1" s="1"/>
      <c r="T1" s="129" t="s">
        <v>11</v>
      </c>
      <c r="U1" s="129"/>
      <c r="V1" s="129" t="s">
        <v>12</v>
      </c>
      <c r="W1" s="129"/>
      <c r="X1" s="129" t="s">
        <v>13</v>
      </c>
      <c r="Y1" s="129"/>
      <c r="Z1" s="129" t="s">
        <v>14</v>
      </c>
      <c r="AA1" s="129" t="s">
        <v>15</v>
      </c>
      <c r="AB1" s="129" t="s">
        <v>16</v>
      </c>
      <c r="AC1" s="129" t="s">
        <v>17</v>
      </c>
      <c r="AD1" s="129" t="s">
        <v>18</v>
      </c>
      <c r="AE1" s="114" t="s">
        <v>43</v>
      </c>
      <c r="AF1" s="3" t="s">
        <v>44</v>
      </c>
      <c r="AG1" s="129" t="s">
        <v>19</v>
      </c>
      <c r="AH1" s="129" t="s">
        <v>20</v>
      </c>
      <c r="AI1" s="129" t="s">
        <v>21</v>
      </c>
      <c r="AJ1" s="2" t="s">
        <v>22</v>
      </c>
      <c r="AK1" s="3" t="s">
        <v>23</v>
      </c>
      <c r="AL1" s="129" t="s">
        <v>24</v>
      </c>
      <c r="AM1" s="129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9" t="s">
        <v>27</v>
      </c>
      <c r="AS1" s="163" t="s">
        <v>28</v>
      </c>
      <c r="AT1" s="163"/>
      <c r="AU1" s="163" t="s">
        <v>29</v>
      </c>
      <c r="AV1" s="163"/>
    </row>
    <row r="2" spans="1:48" s="22" customFormat="1" ht="13.5" thickBot="1" x14ac:dyDescent="0.25">
      <c r="A2" s="165"/>
      <c r="B2" s="167"/>
      <c r="C2" s="162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5" thickBot="1" x14ac:dyDescent="0.25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Ноември!AP127</f>
        <v>2053.56</v>
      </c>
      <c r="AP3" s="100"/>
      <c r="AQ3" s="90"/>
      <c r="AR3" s="128"/>
      <c r="AS3" s="128"/>
      <c r="AT3" s="128"/>
      <c r="AU3" s="128"/>
      <c r="AV3" s="128"/>
    </row>
    <row r="4" spans="1:48" x14ac:dyDescent="0.2">
      <c r="A4" s="157">
        <v>1</v>
      </c>
      <c r="B4" s="23">
        <v>1</v>
      </c>
      <c r="C4" s="11" t="s">
        <v>52</v>
      </c>
      <c r="D4" s="12">
        <v>5057</v>
      </c>
      <c r="E4" s="12">
        <v>3</v>
      </c>
      <c r="F4" s="12">
        <v>10206</v>
      </c>
      <c r="G4" s="13">
        <v>1.8</v>
      </c>
      <c r="H4" s="13">
        <v>5.3</v>
      </c>
      <c r="I4" s="12">
        <v>11018</v>
      </c>
      <c r="J4" s="13">
        <v>4.5</v>
      </c>
      <c r="K4" s="12">
        <v>14854</v>
      </c>
      <c r="L4" s="14">
        <v>6.7000000000000004E-2</v>
      </c>
      <c r="M4" s="24">
        <f>ROUND(K4*(1-L4),0)</f>
        <v>13859</v>
      </c>
      <c r="N4" s="15">
        <v>0.56899999999999995</v>
      </c>
      <c r="O4" s="25">
        <f>M4*N4</f>
        <v>7885.7709999999997</v>
      </c>
      <c r="P4" s="14">
        <v>0.40600000000000003</v>
      </c>
      <c r="Q4" s="25">
        <f>M4*P4</f>
        <v>5626.7540000000008</v>
      </c>
      <c r="R4" s="16">
        <v>2.5000000000000001E-2</v>
      </c>
      <c r="S4" s="25">
        <f>M4*R4</f>
        <v>346.47500000000002</v>
      </c>
      <c r="T4" s="26">
        <v>0.223</v>
      </c>
      <c r="U4" s="25">
        <f>M4*T4</f>
        <v>3090.5570000000002</v>
      </c>
      <c r="V4" s="16">
        <v>0.51600000000000001</v>
      </c>
      <c r="W4" s="25">
        <f>M4*V4</f>
        <v>7151.2440000000006</v>
      </c>
      <c r="X4" s="16">
        <v>0.4</v>
      </c>
      <c r="Y4" s="155">
        <f>X4*M4</f>
        <v>5543.6</v>
      </c>
      <c r="Z4" s="17">
        <v>2.8999999999999998E-3</v>
      </c>
      <c r="AA4" s="19">
        <f>M4*Z4</f>
        <v>40.191099999999999</v>
      </c>
      <c r="AB4" s="27">
        <f>IF(M4&gt;0,(AD4+AL4)/M4,0)</f>
        <v>2.6227667219857137E-3</v>
      </c>
      <c r="AC4" s="15"/>
      <c r="AD4" s="24">
        <f>AC4*M4</f>
        <v>0</v>
      </c>
      <c r="AE4" s="117">
        <v>0.21690000000000001</v>
      </c>
      <c r="AF4" s="30">
        <f>AI4*(1-AJ4)*AE4</f>
        <v>36.517284000000004</v>
      </c>
      <c r="AG4" s="28">
        <f>IF(AND(AE4&gt;0,AC4&gt;0,Z4&gt;0),((Z4-AC4)*AE4)/((AE4-AC4)*Z4),0)</f>
        <v>0</v>
      </c>
      <c r="AH4" s="60">
        <f>IF(AND(AB4&gt;0,AK4&gt;0,AC4&gt;0),((AK4*(AB4-AC4))/(AB4*(AK4-AC4))),0)</f>
        <v>0</v>
      </c>
      <c r="AI4" s="12">
        <v>184</v>
      </c>
      <c r="AJ4" s="14">
        <v>8.5000000000000006E-2</v>
      </c>
      <c r="AK4" s="15">
        <v>0.21590000000000001</v>
      </c>
      <c r="AL4" s="30">
        <f>AI4*(1-AJ4)*AK4</f>
        <v>36.348924000000004</v>
      </c>
      <c r="AM4" s="19">
        <v>1.63</v>
      </c>
      <c r="AN4" s="19">
        <v>1042.24</v>
      </c>
      <c r="AO4" s="113">
        <f>AO3+AI4-AN4</f>
        <v>1195.32</v>
      </c>
      <c r="AP4" s="102"/>
      <c r="AQ4" s="12"/>
      <c r="AR4" s="31"/>
      <c r="AS4" s="20"/>
      <c r="AT4" s="20"/>
      <c r="AU4" s="20"/>
      <c r="AV4" s="20"/>
    </row>
    <row r="5" spans="1:48" x14ac:dyDescent="0.2">
      <c r="A5" s="158"/>
      <c r="B5" s="33">
        <v>2</v>
      </c>
      <c r="C5" s="11" t="s">
        <v>54</v>
      </c>
      <c r="D5" s="34">
        <v>17673</v>
      </c>
      <c r="E5" s="34">
        <v>6</v>
      </c>
      <c r="F5" s="34">
        <v>16861</v>
      </c>
      <c r="G5" s="35">
        <v>2.8</v>
      </c>
      <c r="H5" s="35">
        <v>7.6</v>
      </c>
      <c r="I5" s="34">
        <v>17786</v>
      </c>
      <c r="J5" s="35">
        <v>3.6</v>
      </c>
      <c r="K5" s="34">
        <v>14761</v>
      </c>
      <c r="L5" s="36">
        <v>6.4000000000000001E-2</v>
      </c>
      <c r="M5" s="37">
        <f>ROUND(K5*(1-L5),0)</f>
        <v>13816</v>
      </c>
      <c r="N5" s="38">
        <v>0.67900000000000005</v>
      </c>
      <c r="O5" s="25">
        <f>M5*N5</f>
        <v>9381.0640000000003</v>
      </c>
      <c r="P5" s="36">
        <v>0.28299999999999997</v>
      </c>
      <c r="Q5" s="25">
        <f>M5*P5</f>
        <v>3909.9279999999994</v>
      </c>
      <c r="R5" s="39">
        <v>3.7999999999999999E-2</v>
      </c>
      <c r="S5" s="25">
        <f>M5*R5</f>
        <v>525.00800000000004</v>
      </c>
      <c r="T5" s="28">
        <v>0.223</v>
      </c>
      <c r="U5" s="25">
        <f>M5*T5</f>
        <v>3080.9679999999998</v>
      </c>
      <c r="V5" s="39">
        <v>0.51800000000000002</v>
      </c>
      <c r="W5" s="25">
        <f>M5*V5</f>
        <v>7156.6880000000001</v>
      </c>
      <c r="X5" s="39">
        <v>0.39</v>
      </c>
      <c r="Y5" s="25">
        <f>X5*M5</f>
        <v>5388.24</v>
      </c>
      <c r="Z5" s="40">
        <v>2.8400000000000001E-3</v>
      </c>
      <c r="AA5" s="18">
        <f>M5*Z5</f>
        <v>39.237439999999999</v>
      </c>
      <c r="AB5" s="27">
        <f>IF(M5&gt;0,(AD5+AL5)/M5,0)</f>
        <v>2.5283840185292413E-3</v>
      </c>
      <c r="AC5" s="40"/>
      <c r="AD5" s="37">
        <f>AC5*M5</f>
        <v>0</v>
      </c>
      <c r="AE5" s="28">
        <v>0.21579999999999999</v>
      </c>
      <c r="AF5" s="41">
        <f>AI5*(1-AJ5)*AE5</f>
        <v>34.835299200000001</v>
      </c>
      <c r="AG5" s="28">
        <f>IF(AND(AE5&gt;0,AC5&gt;0,Z5&gt;0),((Z5-AC5)*AE5)/((AE5-AC5)*Z5),0)</f>
        <v>0</v>
      </c>
      <c r="AH5" s="29">
        <f t="shared" ref="AH5:AH68" si="0">IF(AND(AB5&gt;0,AK5&gt;0,AC5&gt;0),((AK5*(AB5-AC5))/(AB5*(AK5-AC5))),0)</f>
        <v>0</v>
      </c>
      <c r="AI5" s="34">
        <v>177</v>
      </c>
      <c r="AJ5" s="36">
        <v>8.7999999999999995E-2</v>
      </c>
      <c r="AK5" s="38">
        <v>0.21640000000000001</v>
      </c>
      <c r="AL5" s="41">
        <f>AI5*(1-AJ5)*AK5</f>
        <v>34.932153599999999</v>
      </c>
      <c r="AM5" s="42">
        <v>1.68</v>
      </c>
      <c r="AN5" s="42"/>
      <c r="AO5" s="113">
        <f>AO4+AI5-AN5</f>
        <v>1372.32</v>
      </c>
      <c r="AP5" s="103"/>
      <c r="AQ5" s="43"/>
      <c r="AR5" s="44"/>
      <c r="AS5" s="45"/>
      <c r="AT5" s="45"/>
      <c r="AU5" s="45"/>
      <c r="AV5" s="45"/>
    </row>
    <row r="6" spans="1:48" x14ac:dyDescent="0.2">
      <c r="A6" s="158"/>
      <c r="B6" s="33">
        <v>3</v>
      </c>
      <c r="C6" s="46" t="s">
        <v>50</v>
      </c>
      <c r="D6" s="43">
        <v>20160</v>
      </c>
      <c r="E6" s="43">
        <v>5</v>
      </c>
      <c r="F6" s="43">
        <v>19012</v>
      </c>
      <c r="G6" s="37">
        <v>1</v>
      </c>
      <c r="H6" s="37">
        <v>5.8</v>
      </c>
      <c r="I6" s="43">
        <v>18950</v>
      </c>
      <c r="J6" s="37">
        <v>2.5</v>
      </c>
      <c r="K6" s="43">
        <v>14747</v>
      </c>
      <c r="L6" s="39">
        <v>6.3E-2</v>
      </c>
      <c r="M6" s="37">
        <f>ROUND(K6*(1-L6),0)</f>
        <v>13818</v>
      </c>
      <c r="N6" s="28">
        <v>0.44700000000000001</v>
      </c>
      <c r="O6" s="25">
        <f>M6*N6</f>
        <v>6176.6459999999997</v>
      </c>
      <c r="P6" s="39">
        <v>0.51600000000000001</v>
      </c>
      <c r="Q6" s="25">
        <f>M6*P6</f>
        <v>7130.0880000000006</v>
      </c>
      <c r="R6" s="39">
        <v>3.6999999999999998E-2</v>
      </c>
      <c r="S6" s="25">
        <f>M6*R6</f>
        <v>511.26599999999996</v>
      </c>
      <c r="T6" s="28">
        <v>0.21099999999999999</v>
      </c>
      <c r="U6" s="25">
        <f>M6*T6</f>
        <v>2915.598</v>
      </c>
      <c r="V6" s="39">
        <v>0.51800000000000002</v>
      </c>
      <c r="W6" s="25">
        <f>M6*V6</f>
        <v>7157.7240000000002</v>
      </c>
      <c r="X6" s="39">
        <v>0.39</v>
      </c>
      <c r="Y6" s="25">
        <f>X6*M6</f>
        <v>5389.02</v>
      </c>
      <c r="Z6" s="47">
        <v>2.8300000000000001E-3</v>
      </c>
      <c r="AA6" s="18">
        <f>M6*Z6</f>
        <v>39.104939999999999</v>
      </c>
      <c r="AB6" s="27">
        <f>IF(M6&gt;0,(AD6+AL6)/M6,0)</f>
        <v>2.5522902446084815E-3</v>
      </c>
      <c r="AC6" s="47"/>
      <c r="AD6" s="37">
        <f>AC6*M6</f>
        <v>0</v>
      </c>
      <c r="AE6" s="28">
        <v>0.2167</v>
      </c>
      <c r="AF6" s="41">
        <f>AI6*(1-AJ6)*AE6</f>
        <v>35.414630899999999</v>
      </c>
      <c r="AG6" s="28">
        <f>IF(AND(AE6&gt;0,AC6&gt;0,Z6&gt;0),((Z6-AC6)*AE6)/((AE6-AC6)*Z6),0)</f>
        <v>0</v>
      </c>
      <c r="AH6" s="29">
        <f t="shared" si="0"/>
        <v>0</v>
      </c>
      <c r="AI6" s="43">
        <v>179</v>
      </c>
      <c r="AJ6" s="39">
        <v>8.6999999999999994E-2</v>
      </c>
      <c r="AK6" s="28">
        <v>0.21579999999999999</v>
      </c>
      <c r="AL6" s="41">
        <f>AI6*(1-AJ6)*AK6</f>
        <v>35.267546599999996</v>
      </c>
      <c r="AM6" s="18">
        <v>1.65</v>
      </c>
      <c r="AN6" s="18"/>
      <c r="AO6" s="113">
        <f>AO5+AI6-AN6</f>
        <v>1551.32</v>
      </c>
      <c r="AP6" s="104"/>
      <c r="AQ6" s="43"/>
      <c r="AR6" s="48"/>
      <c r="AS6" s="41"/>
      <c r="AT6" s="41"/>
      <c r="AU6" s="41"/>
      <c r="AV6" s="41"/>
    </row>
    <row r="7" spans="1:48" s="22" customFormat="1" ht="13.5" thickBot="1" x14ac:dyDescent="0.25">
      <c r="A7" s="159"/>
      <c r="B7" s="49" t="s">
        <v>38</v>
      </c>
      <c r="C7" s="50"/>
      <c r="D7" s="51">
        <f>SUM(D4:D6)</f>
        <v>42890</v>
      </c>
      <c r="E7" s="51"/>
      <c r="F7" s="51">
        <f>SUM(F4:F6)</f>
        <v>46079</v>
      </c>
      <c r="G7" s="52"/>
      <c r="H7" s="52"/>
      <c r="I7" s="51">
        <f>SUM(I4:I6)</f>
        <v>47754</v>
      </c>
      <c r="J7" s="52"/>
      <c r="K7" s="51">
        <f>SUM(K4:K6)</f>
        <v>44362</v>
      </c>
      <c r="L7" s="21">
        <f>IF(K7&gt;0,(K4*L4+K5*L5+K6*L6)/K7,0)</f>
        <v>6.4672084216221087E-2</v>
      </c>
      <c r="M7" s="52">
        <f>M4+M5+M6</f>
        <v>41493</v>
      </c>
      <c r="N7" s="53">
        <f>IF(M7&gt;0,O7/M7,0)</f>
        <v>0.56499845757115652</v>
      </c>
      <c r="O7" s="54">
        <f>O4+O5+O6</f>
        <v>23443.481</v>
      </c>
      <c r="P7" s="21">
        <f>IF(M7&gt;0,Q7/M7,0)</f>
        <v>0.40167666835369825</v>
      </c>
      <c r="Q7" s="54">
        <f>Q4+Q5+Q6</f>
        <v>16666.77</v>
      </c>
      <c r="R7" s="21">
        <f>IF(M7&gt;0,S7/M7,0)</f>
        <v>3.3324874075145207E-2</v>
      </c>
      <c r="S7" s="54">
        <f>S4+S5+S6</f>
        <v>1382.749</v>
      </c>
      <c r="T7" s="21">
        <f>IF(M7&gt;0,U7/M7,0)</f>
        <v>0.21900375967030583</v>
      </c>
      <c r="U7" s="54">
        <f>U4+U5+U6</f>
        <v>9087.1229999999996</v>
      </c>
      <c r="V7" s="21">
        <f>IF(M7&gt;0,W7/M7,0)</f>
        <v>0.51733198370809541</v>
      </c>
      <c r="W7" s="54">
        <f>W4+W5+W6</f>
        <v>21465.656000000003</v>
      </c>
      <c r="X7" s="21">
        <f>IF(M7&gt;0,Y7/M7,0)</f>
        <v>0.39334008145952332</v>
      </c>
      <c r="Y7" s="54">
        <f>Y4+Y5+Y6</f>
        <v>16320.86</v>
      </c>
      <c r="Z7" s="55">
        <f>IF(M7&gt;0,AA7/M7,0)</f>
        <v>2.8567102884823944E-3</v>
      </c>
      <c r="AA7" s="56">
        <f>SUM(AA4:AA6)</f>
        <v>118.53348</v>
      </c>
      <c r="AB7" s="55">
        <f>IF(M7&gt;0,(AB4*M4+AB5*M5+AB6*M6)/M7,0)</f>
        <v>2.5678698623864266E-3</v>
      </c>
      <c r="AC7" s="55">
        <f>IF(K7&gt;0,(K4*AC4+K5*AC5+K6*AC6)/K7,0)</f>
        <v>0</v>
      </c>
      <c r="AD7" s="52">
        <f>SUM(AD4:AD6)</f>
        <v>0</v>
      </c>
      <c r="AE7" s="53">
        <f>IF(K7&gt;0,(K4*AE4+K5*AE5+K6*AE6)/K7,0)</f>
        <v>0.21646750146521798</v>
      </c>
      <c r="AF7" s="58">
        <f>SUM(AF4:AF6)</f>
        <v>106.76721409999999</v>
      </c>
      <c r="AG7" s="53">
        <f>IF(AND(AA7&gt;0),((AA4*AG4+AA5*AG5+AA6*AG6)/AA7),0)</f>
        <v>0</v>
      </c>
      <c r="AH7" s="57">
        <f t="shared" si="0"/>
        <v>0</v>
      </c>
      <c r="AI7" s="51">
        <f>SUM(AI4:AI6)</f>
        <v>540</v>
      </c>
      <c r="AJ7" s="21">
        <f>IF(AI7&gt;0,(AJ4*AI4+AJ5*AI5+AJ6*AI6)/AI7,0)</f>
        <v>8.6646296296296305E-2</v>
      </c>
      <c r="AK7" s="53">
        <f>IF(K7&gt;0,(AK4*K4+AK5*K5+AK6*K6)/K7,0)</f>
        <v>0.21603312745142236</v>
      </c>
      <c r="AL7" s="58">
        <f>SUM(AL4:AL6)</f>
        <v>106.54862420000001</v>
      </c>
      <c r="AM7" s="56"/>
      <c r="AN7" s="56">
        <f>SUM(AN4:AN6)</f>
        <v>1042.24</v>
      </c>
      <c r="AO7" s="105"/>
      <c r="AP7" s="106">
        <f>AO6</f>
        <v>1551.32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2">
      <c r="A8" s="157">
        <v>2</v>
      </c>
      <c r="B8" s="23">
        <v>1</v>
      </c>
      <c r="C8" s="11" t="s">
        <v>52</v>
      </c>
      <c r="D8" s="12">
        <v>5216</v>
      </c>
      <c r="E8" s="12">
        <v>4</v>
      </c>
      <c r="F8" s="12">
        <v>7536</v>
      </c>
      <c r="G8" s="13">
        <v>1.3</v>
      </c>
      <c r="H8" s="13">
        <v>4.8</v>
      </c>
      <c r="I8" s="12">
        <v>8132</v>
      </c>
      <c r="J8" s="13">
        <v>5</v>
      </c>
      <c r="K8" s="12">
        <v>14457</v>
      </c>
      <c r="L8" s="14">
        <v>6.5000000000000002E-2</v>
      </c>
      <c r="M8" s="24">
        <f>ROUND(K8*(1-L8),0)</f>
        <v>13517</v>
      </c>
      <c r="N8" s="15">
        <v>0.54</v>
      </c>
      <c r="O8" s="25">
        <f>M8*N8</f>
        <v>7299.18</v>
      </c>
      <c r="P8" s="14">
        <v>0.442</v>
      </c>
      <c r="Q8" s="25">
        <f>M8*P8</f>
        <v>5974.5140000000001</v>
      </c>
      <c r="R8" s="16">
        <v>1.7999999999999999E-2</v>
      </c>
      <c r="S8" s="25">
        <f>M8*R8</f>
        <v>243.30599999999998</v>
      </c>
      <c r="T8" s="26">
        <v>0.22</v>
      </c>
      <c r="U8" s="25">
        <f>M8*T8</f>
        <v>2973.7400000000002</v>
      </c>
      <c r="V8" s="16">
        <v>0.51200000000000001</v>
      </c>
      <c r="W8" s="25">
        <f>M8*V8</f>
        <v>6920.7039999999997</v>
      </c>
      <c r="X8" s="16">
        <v>0.43</v>
      </c>
      <c r="Y8" s="25">
        <f>X8*M8</f>
        <v>5812.3099999999995</v>
      </c>
      <c r="Z8" s="17">
        <v>3.0599999999999998E-3</v>
      </c>
      <c r="AA8" s="18">
        <f>M8*Z8</f>
        <v>41.362019999999994</v>
      </c>
      <c r="AB8" s="27">
        <f>IF(M8&gt;0,(AD8+AL8)/M8,0)</f>
        <v>2.7751235629207664E-3</v>
      </c>
      <c r="AC8" s="17">
        <v>2.7999999999999998E-4</v>
      </c>
      <c r="AD8" s="24">
        <f>AC8*M8</f>
        <v>3.7847599999999995</v>
      </c>
      <c r="AE8" s="117">
        <v>0.2142</v>
      </c>
      <c r="AF8" s="30">
        <f>AI8*(1-AJ8)*AE8</f>
        <v>32.659288199999999</v>
      </c>
      <c r="AG8" s="28">
        <f>IF(AND(AE8&gt;0,AC8&gt;0,Z8&gt;0),((Z8-AC8)*AE8)/((AE8-AC8)*Z8),0)</f>
        <v>0.90968586387434547</v>
      </c>
      <c r="AH8" s="60">
        <f t="shared" si="0"/>
        <v>0.9002431400099894</v>
      </c>
      <c r="AI8" s="12">
        <v>167</v>
      </c>
      <c r="AJ8" s="14">
        <v>8.6999999999999994E-2</v>
      </c>
      <c r="AK8" s="15">
        <v>0.22120000000000001</v>
      </c>
      <c r="AL8" s="30">
        <f>AI8*(1-AJ8)*AK8</f>
        <v>33.726585200000002</v>
      </c>
      <c r="AM8" s="19">
        <v>1.58</v>
      </c>
      <c r="AN8" s="19">
        <v>1014.3</v>
      </c>
      <c r="AO8" s="101">
        <f>AO6+AI8-AN8</f>
        <v>704.02</v>
      </c>
      <c r="AP8" s="102"/>
      <c r="AQ8" s="12"/>
      <c r="AR8" s="31"/>
      <c r="AS8" s="20"/>
      <c r="AT8" s="20"/>
      <c r="AU8" s="20"/>
      <c r="AV8" s="20"/>
    </row>
    <row r="9" spans="1:48" x14ac:dyDescent="0.2">
      <c r="A9" s="158"/>
      <c r="B9" s="33">
        <v>2</v>
      </c>
      <c r="C9" s="11" t="s">
        <v>56</v>
      </c>
      <c r="D9" s="34">
        <v>18572</v>
      </c>
      <c r="E9" s="34">
        <v>5</v>
      </c>
      <c r="F9" s="34">
        <v>17081</v>
      </c>
      <c r="G9" s="35">
        <v>1</v>
      </c>
      <c r="H9" s="35">
        <v>5.9</v>
      </c>
      <c r="I9" s="34">
        <v>17450</v>
      </c>
      <c r="J9" s="35">
        <v>3.9</v>
      </c>
      <c r="K9" s="34">
        <v>14643</v>
      </c>
      <c r="L9" s="36">
        <v>6.5000000000000002E-2</v>
      </c>
      <c r="M9" s="37">
        <f>ROUND(K9*(1-L9),0)</f>
        <v>13691</v>
      </c>
      <c r="N9" s="38">
        <v>0.61599999999999999</v>
      </c>
      <c r="O9" s="25">
        <f>M9*N9</f>
        <v>8433.655999999999</v>
      </c>
      <c r="P9" s="36">
        <v>0.36299999999999999</v>
      </c>
      <c r="Q9" s="25">
        <f>M9*P9</f>
        <v>4969.8329999999996</v>
      </c>
      <c r="R9" s="39">
        <v>2.1000000000000001E-2</v>
      </c>
      <c r="S9" s="25">
        <f>M9*R9</f>
        <v>287.51100000000002</v>
      </c>
      <c r="T9" s="28">
        <v>0.21299999999999999</v>
      </c>
      <c r="U9" s="25">
        <f>M9*T9</f>
        <v>2916.183</v>
      </c>
      <c r="V9" s="39">
        <v>0.503</v>
      </c>
      <c r="W9" s="25">
        <f>M9*V9</f>
        <v>6886.5730000000003</v>
      </c>
      <c r="X9" s="39">
        <v>0.42</v>
      </c>
      <c r="Y9" s="25">
        <f>X9*M9</f>
        <v>5750.2199999999993</v>
      </c>
      <c r="Z9" s="40">
        <v>2.98E-3</v>
      </c>
      <c r="AA9" s="18">
        <f>M9*Z9</f>
        <v>40.79918</v>
      </c>
      <c r="AB9" s="27">
        <f>IF(M9&gt;0,(AD9+AL9)/M9,0)</f>
        <v>3.181624658534804E-3</v>
      </c>
      <c r="AC9" s="40">
        <v>2.9999999999999997E-4</v>
      </c>
      <c r="AD9" s="37">
        <f>AC9*M9</f>
        <v>4.1072999999999995</v>
      </c>
      <c r="AE9" s="28">
        <v>0.21640000000000001</v>
      </c>
      <c r="AF9" s="41">
        <f>AI9*(1-AJ9)*AE9</f>
        <v>38.666135600000004</v>
      </c>
      <c r="AG9" s="28">
        <f>IF(AND(AE9&gt;0,AC9&gt;0,Z9&gt;0),((Z9-AC9)*AE9)/((AE9-AC9)*Z9),0)</f>
        <v>0.90057734891564611</v>
      </c>
      <c r="AH9" s="29">
        <f t="shared" si="0"/>
        <v>0.90694080728880322</v>
      </c>
      <c r="AI9" s="34">
        <v>197</v>
      </c>
      <c r="AJ9" s="36">
        <v>9.2999999999999999E-2</v>
      </c>
      <c r="AK9" s="38">
        <v>0.2208</v>
      </c>
      <c r="AL9" s="41">
        <f>AI9*(1-AJ9)*AK9</f>
        <v>39.452323200000002</v>
      </c>
      <c r="AM9" s="42">
        <v>1.6</v>
      </c>
      <c r="AN9" s="42"/>
      <c r="AO9" s="113">
        <f>AO8+AI9-AN9</f>
        <v>901.02</v>
      </c>
      <c r="AP9" s="104"/>
      <c r="AQ9" s="43"/>
      <c r="AR9" s="44"/>
      <c r="AS9" s="45"/>
      <c r="AT9" s="45"/>
      <c r="AU9" s="45"/>
      <c r="AV9" s="45"/>
    </row>
    <row r="10" spans="1:48" x14ac:dyDescent="0.2">
      <c r="A10" s="158"/>
      <c r="B10" s="33">
        <v>3</v>
      </c>
      <c r="C10" s="46" t="s">
        <v>50</v>
      </c>
      <c r="D10" s="43">
        <v>17452</v>
      </c>
      <c r="E10" s="43">
        <v>5</v>
      </c>
      <c r="F10" s="43">
        <v>17813</v>
      </c>
      <c r="G10" s="37">
        <v>1</v>
      </c>
      <c r="H10" s="37">
        <v>5.5</v>
      </c>
      <c r="I10" s="43">
        <v>18619</v>
      </c>
      <c r="J10" s="37">
        <v>2.8</v>
      </c>
      <c r="K10" s="43">
        <v>14965</v>
      </c>
      <c r="L10" s="39">
        <v>6.8000000000000005E-2</v>
      </c>
      <c r="M10" s="37">
        <f>ROUND(K10*(1-L10),0)</f>
        <v>13947</v>
      </c>
      <c r="N10" s="28">
        <v>0.62</v>
      </c>
      <c r="O10" s="25">
        <f>M10*N10</f>
        <v>8647.14</v>
      </c>
      <c r="P10" s="39">
        <v>0.32100000000000001</v>
      </c>
      <c r="Q10" s="25">
        <f>M10*P10</f>
        <v>4476.9870000000001</v>
      </c>
      <c r="R10" s="39">
        <v>5.8999999999999997E-2</v>
      </c>
      <c r="S10" s="25">
        <f>M10*R10</f>
        <v>822.87299999999993</v>
      </c>
      <c r="T10" s="28">
        <v>0.217</v>
      </c>
      <c r="U10" s="25">
        <f>M10*T10</f>
        <v>3026.4989999999998</v>
      </c>
      <c r="V10" s="39">
        <v>0.504</v>
      </c>
      <c r="W10" s="25">
        <f>M10*V10</f>
        <v>7029.2880000000005</v>
      </c>
      <c r="X10" s="39">
        <v>0.41</v>
      </c>
      <c r="Y10" s="25">
        <f>X10*M10</f>
        <v>5718.2699999999995</v>
      </c>
      <c r="Z10" s="47">
        <v>2.99E-3</v>
      </c>
      <c r="AA10" s="18">
        <f>M10*Z10</f>
        <v>41.701529999999998</v>
      </c>
      <c r="AB10" s="27">
        <f>IF(M10&gt;0,(AD10+AL10)/M10,0)</f>
        <v>3.0138099376209935E-3</v>
      </c>
      <c r="AC10" s="47">
        <v>2.5000000000000001E-4</v>
      </c>
      <c r="AD10" s="37">
        <f>AC10*M10</f>
        <v>3.4867500000000002</v>
      </c>
      <c r="AE10" s="28">
        <v>0.2145</v>
      </c>
      <c r="AF10" s="41">
        <f>AI10*(1-AJ10)*AE10</f>
        <v>38.673062999999999</v>
      </c>
      <c r="AG10" s="28">
        <f>IF(AND(AE10&gt;0,AC10&gt;0,Z10&gt;0),((Z10-AC10)*AE10)/((AE10-AC10)*Z10),0)</f>
        <v>0.91745725736898187</v>
      </c>
      <c r="AH10" s="29">
        <f t="shared" si="0"/>
        <v>0.91812209414462076</v>
      </c>
      <c r="AI10" s="43">
        <v>199</v>
      </c>
      <c r="AJ10" s="39">
        <v>9.4E-2</v>
      </c>
      <c r="AK10" s="28">
        <v>0.21379999999999999</v>
      </c>
      <c r="AL10" s="41">
        <f>AI10*(1-AJ10)*AK10</f>
        <v>38.546857199999998</v>
      </c>
      <c r="AM10" s="18">
        <v>1.58</v>
      </c>
      <c r="AN10" s="18"/>
      <c r="AO10" s="113">
        <f>AO9+AI10-AN10</f>
        <v>1100.02</v>
      </c>
      <c r="AP10" s="104"/>
      <c r="AQ10" s="43"/>
      <c r="AR10" s="48"/>
      <c r="AS10" s="41"/>
      <c r="AT10" s="41"/>
      <c r="AU10" s="41"/>
      <c r="AV10" s="41"/>
    </row>
    <row r="11" spans="1:48" s="22" customFormat="1" ht="13.5" thickBot="1" x14ac:dyDescent="0.25">
      <c r="A11" s="159"/>
      <c r="B11" s="49" t="s">
        <v>38</v>
      </c>
      <c r="C11" s="50"/>
      <c r="D11" s="51">
        <f>SUM(D8:D10)</f>
        <v>41240</v>
      </c>
      <c r="E11" s="51"/>
      <c r="F11" s="51">
        <f>SUM(F8:F10)</f>
        <v>42430</v>
      </c>
      <c r="G11" s="52"/>
      <c r="H11" s="52"/>
      <c r="I11" s="51">
        <f>SUM(I8:I10)</f>
        <v>44201</v>
      </c>
      <c r="J11" s="52"/>
      <c r="K11" s="51">
        <f>SUM(K8:K10)</f>
        <v>44065</v>
      </c>
      <c r="L11" s="21">
        <f>IF(K11&gt;0,(K8*L8+K9*L9+K10*L10)/K11,0)</f>
        <v>6.6018835810734144E-2</v>
      </c>
      <c r="M11" s="52">
        <f>M8+M9+M10</f>
        <v>41155</v>
      </c>
      <c r="N11" s="53">
        <f>IF(M11&gt;0,O11/M11,0)</f>
        <v>0.59239402259749718</v>
      </c>
      <c r="O11" s="54">
        <f>O8+O9+O10</f>
        <v>24379.975999999999</v>
      </c>
      <c r="P11" s="21">
        <f>IF(M11&gt;0,Q11/M11,0)</f>
        <v>0.37471349775239943</v>
      </c>
      <c r="Q11" s="54">
        <f>Q8+Q9+Q10</f>
        <v>15421.333999999999</v>
      </c>
      <c r="R11" s="21">
        <f>IF(M11&gt;0,S11/M11,0)</f>
        <v>3.2892479650103272E-2</v>
      </c>
      <c r="S11" s="54">
        <f>S8+S9+S10</f>
        <v>1353.69</v>
      </c>
      <c r="T11" s="21">
        <f>IF(M11&gt;0,U11/M11,0)</f>
        <v>0.21665464706597012</v>
      </c>
      <c r="U11" s="54">
        <f>U8+U9+U10</f>
        <v>8916.4220000000005</v>
      </c>
      <c r="V11" s="21">
        <f>IF(M11&gt;0,W11/M11,0)</f>
        <v>0.5062948608917508</v>
      </c>
      <c r="W11" s="54">
        <f>W8+W9+W10</f>
        <v>20836.565000000002</v>
      </c>
      <c r="X11" s="21">
        <f>IF(M11&gt;0,Y11/M11,0)</f>
        <v>0.41989551694812294</v>
      </c>
      <c r="Y11" s="54">
        <f>Y8+Y9+Y10</f>
        <v>17280.8</v>
      </c>
      <c r="Z11" s="55">
        <f>IF(M11&gt;0,AA11/M11,0)</f>
        <v>3.0096641963309441E-3</v>
      </c>
      <c r="AA11" s="56">
        <f>SUM(AA8:AA10)</f>
        <v>123.86273</v>
      </c>
      <c r="AB11" s="55">
        <f>IF(M11&gt;0,(AB8*M8+AB9*M9+AB10*M10)/M11,0)</f>
        <v>2.9912422694690806E-3</v>
      </c>
      <c r="AC11" s="55">
        <f>IF(K11&gt;0,(K8*AC8+K9*AC9+K10*AC10)/K11,0)</f>
        <v>2.764577328945876E-4</v>
      </c>
      <c r="AD11" s="52">
        <f>SUM(AD8:AD10)</f>
        <v>11.37881</v>
      </c>
      <c r="AE11" s="53">
        <f>IF(K11&gt;0,(K8*AE8+K9*AE9+K10*AE10)/K11,0)</f>
        <v>0.21503295359128563</v>
      </c>
      <c r="AF11" s="58">
        <f>SUM(AF8:AF10)</f>
        <v>109.99848680000001</v>
      </c>
      <c r="AG11" s="53">
        <f>IF(AND(AA11&gt;0),((AA8*AG8+AA9*AG9+AA10*AG10)/AA11),0)</f>
        <v>0.90930204428330064</v>
      </c>
      <c r="AH11" s="57">
        <f t="shared" si="0"/>
        <v>0.90872710461006234</v>
      </c>
      <c r="AI11" s="51">
        <f>SUM(AI8:AI10)</f>
        <v>563</v>
      </c>
      <c r="AJ11" s="21">
        <f>IF(AI11&gt;0,(AJ8*AI8+AJ9*AI9+AJ10*AI10)/AI11,0)</f>
        <v>9.1573712255772641E-2</v>
      </c>
      <c r="AK11" s="53">
        <f>IF(K11&gt;0,(AK8*K8+AK9*K9+AK10*K10)/K11,0)</f>
        <v>0.2185539498468172</v>
      </c>
      <c r="AL11" s="58">
        <f>SUM(AL8:AL10)</f>
        <v>111.72576560000002</v>
      </c>
      <c r="AM11" s="56"/>
      <c r="AN11" s="56">
        <f>SUM(AN8:AN10)</f>
        <v>1014.3</v>
      </c>
      <c r="AO11" s="105"/>
      <c r="AP11" s="106">
        <f>AO10</f>
        <v>1100.02</v>
      </c>
      <c r="AQ11" s="51">
        <f>SUM(AQ8:AQ10)</f>
        <v>0</v>
      </c>
      <c r="AR11" s="59"/>
      <c r="AS11" s="58"/>
      <c r="AT11" s="58"/>
      <c r="AU11" s="58"/>
      <c r="AV11" s="58"/>
    </row>
    <row r="12" spans="1:48" x14ac:dyDescent="0.2">
      <c r="A12" s="157">
        <v>3</v>
      </c>
      <c r="B12" s="23">
        <v>1</v>
      </c>
      <c r="C12" s="46" t="s">
        <v>51</v>
      </c>
      <c r="D12" s="12">
        <v>16837</v>
      </c>
      <c r="E12" s="12">
        <v>1</v>
      </c>
      <c r="F12" s="12">
        <v>15918</v>
      </c>
      <c r="G12" s="13">
        <v>1.1000000000000001</v>
      </c>
      <c r="H12" s="13">
        <v>4.3</v>
      </c>
      <c r="I12" s="12">
        <v>16590</v>
      </c>
      <c r="J12" s="13">
        <v>2.6</v>
      </c>
      <c r="K12" s="12">
        <v>16042</v>
      </c>
      <c r="L12" s="14">
        <v>6.5000000000000002E-2</v>
      </c>
      <c r="M12" s="24">
        <f>ROUND(K12*(1-L12),0)</f>
        <v>14999</v>
      </c>
      <c r="N12" s="15">
        <v>0.58299999999999996</v>
      </c>
      <c r="O12" s="25">
        <f>M12*N12</f>
        <v>8744.4169999999995</v>
      </c>
      <c r="P12" s="14">
        <v>0.35</v>
      </c>
      <c r="Q12" s="25">
        <f>M12*P12</f>
        <v>5249.65</v>
      </c>
      <c r="R12" s="16">
        <v>6.7000000000000004E-2</v>
      </c>
      <c r="S12" s="25">
        <f>M12*R12</f>
        <v>1004.9330000000001</v>
      </c>
      <c r="T12" s="26">
        <v>0.217</v>
      </c>
      <c r="U12" s="25">
        <f>M12*T12</f>
        <v>3254.7829999999999</v>
      </c>
      <c r="V12" s="16">
        <v>0.51100000000000001</v>
      </c>
      <c r="W12" s="25">
        <f>M12*V12</f>
        <v>7664.4890000000005</v>
      </c>
      <c r="X12" s="16">
        <v>0.4</v>
      </c>
      <c r="Y12" s="25">
        <f>X12*M12</f>
        <v>5999.6</v>
      </c>
      <c r="Z12" s="17">
        <v>2.9499999999999999E-3</v>
      </c>
      <c r="AA12" s="18">
        <f>M12*Z12</f>
        <v>44.247050000000002</v>
      </c>
      <c r="AB12" s="27">
        <f>IF(M12&gt;0,(AD12+AL12)/M12,0)</f>
        <v>2.9927492499499967E-3</v>
      </c>
      <c r="AC12" s="17">
        <v>2.5000000000000001E-4</v>
      </c>
      <c r="AD12" s="24">
        <f>AC12*M12</f>
        <v>3.7497500000000001</v>
      </c>
      <c r="AE12" s="117">
        <v>0.21940000000000001</v>
      </c>
      <c r="AF12" s="30">
        <f>AI12*(1-AJ12)*AE12</f>
        <v>42.019488000000003</v>
      </c>
      <c r="AG12" s="28">
        <f>IF(AND(AE12&gt;0,AC12&gt;0,Z12&gt;0),((Z12-AC12)*AE12)/((AE12-AC12)*Z12),0)</f>
        <v>0.91629833292729634</v>
      </c>
      <c r="AH12" s="60">
        <f t="shared" si="0"/>
        <v>0.917532660803696</v>
      </c>
      <c r="AI12" s="12">
        <v>210</v>
      </c>
      <c r="AJ12" s="14">
        <v>8.7999999999999995E-2</v>
      </c>
      <c r="AK12" s="15">
        <v>0.21479999999999999</v>
      </c>
      <c r="AL12" s="30">
        <f>AI12*(1-AJ12)*AK12</f>
        <v>41.138496000000004</v>
      </c>
      <c r="AM12" s="19">
        <v>1.63</v>
      </c>
      <c r="AN12" s="19"/>
      <c r="AO12" s="101">
        <f>AO10+AI12-AN12</f>
        <v>1310.02</v>
      </c>
      <c r="AP12" s="102"/>
      <c r="AQ12" s="12"/>
      <c r="AR12" s="31"/>
      <c r="AS12" s="20"/>
      <c r="AT12" s="20"/>
      <c r="AU12" s="20"/>
      <c r="AV12" s="20"/>
    </row>
    <row r="13" spans="1:48" x14ac:dyDescent="0.2">
      <c r="A13" s="158"/>
      <c r="B13" s="33">
        <v>2</v>
      </c>
      <c r="C13" s="11" t="s">
        <v>56</v>
      </c>
      <c r="D13" s="34">
        <v>19100</v>
      </c>
      <c r="E13" s="34">
        <v>5</v>
      </c>
      <c r="F13" s="34">
        <v>17317</v>
      </c>
      <c r="G13" s="35">
        <v>1</v>
      </c>
      <c r="H13" s="35">
        <v>5.2</v>
      </c>
      <c r="I13" s="34">
        <v>17795</v>
      </c>
      <c r="J13" s="35">
        <v>2.9</v>
      </c>
      <c r="K13" s="34">
        <v>16718</v>
      </c>
      <c r="L13" s="36">
        <v>6.8000000000000005E-2</v>
      </c>
      <c r="M13" s="37">
        <f>ROUND(K13*(1-L13),0)</f>
        <v>15581</v>
      </c>
      <c r="N13" s="38">
        <v>0.66700000000000004</v>
      </c>
      <c r="O13" s="25">
        <f>M13*N13</f>
        <v>10392.527</v>
      </c>
      <c r="P13" s="36">
        <v>0.307</v>
      </c>
      <c r="Q13" s="25">
        <f>M13*P13</f>
        <v>4783.3670000000002</v>
      </c>
      <c r="R13" s="39">
        <v>2.5999999999999999E-2</v>
      </c>
      <c r="S13" s="25">
        <f>M13*R13</f>
        <v>405.10599999999999</v>
      </c>
      <c r="T13" s="28">
        <v>0.223</v>
      </c>
      <c r="U13" s="25">
        <f>M13*T13</f>
        <v>3474.5630000000001</v>
      </c>
      <c r="V13" s="39">
        <v>0.5</v>
      </c>
      <c r="W13" s="25">
        <f>M13*V13</f>
        <v>7790.5</v>
      </c>
      <c r="X13" s="39">
        <v>0.4</v>
      </c>
      <c r="Y13" s="25">
        <f>X13*M13</f>
        <v>6232.4000000000005</v>
      </c>
      <c r="Z13" s="40">
        <v>3.0400000000000002E-3</v>
      </c>
      <c r="AA13" s="18">
        <f>M13*Z13</f>
        <v>47.366240000000005</v>
      </c>
      <c r="AB13" s="27">
        <f>IF(M13&gt;0,(AD13+AL13)/M13,0)</f>
        <v>3.1491328156087544E-3</v>
      </c>
      <c r="AC13" s="40">
        <v>2.5000000000000001E-4</v>
      </c>
      <c r="AD13" s="37">
        <f>AC13*M13</f>
        <v>3.8952499999999999</v>
      </c>
      <c r="AE13" s="28">
        <v>0.21440000000000001</v>
      </c>
      <c r="AF13" s="41">
        <f>AI13*(1-AJ13)*AE13</f>
        <v>44.1419584</v>
      </c>
      <c r="AG13" s="28">
        <f>IF(AND(AE13&gt;0,AC13&gt;0,Z13&gt;0),((Z13-AC13)*AE13)/((AE13-AC13)*Z13),0)</f>
        <v>0.91883456013369857</v>
      </c>
      <c r="AH13" s="29">
        <f t="shared" si="0"/>
        <v>0.92166327451531371</v>
      </c>
      <c r="AI13" s="34">
        <v>226</v>
      </c>
      <c r="AJ13" s="36">
        <v>8.8999999999999996E-2</v>
      </c>
      <c r="AK13" s="38">
        <v>0.21940000000000001</v>
      </c>
      <c r="AL13" s="41">
        <f>AI13*(1-AJ13)*AK13</f>
        <v>45.171388400000005</v>
      </c>
      <c r="AM13" s="42">
        <v>1.6</v>
      </c>
      <c r="AN13" s="42"/>
      <c r="AO13" s="113">
        <f>AO12+AI13-AN13</f>
        <v>1536.02</v>
      </c>
      <c r="AP13" s="104"/>
      <c r="AQ13" s="43"/>
      <c r="AR13" s="44"/>
      <c r="AS13" s="45"/>
      <c r="AT13" s="45"/>
      <c r="AU13" s="45"/>
      <c r="AV13" s="45"/>
    </row>
    <row r="14" spans="1:48" x14ac:dyDescent="0.2">
      <c r="A14" s="158"/>
      <c r="B14" s="33">
        <v>3</v>
      </c>
      <c r="C14" s="46" t="s">
        <v>53</v>
      </c>
      <c r="D14" s="43">
        <v>16043</v>
      </c>
      <c r="E14" s="43">
        <v>4</v>
      </c>
      <c r="F14" s="43">
        <v>16672</v>
      </c>
      <c r="G14" s="37">
        <v>1.2</v>
      </c>
      <c r="H14" s="37">
        <v>6</v>
      </c>
      <c r="I14" s="43">
        <v>18269</v>
      </c>
      <c r="J14" s="37">
        <v>2.5</v>
      </c>
      <c r="K14" s="43">
        <v>16474</v>
      </c>
      <c r="L14" s="39">
        <v>6.8000000000000005E-2</v>
      </c>
      <c r="M14" s="37">
        <f>ROUND(K14*(1-L14),0)</f>
        <v>15354</v>
      </c>
      <c r="N14" s="28">
        <v>0.627</v>
      </c>
      <c r="O14" s="25">
        <f>M14*N14</f>
        <v>9626.9580000000005</v>
      </c>
      <c r="P14" s="39">
        <v>0.34</v>
      </c>
      <c r="Q14" s="25">
        <f>M14*P14</f>
        <v>5220.3600000000006</v>
      </c>
      <c r="R14" s="39">
        <v>3.3000000000000002E-2</v>
      </c>
      <c r="S14" s="25">
        <f>M14*R14</f>
        <v>506.68200000000002</v>
      </c>
      <c r="T14" s="28">
        <v>0.24</v>
      </c>
      <c r="U14" s="25">
        <f>M14*T14</f>
        <v>3684.96</v>
      </c>
      <c r="V14" s="39">
        <v>0.498</v>
      </c>
      <c r="W14" s="25">
        <f>M14*V14</f>
        <v>7646.2920000000004</v>
      </c>
      <c r="X14" s="39">
        <v>0.4</v>
      </c>
      <c r="Y14" s="25">
        <f>X14*M14</f>
        <v>6141.6</v>
      </c>
      <c r="Z14" s="47">
        <v>3.0000000000000001E-3</v>
      </c>
      <c r="AA14" s="18">
        <f>M14*Z14</f>
        <v>46.061999999999998</v>
      </c>
      <c r="AB14" s="27">
        <f>IF(M14&gt;0,(AD14+AL14)/M14,0)</f>
        <v>3.1629768659632669E-3</v>
      </c>
      <c r="AC14" s="47">
        <v>2.5999999999999998E-4</v>
      </c>
      <c r="AD14" s="37">
        <f>AC14*M14</f>
        <v>3.9920399999999998</v>
      </c>
      <c r="AE14" s="28">
        <v>0.19989999999999999</v>
      </c>
      <c r="AF14" s="41">
        <f>AI14*(1-AJ14)*AE14</f>
        <v>43.4846468</v>
      </c>
      <c r="AG14" s="28">
        <f>IF(AND(AE14&gt;0,AC14&gt;0,Z14&gt;0),((Z14-AC14)*AE14)/((AE14-AC14)*Z14),0)</f>
        <v>0.91452280772056371</v>
      </c>
      <c r="AH14" s="29">
        <f t="shared" si="0"/>
        <v>0.91896504162791082</v>
      </c>
      <c r="AI14" s="43">
        <v>238</v>
      </c>
      <c r="AJ14" s="39">
        <v>8.5999999999999993E-2</v>
      </c>
      <c r="AK14" s="28">
        <v>0.2049</v>
      </c>
      <c r="AL14" s="41">
        <f>AI14*(1-AJ14)*AK14</f>
        <v>44.5723068</v>
      </c>
      <c r="AM14" s="18">
        <v>1.65</v>
      </c>
      <c r="AN14" s="18"/>
      <c r="AO14" s="113">
        <f>AO13+AI14-AN14</f>
        <v>1774.02</v>
      </c>
      <c r="AP14" s="104"/>
      <c r="AQ14" s="43"/>
      <c r="AR14" s="48"/>
      <c r="AS14" s="41"/>
      <c r="AT14" s="41"/>
      <c r="AU14" s="41"/>
      <c r="AV14" s="41"/>
    </row>
    <row r="15" spans="1:48" s="22" customFormat="1" ht="13.5" thickBot="1" x14ac:dyDescent="0.25">
      <c r="A15" s="159"/>
      <c r="B15" s="49" t="s">
        <v>38</v>
      </c>
      <c r="C15" s="50"/>
      <c r="D15" s="51">
        <f>SUM(D12:D14)</f>
        <v>51980</v>
      </c>
      <c r="E15" s="51"/>
      <c r="F15" s="51">
        <f>SUM(F12:F14)</f>
        <v>49907</v>
      </c>
      <c r="G15" s="52"/>
      <c r="H15" s="52"/>
      <c r="I15" s="51">
        <f>SUM(I12:I14)</f>
        <v>52654</v>
      </c>
      <c r="J15" s="52"/>
      <c r="K15" s="51">
        <f>SUM(K12:K14)</f>
        <v>49234</v>
      </c>
      <c r="L15" s="21">
        <f>IF(K15&gt;0,(K12*L12+K13*L13+K14*L14)/K15,0)</f>
        <v>6.702250477312427E-2</v>
      </c>
      <c r="M15" s="52">
        <f>M12+M13+M14</f>
        <v>45934</v>
      </c>
      <c r="N15" s="53">
        <f>IF(M15&gt;0,O15/M15,0)</f>
        <v>0.62620067923542477</v>
      </c>
      <c r="O15" s="54">
        <f>O12+O13+O14</f>
        <v>28763.902000000002</v>
      </c>
      <c r="P15" s="21">
        <f>IF(M15&gt;0,Q15/M15,0)</f>
        <v>0.33207160273435798</v>
      </c>
      <c r="Q15" s="54">
        <f>Q12+Q13+Q14</f>
        <v>15253.377</v>
      </c>
      <c r="R15" s="21">
        <f>IF(M15&gt;0,S15/M15,0)</f>
        <v>4.172771803021727E-2</v>
      </c>
      <c r="S15" s="54">
        <f>S12+S13+S14</f>
        <v>1916.7210000000002</v>
      </c>
      <c r="T15" s="21">
        <f>IF(M15&gt;0,U15/M15,0)</f>
        <v>0.22672325510515087</v>
      </c>
      <c r="U15" s="54">
        <f>U12+U13+U14</f>
        <v>10414.306</v>
      </c>
      <c r="V15" s="21">
        <f>IF(M15&gt;0,W15/M15,0)</f>
        <v>0.50292334654068882</v>
      </c>
      <c r="W15" s="54">
        <f>W12+W13+W14</f>
        <v>23101.281000000003</v>
      </c>
      <c r="X15" s="21">
        <f>IF(M15&gt;0,Y15/M15,0)</f>
        <v>0.39999999999999997</v>
      </c>
      <c r="Y15" s="54">
        <f>Y12+Y13+Y14</f>
        <v>18373.599999999999</v>
      </c>
      <c r="Z15" s="55">
        <f>IF(M15&gt;0,AA15/M15,0)</f>
        <v>2.9972414769016418E-3</v>
      </c>
      <c r="AA15" s="56">
        <f>SUM(AA12:AA14)</f>
        <v>137.67529000000002</v>
      </c>
      <c r="AB15" s="55">
        <f>IF(M15&gt;0,(AB12*M12+AB13*M13+AB14*M14)/M15,0)</f>
        <v>3.1026958505682065E-3</v>
      </c>
      <c r="AC15" s="55">
        <f>IF(K15&gt;0,(K12*AC12+K13*AC13+K14*AC14)/K15,0)</f>
        <v>2.5334606166470329E-4</v>
      </c>
      <c r="AD15" s="52">
        <f>SUM(AD12:AD14)</f>
        <v>11.637039999999999</v>
      </c>
      <c r="AE15" s="53">
        <f>IF(K15&gt;0,(K12*AE12+K13*AE13+K14*AE14)/K15,0)</f>
        <v>0.21117736929763986</v>
      </c>
      <c r="AF15" s="58">
        <f>SUM(AF12:AF14)</f>
        <v>129.6460932</v>
      </c>
      <c r="AG15" s="53">
        <f>IF(AND(AA15&gt;0),((AA12*AG12+AA13*AG13+AA14*AG14)/AA15),0)</f>
        <v>0.91657686732864352</v>
      </c>
      <c r="AH15" s="57">
        <f t="shared" si="0"/>
        <v>0.91943981716557321</v>
      </c>
      <c r="AI15" s="51">
        <f>SUM(AI12:AI14)</f>
        <v>674</v>
      </c>
      <c r="AJ15" s="21">
        <f>IF(AI15&gt;0,(AJ12*AI12+AJ13*AI13+AJ14*AI14)/AI15,0)</f>
        <v>8.7629080118694358E-2</v>
      </c>
      <c r="AK15" s="53">
        <f>IF(K15&gt;0,(AK12*K12+AK13*K13+AK14*K14)/K15,0)</f>
        <v>0.2130493845716375</v>
      </c>
      <c r="AL15" s="58">
        <f>SUM(AL12:AL14)</f>
        <v>130.88219120000002</v>
      </c>
      <c r="AM15" s="56"/>
      <c r="AN15" s="56">
        <f>SUM(AN12:AN14)</f>
        <v>0</v>
      </c>
      <c r="AO15" s="105"/>
      <c r="AP15" s="106">
        <f>AO14</f>
        <v>1774.02</v>
      </c>
      <c r="AQ15" s="51">
        <f>SUM(AQ12:AQ14)</f>
        <v>0</v>
      </c>
      <c r="AR15" s="59"/>
      <c r="AS15" s="58"/>
      <c r="AT15" s="58"/>
      <c r="AU15" s="58"/>
      <c r="AV15" s="58"/>
    </row>
    <row r="16" spans="1:48" x14ac:dyDescent="0.2">
      <c r="A16" s="157">
        <v>4</v>
      </c>
      <c r="B16" s="23">
        <v>1</v>
      </c>
      <c r="C16" s="11" t="s">
        <v>54</v>
      </c>
      <c r="D16" s="12">
        <v>16900</v>
      </c>
      <c r="E16" s="12">
        <v>3</v>
      </c>
      <c r="F16" s="12">
        <v>18016</v>
      </c>
      <c r="G16" s="13">
        <v>2</v>
      </c>
      <c r="H16" s="13">
        <v>7</v>
      </c>
      <c r="I16" s="12">
        <v>18527</v>
      </c>
      <c r="J16" s="13">
        <v>1.9</v>
      </c>
      <c r="K16" s="12">
        <v>16413</v>
      </c>
      <c r="L16" s="14">
        <v>6.7000000000000004E-2</v>
      </c>
      <c r="M16" s="24">
        <f>ROUND(K16*(1-L16),0)</f>
        <v>15313</v>
      </c>
      <c r="N16" s="15">
        <v>0.54100000000000004</v>
      </c>
      <c r="O16" s="25">
        <f>M16*N16</f>
        <v>8284.3330000000005</v>
      </c>
      <c r="P16" s="14">
        <v>0.4</v>
      </c>
      <c r="Q16" s="25">
        <f>M16*P16</f>
        <v>6125.2000000000007</v>
      </c>
      <c r="R16" s="16">
        <v>5.8999999999999997E-2</v>
      </c>
      <c r="S16" s="25">
        <f>M16*R16</f>
        <v>903.46699999999998</v>
      </c>
      <c r="T16" s="26">
        <v>0.252</v>
      </c>
      <c r="U16" s="25">
        <f>M16*T16</f>
        <v>3858.8760000000002</v>
      </c>
      <c r="V16" s="16">
        <v>0.50800000000000001</v>
      </c>
      <c r="W16" s="25">
        <f>M16*V16</f>
        <v>7779.0039999999999</v>
      </c>
      <c r="X16" s="16">
        <v>0.4</v>
      </c>
      <c r="Y16" s="25">
        <f>X16*M16</f>
        <v>6125.2000000000007</v>
      </c>
      <c r="Z16" s="17">
        <v>2.99E-3</v>
      </c>
      <c r="AA16" s="18">
        <f>M16*Z16</f>
        <v>45.785870000000003</v>
      </c>
      <c r="AB16" s="27">
        <f>IF(M16&gt;0,(AD16+AL16)/M16,0)</f>
        <v>2.6843286096780517E-3</v>
      </c>
      <c r="AC16" s="17">
        <v>2.7E-4</v>
      </c>
      <c r="AD16" s="24">
        <f>AC16*M16</f>
        <v>4.1345099999999997</v>
      </c>
      <c r="AE16" s="117">
        <v>0.20619999999999999</v>
      </c>
      <c r="AF16" s="30">
        <f>AI16*(1-AJ16)*AE16</f>
        <v>38.994069600000003</v>
      </c>
      <c r="AG16" s="28">
        <f>IF(AND(AE16&gt;0,AC16&gt;0,Z16&gt;0),((Z16-AC16)*AE16)/((AE16-AC16)*Z16),0)</f>
        <v>0.91089172587951195</v>
      </c>
      <c r="AH16" s="60">
        <f t="shared" si="0"/>
        <v>0.90066006792754461</v>
      </c>
      <c r="AI16" s="12">
        <v>206</v>
      </c>
      <c r="AJ16" s="14">
        <v>8.2000000000000003E-2</v>
      </c>
      <c r="AK16" s="15">
        <v>0.19550000000000001</v>
      </c>
      <c r="AL16" s="30">
        <f>AI16*(1-AJ16)*AK16</f>
        <v>36.970614000000005</v>
      </c>
      <c r="AM16" s="19">
        <v>1.7</v>
      </c>
      <c r="AN16" s="19"/>
      <c r="AO16" s="101">
        <f>AO14+AI16-AN16</f>
        <v>1980.02</v>
      </c>
      <c r="AP16" s="102"/>
      <c r="AQ16" s="12"/>
      <c r="AR16" s="31"/>
      <c r="AS16" s="20"/>
      <c r="AT16" s="20"/>
      <c r="AU16" s="20"/>
      <c r="AV16" s="20"/>
    </row>
    <row r="17" spans="1:48" x14ac:dyDescent="0.2">
      <c r="A17" s="158"/>
      <c r="B17" s="33">
        <v>2</v>
      </c>
      <c r="C17" s="11" t="s">
        <v>56</v>
      </c>
      <c r="D17" s="34">
        <v>18600</v>
      </c>
      <c r="E17" s="34">
        <v>6</v>
      </c>
      <c r="F17" s="34">
        <v>17568</v>
      </c>
      <c r="G17" s="35">
        <v>1</v>
      </c>
      <c r="H17" s="35">
        <v>6.1</v>
      </c>
      <c r="I17" s="34">
        <v>17962</v>
      </c>
      <c r="J17" s="35">
        <v>1.5</v>
      </c>
      <c r="K17" s="34">
        <v>16298</v>
      </c>
      <c r="L17" s="36">
        <v>6.9000000000000006E-2</v>
      </c>
      <c r="M17" s="37">
        <f>ROUND(K17*(1-L17),0)</f>
        <v>15173</v>
      </c>
      <c r="N17" s="38">
        <v>0.47399999999999998</v>
      </c>
      <c r="O17" s="25">
        <f>M17*N17</f>
        <v>7192.0019999999995</v>
      </c>
      <c r="P17" s="36">
        <v>0.497</v>
      </c>
      <c r="Q17" s="25">
        <f>M17*P17</f>
        <v>7540.9809999999998</v>
      </c>
      <c r="R17" s="39">
        <v>2.9000000000000001E-2</v>
      </c>
      <c r="S17" s="25">
        <f>M17*R17</f>
        <v>440.017</v>
      </c>
      <c r="T17" s="28">
        <v>0.29599999999999999</v>
      </c>
      <c r="U17" s="25">
        <f>M17*T17</f>
        <v>4491.2079999999996</v>
      </c>
      <c r="V17" s="39">
        <v>0.47199999999999998</v>
      </c>
      <c r="W17" s="25">
        <f>M17*V17</f>
        <v>7161.6559999999999</v>
      </c>
      <c r="X17" s="39">
        <v>0.4</v>
      </c>
      <c r="Y17" s="25">
        <f>X17*M17</f>
        <v>6069.2000000000007</v>
      </c>
      <c r="Z17" s="40">
        <v>3.0500000000000002E-3</v>
      </c>
      <c r="AA17" s="18">
        <f>M17*Z17</f>
        <v>46.277650000000001</v>
      </c>
      <c r="AB17" s="27">
        <f>IF(M17&gt;0,(AD17+AL17)/M17,0)</f>
        <v>3.1061498978448565E-3</v>
      </c>
      <c r="AC17" s="40">
        <v>2.7E-4</v>
      </c>
      <c r="AD17" s="37">
        <f>AC17*M17</f>
        <v>4.0967099999999999</v>
      </c>
      <c r="AE17" s="28">
        <v>0.2087</v>
      </c>
      <c r="AF17" s="41">
        <f>AI17*(1-AJ17)*AE17</f>
        <v>43.681744799999997</v>
      </c>
      <c r="AG17" s="28">
        <f>IF(AND(AE17&gt;0,AC17&gt;0,Z17&gt;0),((Z17-AC17)*AE17)/((AE17-AC17)*Z17),0)</f>
        <v>0.91265613411114965</v>
      </c>
      <c r="AH17" s="29">
        <f t="shared" si="0"/>
        <v>0.91427632430352701</v>
      </c>
      <c r="AI17" s="34">
        <v>228</v>
      </c>
      <c r="AJ17" s="36">
        <v>8.2000000000000003E-2</v>
      </c>
      <c r="AK17" s="38">
        <v>0.2056</v>
      </c>
      <c r="AL17" s="41">
        <f>AI17*(1-AJ17)*AK17</f>
        <v>43.032902400000005</v>
      </c>
      <c r="AM17" s="42">
        <v>1.6</v>
      </c>
      <c r="AN17" s="42"/>
      <c r="AO17" s="113">
        <f>AO16+AI17-AN17</f>
        <v>2208.02</v>
      </c>
      <c r="AP17" s="104"/>
      <c r="AQ17" s="43"/>
      <c r="AR17" s="44"/>
      <c r="AS17" s="45"/>
      <c r="AT17" s="45"/>
      <c r="AU17" s="45"/>
      <c r="AV17" s="45"/>
    </row>
    <row r="18" spans="1:48" x14ac:dyDescent="0.2">
      <c r="A18" s="158"/>
      <c r="B18" s="33">
        <v>3</v>
      </c>
      <c r="C18" s="46" t="s">
        <v>53</v>
      </c>
      <c r="D18" s="43">
        <v>15285</v>
      </c>
      <c r="E18" s="43">
        <v>7</v>
      </c>
      <c r="F18" s="43">
        <v>17805</v>
      </c>
      <c r="G18" s="37">
        <v>0.7</v>
      </c>
      <c r="H18" s="37">
        <v>5.6</v>
      </c>
      <c r="I18" s="43">
        <v>18803</v>
      </c>
      <c r="J18" s="37">
        <v>1</v>
      </c>
      <c r="K18" s="43">
        <v>16232</v>
      </c>
      <c r="L18" s="39">
        <v>7.5999999999999998E-2</v>
      </c>
      <c r="M18" s="37">
        <f>ROUND(K18*(1-L18),0)</f>
        <v>14998</v>
      </c>
      <c r="N18" s="28">
        <v>0.57199999999999995</v>
      </c>
      <c r="O18" s="25">
        <f>M18*N18</f>
        <v>8578.8559999999998</v>
      </c>
      <c r="P18" s="39">
        <v>0.39100000000000001</v>
      </c>
      <c r="Q18" s="25">
        <f>M18*P18</f>
        <v>5864.2179999999998</v>
      </c>
      <c r="R18" s="39">
        <v>3.6999999999999998E-2</v>
      </c>
      <c r="S18" s="25">
        <f>M18*R18</f>
        <v>554.92599999999993</v>
      </c>
      <c r="T18" s="28">
        <v>0.253</v>
      </c>
      <c r="U18" s="25">
        <f>M18*T18</f>
        <v>3794.4940000000001</v>
      </c>
      <c r="V18" s="39">
        <v>0.504</v>
      </c>
      <c r="W18" s="25">
        <f>M18*V18</f>
        <v>7558.9920000000002</v>
      </c>
      <c r="X18" s="39">
        <v>0.4</v>
      </c>
      <c r="Y18" s="25">
        <f>X18*M18</f>
        <v>5999.2000000000007</v>
      </c>
      <c r="Z18" s="47">
        <v>3.0300000000000001E-3</v>
      </c>
      <c r="AA18" s="18">
        <f>M18*Z18</f>
        <v>45.443940000000005</v>
      </c>
      <c r="AB18" s="27">
        <f>IF(M18&gt;0,(AD18+AL18)/M18,0)</f>
        <v>3.100432671022803E-3</v>
      </c>
      <c r="AC18" s="47">
        <v>2.7E-4</v>
      </c>
      <c r="AD18" s="37">
        <f>AC18*M18</f>
        <v>4.0494599999999998</v>
      </c>
      <c r="AE18" s="28">
        <v>0.20569999999999999</v>
      </c>
      <c r="AF18" s="41">
        <f>AI18*(1-AJ18)*AE18</f>
        <v>41.641085199999999</v>
      </c>
      <c r="AG18" s="28">
        <f>IF(AND(AE18&gt;0,AC18&gt;0,Z18&gt;0),((Z18-AC18)*AE18)/((AE18-AC18)*Z18),0)</f>
        <v>0.91208828812589682</v>
      </c>
      <c r="AH18" s="29">
        <f t="shared" si="0"/>
        <v>0.91409232322526857</v>
      </c>
      <c r="AI18" s="43">
        <v>221</v>
      </c>
      <c r="AJ18" s="39">
        <v>8.4000000000000005E-2</v>
      </c>
      <c r="AK18" s="28">
        <v>0.2097</v>
      </c>
      <c r="AL18" s="41">
        <f>AI18*(1-AJ18)*AK18</f>
        <v>42.450829200000001</v>
      </c>
      <c r="AM18" s="18">
        <v>1.6</v>
      </c>
      <c r="AN18" s="18"/>
      <c r="AO18" s="113">
        <f>AO17+AI18-AN18</f>
        <v>2429.02</v>
      </c>
      <c r="AP18" s="104"/>
      <c r="AQ18" s="43"/>
      <c r="AR18" s="48"/>
      <c r="AS18" s="41"/>
      <c r="AT18" s="41"/>
      <c r="AU18" s="41"/>
      <c r="AV18" s="41"/>
    </row>
    <row r="19" spans="1:48" s="22" customFormat="1" ht="13.5" thickBot="1" x14ac:dyDescent="0.25">
      <c r="A19" s="159"/>
      <c r="B19" s="49" t="s">
        <v>38</v>
      </c>
      <c r="C19" s="50"/>
      <c r="D19" s="51">
        <f>SUM(D16:D18)</f>
        <v>50785</v>
      </c>
      <c r="E19" s="51"/>
      <c r="F19" s="51">
        <f>SUM(F16:F18)</f>
        <v>53389</v>
      </c>
      <c r="G19" s="52"/>
      <c r="H19" s="52"/>
      <c r="I19" s="51">
        <f>SUM(I16:I18)</f>
        <v>55292</v>
      </c>
      <c r="J19" s="52"/>
      <c r="K19" s="51">
        <f>SUM(K16:K18)</f>
        <v>48943</v>
      </c>
      <c r="L19" s="21">
        <f>IF(K19&gt;0,(K16*L16+K17*L17+K18*L18)/K19,0)</f>
        <v>7.0650859162699475E-2</v>
      </c>
      <c r="M19" s="52">
        <f>M16+M17+M18</f>
        <v>45484</v>
      </c>
      <c r="N19" s="53">
        <f>IF(M19&gt;0,O19/M19,0)</f>
        <v>0.52887149327235949</v>
      </c>
      <c r="O19" s="54">
        <f>O16+O17+O18</f>
        <v>24055.190999999999</v>
      </c>
      <c r="P19" s="21">
        <f>IF(M19&gt;0,Q19/M19,0)</f>
        <v>0.42939053293465834</v>
      </c>
      <c r="Q19" s="54">
        <f>Q16+Q17+Q18</f>
        <v>19530.399000000001</v>
      </c>
      <c r="R19" s="21">
        <f>IF(M19&gt;0,S19/M19,0)</f>
        <v>4.1737973792982143E-2</v>
      </c>
      <c r="S19" s="54">
        <f>S16+S17+S18</f>
        <v>1898.4099999999999</v>
      </c>
      <c r="T19" s="21">
        <f>IF(M19&gt;0,U19/M19,0)</f>
        <v>0.26700769501363114</v>
      </c>
      <c r="U19" s="54">
        <f>U16+U17+U18</f>
        <v>12144.578</v>
      </c>
      <c r="V19" s="21">
        <f>IF(M19&gt;0,W19/M19,0)</f>
        <v>0.49467179667575417</v>
      </c>
      <c r="W19" s="54">
        <f>W16+W17+W18</f>
        <v>22499.652000000002</v>
      </c>
      <c r="X19" s="21">
        <f>IF(M19&gt;0,Y19/M19,0)</f>
        <v>0.4</v>
      </c>
      <c r="Y19" s="54">
        <f>Y16+Y17+Y18</f>
        <v>18193.600000000002</v>
      </c>
      <c r="Z19" s="55">
        <f>IF(M19&gt;0,AA19/M19,0)</f>
        <v>3.0232050831061476E-3</v>
      </c>
      <c r="AA19" s="56">
        <f>SUM(AA16:AA18)</f>
        <v>137.50746000000001</v>
      </c>
      <c r="AB19" s="55">
        <f>IF(M19&gt;0,(AB16*M16+AB17*M17+AB18*M18)/M19,0)</f>
        <v>2.9622510245361005E-3</v>
      </c>
      <c r="AC19" s="55">
        <f>IF(K19&gt;0,(K16*AC16+K17*AC17+K18*AC18)/K19,0)</f>
        <v>2.7E-4</v>
      </c>
      <c r="AD19" s="52">
        <f>SUM(AD16:AD18)</f>
        <v>12.28068</v>
      </c>
      <c r="AE19" s="53">
        <f>IF(K19&gt;0,(K16*AE16+K17*AE17+K18*AE18)/K19,0)</f>
        <v>0.20686667347731036</v>
      </c>
      <c r="AF19" s="58">
        <f>SUM(AF16:AF18)</f>
        <v>124.3168996</v>
      </c>
      <c r="AG19" s="53">
        <f>IF(AND(AA19&gt;0),((AA16*AG16+AA17*AG17+AA18*AG18)/AA19),0)</f>
        <v>0.91188097525937717</v>
      </c>
      <c r="AH19" s="57">
        <f t="shared" si="0"/>
        <v>0.91006011861237801</v>
      </c>
      <c r="AI19" s="51">
        <f>SUM(AI16:AI18)</f>
        <v>655</v>
      </c>
      <c r="AJ19" s="21">
        <f>IF(AI19&gt;0,(AJ16*AI16+AJ17*AI17+AJ18*AI18)/AI19,0)</f>
        <v>8.267480916030534E-2</v>
      </c>
      <c r="AK19" s="53">
        <f>IF(K19&gt;0,(AK16*K16+AK17*K17+AK18*K18)/K19,0)</f>
        <v>0.20357274176082379</v>
      </c>
      <c r="AL19" s="58">
        <f>SUM(AL16:AL18)</f>
        <v>122.45434560000001</v>
      </c>
      <c r="AM19" s="56"/>
      <c r="AN19" s="56">
        <f>SUM(AN16:AN18)</f>
        <v>0</v>
      </c>
      <c r="AO19" s="105"/>
      <c r="AP19" s="106">
        <f>AO18</f>
        <v>2429.02</v>
      </c>
      <c r="AQ19" s="51">
        <f>SUM(AQ16:AQ18)</f>
        <v>0</v>
      </c>
      <c r="AR19" s="59"/>
      <c r="AS19" s="58"/>
      <c r="AT19" s="58"/>
      <c r="AU19" s="58"/>
      <c r="AV19" s="58"/>
    </row>
    <row r="20" spans="1:48" x14ac:dyDescent="0.2">
      <c r="A20" s="157">
        <v>5</v>
      </c>
      <c r="B20" s="23">
        <v>1</v>
      </c>
      <c r="C20" s="11" t="s">
        <v>54</v>
      </c>
      <c r="D20" s="12">
        <v>5374</v>
      </c>
      <c r="E20" s="12">
        <v>5</v>
      </c>
      <c r="F20" s="12">
        <v>7578</v>
      </c>
      <c r="G20" s="13">
        <v>0.8</v>
      </c>
      <c r="H20" s="13">
        <v>5.3</v>
      </c>
      <c r="I20" s="12">
        <v>8676</v>
      </c>
      <c r="J20" s="13">
        <v>4</v>
      </c>
      <c r="K20" s="12">
        <v>15871</v>
      </c>
      <c r="L20" s="14">
        <v>7.0999999999999994E-2</v>
      </c>
      <c r="M20" s="24">
        <f>ROUND(K20*(1-L20),0)</f>
        <v>14744</v>
      </c>
      <c r="N20" s="15">
        <v>0.49299999999999999</v>
      </c>
      <c r="O20" s="25">
        <f>M20*N20</f>
        <v>7268.7919999999995</v>
      </c>
      <c r="P20" s="14">
        <v>0.48299999999999998</v>
      </c>
      <c r="Q20" s="25">
        <f>M20*P20</f>
        <v>7121.3519999999999</v>
      </c>
      <c r="R20" s="16">
        <v>2.4E-2</v>
      </c>
      <c r="S20" s="25">
        <f>M20*R20</f>
        <v>353.85599999999999</v>
      </c>
      <c r="T20" s="26">
        <v>0.21099999999999999</v>
      </c>
      <c r="U20" s="25">
        <f>M20*T20</f>
        <v>3110.9839999999999</v>
      </c>
      <c r="V20" s="16">
        <v>0.52100000000000002</v>
      </c>
      <c r="W20" s="25">
        <f>M20*V20</f>
        <v>7681.6240000000007</v>
      </c>
      <c r="X20" s="16">
        <v>0.4</v>
      </c>
      <c r="Y20" s="25">
        <f>X20*M20</f>
        <v>5897.6</v>
      </c>
      <c r="Z20" s="17">
        <v>2.97E-3</v>
      </c>
      <c r="AA20" s="18">
        <f>M20*Z20</f>
        <v>43.789679999999997</v>
      </c>
      <c r="AB20" s="27">
        <f>IF(M20&gt;0,(AD20+AL20)/M20,0)</f>
        <v>3.1378008952794361E-3</v>
      </c>
      <c r="AC20" s="17">
        <v>2.7999999999999998E-4</v>
      </c>
      <c r="AD20" s="24">
        <f>AC20*M20</f>
        <v>4.1283199999999995</v>
      </c>
      <c r="AE20" s="117">
        <v>0.1986</v>
      </c>
      <c r="AF20" s="30">
        <f>AI20*(1-AJ20)*AE20</f>
        <v>42.979423199999999</v>
      </c>
      <c r="AG20" s="28">
        <f>IF(AND(AE20&gt;0,AC20&gt;0,Z20&gt;0),((Z20-AC20)*AE20)/((AE20-AC20)*Z20),0)</f>
        <v>0.90700266073400404</v>
      </c>
      <c r="AH20" s="60">
        <f t="shared" si="0"/>
        <v>0.91207719721248615</v>
      </c>
      <c r="AI20" s="12">
        <v>236</v>
      </c>
      <c r="AJ20" s="14">
        <v>8.3000000000000004E-2</v>
      </c>
      <c r="AK20" s="15">
        <v>0.19470000000000001</v>
      </c>
      <c r="AL20" s="30">
        <f>AI20*(1-AJ20)*AK20</f>
        <v>42.135416400000004</v>
      </c>
      <c r="AM20" s="19">
        <v>1.78</v>
      </c>
      <c r="AN20" s="19">
        <v>1012.12</v>
      </c>
      <c r="AO20" s="101">
        <f>AO18+AI20-AN20</f>
        <v>1652.9</v>
      </c>
      <c r="AP20" s="102"/>
      <c r="AQ20" s="12"/>
      <c r="AR20" s="31"/>
      <c r="AS20" s="20"/>
      <c r="AT20" s="20"/>
      <c r="AU20" s="20"/>
      <c r="AV20" s="20"/>
    </row>
    <row r="21" spans="1:48" x14ac:dyDescent="0.2">
      <c r="A21" s="158"/>
      <c r="B21" s="33">
        <v>2</v>
      </c>
      <c r="C21" s="11" t="s">
        <v>50</v>
      </c>
      <c r="D21" s="34">
        <v>18101</v>
      </c>
      <c r="E21" s="34">
        <v>9</v>
      </c>
      <c r="F21" s="34">
        <v>17244</v>
      </c>
      <c r="G21" s="35">
        <v>1</v>
      </c>
      <c r="H21" s="35">
        <v>6.5</v>
      </c>
      <c r="I21" s="34">
        <v>17002</v>
      </c>
      <c r="J21" s="35">
        <v>3.1</v>
      </c>
      <c r="K21" s="34">
        <v>16019</v>
      </c>
      <c r="L21" s="36">
        <v>7.0000000000000007E-2</v>
      </c>
      <c r="M21" s="37">
        <f>ROUND(K21*(1-L21),0)</f>
        <v>14898</v>
      </c>
      <c r="N21" s="38">
        <v>0.44800000000000001</v>
      </c>
      <c r="O21" s="25">
        <f>M21*N21</f>
        <v>6674.3040000000001</v>
      </c>
      <c r="P21" s="36">
        <v>0.51200000000000001</v>
      </c>
      <c r="Q21" s="25">
        <f>M21*P21</f>
        <v>7627.7759999999998</v>
      </c>
      <c r="R21" s="39">
        <v>0.04</v>
      </c>
      <c r="S21" s="25">
        <f>M21*R21</f>
        <v>595.91999999999996</v>
      </c>
      <c r="T21" s="28">
        <v>0.22600000000000001</v>
      </c>
      <c r="U21" s="25">
        <f>M21*T21</f>
        <v>3366.9480000000003</v>
      </c>
      <c r="V21" s="39">
        <v>0.50700000000000001</v>
      </c>
      <c r="W21" s="25">
        <f>M21*V21</f>
        <v>7553.2860000000001</v>
      </c>
      <c r="X21" s="39">
        <v>0.4</v>
      </c>
      <c r="Y21" s="25">
        <f>X21*M21</f>
        <v>5959.2000000000007</v>
      </c>
      <c r="Z21" s="40">
        <v>2.8800000000000002E-3</v>
      </c>
      <c r="AA21" s="18">
        <f>M21*Z21</f>
        <v>42.906240000000004</v>
      </c>
      <c r="AB21" s="27">
        <f>IF(M21&gt;0,(AD21+AL21)/M21,0)</f>
        <v>2.8554238152772187E-3</v>
      </c>
      <c r="AC21" s="40">
        <v>2.7E-4</v>
      </c>
      <c r="AD21" s="37">
        <f>AC21*M21</f>
        <v>4.0224599999999997</v>
      </c>
      <c r="AE21" s="28">
        <v>0.2077</v>
      </c>
      <c r="AF21" s="41">
        <f>AI21*(1-AJ21)*AE21</f>
        <v>37.736389899999999</v>
      </c>
      <c r="AG21" s="28">
        <f>IF(AND(AE21&gt;0,AC21&gt;0,Z21&gt;0),((Z21-AC21)*AE21)/((AE21-AC21)*Z21),0)</f>
        <v>0.90742961480981532</v>
      </c>
      <c r="AH21" s="29">
        <f t="shared" si="0"/>
        <v>0.90659773765484886</v>
      </c>
      <c r="AI21" s="34">
        <v>199</v>
      </c>
      <c r="AJ21" s="36">
        <v>8.6999999999999994E-2</v>
      </c>
      <c r="AK21" s="38">
        <v>0.21199999999999999</v>
      </c>
      <c r="AL21" s="41">
        <f>AI21*(1-AJ21)*AK21</f>
        <v>38.517644000000004</v>
      </c>
      <c r="AM21" s="42">
        <v>1.6</v>
      </c>
      <c r="AN21" s="42"/>
      <c r="AO21" s="121">
        <f>AO20+AI21-AN21</f>
        <v>1851.9</v>
      </c>
      <c r="AP21" s="104"/>
      <c r="AQ21" s="43"/>
      <c r="AR21" s="44"/>
      <c r="AS21" s="45"/>
      <c r="AT21" s="45"/>
      <c r="AU21" s="45"/>
      <c r="AV21" s="45"/>
    </row>
    <row r="22" spans="1:48" x14ac:dyDescent="0.2">
      <c r="A22" s="158"/>
      <c r="B22" s="33">
        <v>3</v>
      </c>
      <c r="C22" s="46" t="s">
        <v>53</v>
      </c>
      <c r="D22" s="43">
        <v>21725</v>
      </c>
      <c r="E22" s="43">
        <v>3</v>
      </c>
      <c r="F22" s="43">
        <v>16969</v>
      </c>
      <c r="G22" s="37">
        <v>0.8</v>
      </c>
      <c r="H22" s="37">
        <v>6.5</v>
      </c>
      <c r="I22" s="43">
        <v>18400</v>
      </c>
      <c r="J22" s="37">
        <v>2.5</v>
      </c>
      <c r="K22" s="43">
        <v>16292</v>
      </c>
      <c r="L22" s="39">
        <v>6.7000000000000004E-2</v>
      </c>
      <c r="M22" s="37">
        <f>ROUND(K22*(1-L22),0)</f>
        <v>15200</v>
      </c>
      <c r="N22" s="28">
        <v>0.58799999999999997</v>
      </c>
      <c r="O22" s="25">
        <f>M22*N22</f>
        <v>8937.6</v>
      </c>
      <c r="P22" s="39">
        <v>0.376</v>
      </c>
      <c r="Q22" s="25">
        <f>M22*P22</f>
        <v>5715.2</v>
      </c>
      <c r="R22" s="39">
        <v>3.5999999999999997E-2</v>
      </c>
      <c r="S22" s="25">
        <f>M22*R22</f>
        <v>547.19999999999993</v>
      </c>
      <c r="T22" s="28">
        <v>0.22600000000000001</v>
      </c>
      <c r="U22" s="25">
        <f>M22*T22</f>
        <v>3435.2000000000003</v>
      </c>
      <c r="V22" s="39">
        <v>0.50900000000000001</v>
      </c>
      <c r="W22" s="25">
        <f>M22*V22</f>
        <v>7736.8</v>
      </c>
      <c r="X22" s="39">
        <v>0.4</v>
      </c>
      <c r="Y22" s="25">
        <f>X22*M22</f>
        <v>6080</v>
      </c>
      <c r="Z22" s="47">
        <v>2.8700000000000002E-3</v>
      </c>
      <c r="AA22" s="18">
        <f>M22*Z22</f>
        <v>43.624000000000002</v>
      </c>
      <c r="AB22" s="27">
        <f>IF(M22&gt;0,(AD22+AL22)/M22,0)</f>
        <v>2.9539189473684214E-3</v>
      </c>
      <c r="AC22" s="47">
        <v>2.7999999999999998E-4</v>
      </c>
      <c r="AD22" s="37">
        <f>AC22*M22</f>
        <v>4.2559999999999993</v>
      </c>
      <c r="AE22" s="28">
        <v>0.1923</v>
      </c>
      <c r="AF22" s="41">
        <f>AI22*(1-AJ22)*AE22</f>
        <v>39.413808000000003</v>
      </c>
      <c r="AG22" s="28">
        <f>IF(AND(AE22&gt;0,AC22&gt;0,Z22&gt;0),((Z22-AC22)*AE22)/((AE22-AC22)*Z22),0)</f>
        <v>0.90375494422583036</v>
      </c>
      <c r="AH22" s="29">
        <f t="shared" si="0"/>
        <v>0.90649063589391432</v>
      </c>
      <c r="AI22" s="43">
        <v>224</v>
      </c>
      <c r="AJ22" s="39">
        <v>8.5000000000000006E-2</v>
      </c>
      <c r="AK22" s="28">
        <v>0.1983</v>
      </c>
      <c r="AL22" s="41">
        <f>AI22*(1-AJ22)*AK22</f>
        <v>40.643568000000002</v>
      </c>
      <c r="AM22" s="18">
        <v>1.6</v>
      </c>
      <c r="AN22" s="18"/>
      <c r="AO22" s="121">
        <f>AO21+AI22-AN22</f>
        <v>2075.9</v>
      </c>
      <c r="AP22" s="104"/>
      <c r="AQ22" s="43"/>
      <c r="AR22" s="48"/>
      <c r="AS22" s="41"/>
      <c r="AT22" s="41"/>
      <c r="AU22" s="41"/>
      <c r="AV22" s="41"/>
    </row>
    <row r="23" spans="1:48" s="22" customFormat="1" ht="13.5" thickBot="1" x14ac:dyDescent="0.25">
      <c r="A23" s="159"/>
      <c r="B23" s="49" t="s">
        <v>38</v>
      </c>
      <c r="C23" s="50"/>
      <c r="D23" s="51">
        <f>SUM(D20:D22)</f>
        <v>45200</v>
      </c>
      <c r="E23" s="51"/>
      <c r="F23" s="51">
        <f>SUM(F20:F22)</f>
        <v>41791</v>
      </c>
      <c r="G23" s="52"/>
      <c r="H23" s="52"/>
      <c r="I23" s="51">
        <f>SUM(I20:I22)</f>
        <v>44078</v>
      </c>
      <c r="J23" s="52"/>
      <c r="K23" s="51">
        <f>SUM(K20:K22)</f>
        <v>48182</v>
      </c>
      <c r="L23" s="21">
        <f>IF(K23&gt;0,(K20*L20+K21*L21+K22*L22)/K23,0)</f>
        <v>6.9314993150969256E-2</v>
      </c>
      <c r="M23" s="52">
        <f>M20+M21+M22</f>
        <v>44842</v>
      </c>
      <c r="N23" s="53">
        <f>IF(M23&gt;0,O23/M23,0)</f>
        <v>0.51025146068418004</v>
      </c>
      <c r="O23" s="54">
        <f>O20+O21+O22</f>
        <v>22880.696</v>
      </c>
      <c r="P23" s="21">
        <f>IF(M23&gt;0,Q23/M23,0)</f>
        <v>0.45636519334552433</v>
      </c>
      <c r="Q23" s="54">
        <f>Q20+Q21+Q22</f>
        <v>20464.328000000001</v>
      </c>
      <c r="R23" s="21">
        <f>IF(M23&gt;0,S23/M23,0)</f>
        <v>3.33833459702957E-2</v>
      </c>
      <c r="S23" s="54">
        <f>S20+S21+S22</f>
        <v>1496.9759999999999</v>
      </c>
      <c r="T23" s="21">
        <f>IF(M23&gt;0,U23/M23,0)</f>
        <v>0.22106801659158828</v>
      </c>
      <c r="U23" s="54">
        <f>U20+U21+U22</f>
        <v>9913.1320000000014</v>
      </c>
      <c r="V23" s="21">
        <f>IF(M23&gt;0,W23/M23,0)</f>
        <v>0.51228112037821683</v>
      </c>
      <c r="W23" s="54">
        <f>W20+W21+W22</f>
        <v>22971.71</v>
      </c>
      <c r="X23" s="21">
        <f>IF(M23&gt;0,Y23/M23,0)</f>
        <v>0.40000000000000008</v>
      </c>
      <c r="Y23" s="54">
        <f>Y20+Y21+Y22</f>
        <v>17936.800000000003</v>
      </c>
      <c r="Z23" s="55">
        <f>IF(M23&gt;0,AA23/M23,0)</f>
        <v>2.9062022211319744E-3</v>
      </c>
      <c r="AA23" s="56">
        <f>SUM(AA20:AA22)</f>
        <v>130.31992</v>
      </c>
      <c r="AB23" s="55">
        <f>IF(M23&gt;0,(AB20*M20+AB21*M21+AB22*M22)/M23,0)</f>
        <v>2.9816557780652066E-3</v>
      </c>
      <c r="AC23" s="55">
        <f>IF(K23&gt;0,(K20*AC20+K21*AC21+K22*AC22)/K23,0)</f>
        <v>2.766753144327757E-4</v>
      </c>
      <c r="AD23" s="52">
        <f>SUM(AD20:AD22)</f>
        <v>12.406779999999998</v>
      </c>
      <c r="AE23" s="53">
        <f>IF(K23&gt;0,(K20*AE20+K21*AE21+K22*AE22)/K23,0)</f>
        <v>0.19949521605578846</v>
      </c>
      <c r="AF23" s="58">
        <f>SUM(AF20:AF22)</f>
        <v>120.12962109999999</v>
      </c>
      <c r="AG23" s="53">
        <f>IF(AND(AA23&gt;0),((AA20*AG20+AA21*AG21+AA22*AG22)/AA23),0)</f>
        <v>0.90605607182490377</v>
      </c>
      <c r="AH23" s="57">
        <f t="shared" si="0"/>
        <v>0.908453826224636</v>
      </c>
      <c r="AI23" s="51">
        <f>SUM(AI20:AI22)</f>
        <v>659</v>
      </c>
      <c r="AJ23" s="21">
        <f>IF(AI23&gt;0,(AJ20*AI20+AJ21*AI21+AJ22*AI22)/AI23,0)</f>
        <v>8.4887708649468901E-2</v>
      </c>
      <c r="AK23" s="53">
        <f>IF(K23&gt;0,(AK20*K20+AK21*K21+AK22*K22)/K23,0)</f>
        <v>0.20166899049437551</v>
      </c>
      <c r="AL23" s="58">
        <f>SUM(AL20:AL22)</f>
        <v>121.29662840000002</v>
      </c>
      <c r="AM23" s="56"/>
      <c r="AN23" s="56">
        <f>SUM(AN20:AN22)</f>
        <v>1012.12</v>
      </c>
      <c r="AO23" s="105"/>
      <c r="AP23" s="106">
        <f>AO22</f>
        <v>2075.9</v>
      </c>
      <c r="AQ23" s="51">
        <f>SUM(AQ20:AQ22)</f>
        <v>0</v>
      </c>
      <c r="AR23" s="59"/>
      <c r="AS23" s="58"/>
      <c r="AT23" s="58"/>
      <c r="AU23" s="58"/>
      <c r="AV23" s="58"/>
    </row>
    <row r="24" spans="1:48" x14ac:dyDescent="0.2">
      <c r="A24" s="157">
        <v>6</v>
      </c>
      <c r="B24" s="23">
        <v>1</v>
      </c>
      <c r="C24" s="11" t="s">
        <v>52</v>
      </c>
      <c r="D24" s="12">
        <v>5940</v>
      </c>
      <c r="E24" s="12">
        <v>2</v>
      </c>
      <c r="F24" s="12">
        <v>10092</v>
      </c>
      <c r="G24" s="13">
        <v>2</v>
      </c>
      <c r="H24" s="13">
        <v>4.0999999999999996</v>
      </c>
      <c r="I24" s="12">
        <v>11232</v>
      </c>
      <c r="J24" s="13">
        <v>4.2</v>
      </c>
      <c r="K24" s="12">
        <v>15860</v>
      </c>
      <c r="L24" s="14">
        <v>6.9000000000000006E-2</v>
      </c>
      <c r="M24" s="24">
        <f>ROUND(K24*(1-L24),0)</f>
        <v>14766</v>
      </c>
      <c r="N24" s="15">
        <v>0.66600000000000004</v>
      </c>
      <c r="O24" s="25">
        <f>M24*N24</f>
        <v>9834.1560000000009</v>
      </c>
      <c r="P24" s="14">
        <v>0.314</v>
      </c>
      <c r="Q24" s="25">
        <f>M24*P24</f>
        <v>4636.5240000000003</v>
      </c>
      <c r="R24" s="16">
        <v>0.02</v>
      </c>
      <c r="S24" s="25">
        <f>M24*R24</f>
        <v>295.32</v>
      </c>
      <c r="T24" s="26">
        <v>0.23</v>
      </c>
      <c r="U24" s="25">
        <f>M24*T24</f>
        <v>3396.1800000000003</v>
      </c>
      <c r="V24" s="16">
        <v>0.49199999999999999</v>
      </c>
      <c r="W24" s="25">
        <f>M24*V24</f>
        <v>7264.8720000000003</v>
      </c>
      <c r="X24" s="16">
        <v>0.4</v>
      </c>
      <c r="Y24" s="25">
        <f>X24*M24</f>
        <v>5906.4000000000005</v>
      </c>
      <c r="Z24" s="17">
        <v>2.97E-3</v>
      </c>
      <c r="AA24" s="18">
        <f>M24*Z24</f>
        <v>43.855020000000003</v>
      </c>
      <c r="AB24" s="27">
        <f>IF(M24&gt;0,(AD24+AL24)/M24,0)</f>
        <v>3.0781370716510903E-3</v>
      </c>
      <c r="AC24" s="17">
        <v>2.9E-4</v>
      </c>
      <c r="AD24" s="24">
        <f>AC24*M24</f>
        <v>4.2821400000000001</v>
      </c>
      <c r="AE24" s="117">
        <v>0.187</v>
      </c>
      <c r="AF24" s="30">
        <f>AI24*(1-AJ24)*AE24</f>
        <v>41.840876000000002</v>
      </c>
      <c r="AG24" s="28">
        <f>IF(AND(AE24&gt;0,AC24&gt;0,Z24&gt;0),((Z24-AC24)*AE24)/((AE24-AC24)*Z24),0)</f>
        <v>0.90375845289883117</v>
      </c>
      <c r="AH24" s="60">
        <f t="shared" si="0"/>
        <v>0.90721702442899399</v>
      </c>
      <c r="AI24" s="12">
        <v>244</v>
      </c>
      <c r="AJ24" s="14">
        <v>8.3000000000000004E-2</v>
      </c>
      <c r="AK24" s="15">
        <v>0.184</v>
      </c>
      <c r="AL24" s="30">
        <f>AI24*(1-AJ24)*AK24</f>
        <v>41.169632</v>
      </c>
      <c r="AM24" s="19">
        <v>1.7</v>
      </c>
      <c r="AN24" s="19">
        <v>1058.4000000000001</v>
      </c>
      <c r="AO24" s="101">
        <f>AO22+AI24-AN24</f>
        <v>1261.5</v>
      </c>
      <c r="AP24" s="102"/>
      <c r="AQ24" s="12"/>
      <c r="AR24" s="31"/>
      <c r="AS24" s="20"/>
      <c r="AT24" s="20"/>
      <c r="AU24" s="20"/>
      <c r="AV24" s="20"/>
    </row>
    <row r="25" spans="1:48" x14ac:dyDescent="0.2">
      <c r="A25" s="158"/>
      <c r="B25" s="33">
        <v>2</v>
      </c>
      <c r="C25" s="11" t="s">
        <v>50</v>
      </c>
      <c r="D25" s="34">
        <v>19245</v>
      </c>
      <c r="E25" s="34">
        <v>7</v>
      </c>
      <c r="F25" s="34">
        <v>18584</v>
      </c>
      <c r="G25" s="35">
        <v>0.9</v>
      </c>
      <c r="H25" s="35">
        <v>4.5999999999999996</v>
      </c>
      <c r="I25" s="34">
        <v>18448</v>
      </c>
      <c r="J25" s="35">
        <v>3.4</v>
      </c>
      <c r="K25" s="34">
        <v>16177</v>
      </c>
      <c r="L25" s="36">
        <v>6.3E-2</v>
      </c>
      <c r="M25" s="37">
        <f>ROUND(K25*(1-L25),0)</f>
        <v>15158</v>
      </c>
      <c r="N25" s="38">
        <v>0.496</v>
      </c>
      <c r="O25" s="25">
        <f>M25*N25</f>
        <v>7518.3680000000004</v>
      </c>
      <c r="P25" s="36">
        <v>0.49399999999999999</v>
      </c>
      <c r="Q25" s="25">
        <f>M25*P25</f>
        <v>7488.0519999999997</v>
      </c>
      <c r="R25" s="39">
        <v>0.01</v>
      </c>
      <c r="S25" s="25">
        <f>M25*R25</f>
        <v>151.58000000000001</v>
      </c>
      <c r="T25" s="28">
        <v>0.221</v>
      </c>
      <c r="U25" s="25">
        <f>M25*T25</f>
        <v>3349.9180000000001</v>
      </c>
      <c r="V25" s="39">
        <v>0.51400000000000001</v>
      </c>
      <c r="W25" s="25">
        <f>M25*V25</f>
        <v>7791.2120000000004</v>
      </c>
      <c r="X25" s="39">
        <v>0.4</v>
      </c>
      <c r="Y25" s="25">
        <f>X25*M25</f>
        <v>6063.2000000000007</v>
      </c>
      <c r="Z25" s="40">
        <v>2.99E-3</v>
      </c>
      <c r="AA25" s="18">
        <f>M25*Z25</f>
        <v>45.322420000000001</v>
      </c>
      <c r="AB25" s="27">
        <f>IF(M25&gt;0,(AD25+AL25)/M25,0)</f>
        <v>2.8496562871091172E-3</v>
      </c>
      <c r="AC25" s="40">
        <v>2.9E-4</v>
      </c>
      <c r="AD25" s="37">
        <f>AC25*M25</f>
        <v>4.3958199999999996</v>
      </c>
      <c r="AE25" s="28">
        <v>0.2056</v>
      </c>
      <c r="AF25" s="41">
        <f>AI25*(1-AJ25)*AE25</f>
        <v>40.390531199999998</v>
      </c>
      <c r="AG25" s="28">
        <f>IF(AND(AE25&gt;0,AC25&gt;0,Z25&gt;0),((Z25-AC25)*AE25)/((AE25-AC25)*Z25),0)</f>
        <v>0.90428553346770357</v>
      </c>
      <c r="AH25" s="29">
        <f t="shared" si="0"/>
        <v>0.89955420527545349</v>
      </c>
      <c r="AI25" s="34">
        <v>214</v>
      </c>
      <c r="AJ25" s="36">
        <v>8.2000000000000003E-2</v>
      </c>
      <c r="AK25" s="38">
        <v>0.19750000000000001</v>
      </c>
      <c r="AL25" s="41">
        <f>AI25*(1-AJ25)*AK25</f>
        <v>38.79927</v>
      </c>
      <c r="AM25" s="42">
        <v>1.68</v>
      </c>
      <c r="AN25" s="42"/>
      <c r="AO25" s="121">
        <f>AO24+AI25-AN25</f>
        <v>1475.5</v>
      </c>
      <c r="AP25" s="104"/>
      <c r="AQ25" s="43"/>
      <c r="AR25" s="44"/>
      <c r="AS25" s="45"/>
      <c r="AT25" s="45"/>
      <c r="AU25" s="45"/>
      <c r="AV25" s="45"/>
    </row>
    <row r="26" spans="1:48" x14ac:dyDescent="0.2">
      <c r="A26" s="158"/>
      <c r="B26" s="33">
        <v>3</v>
      </c>
      <c r="C26" s="46" t="s">
        <v>51</v>
      </c>
      <c r="D26" s="43">
        <v>21700</v>
      </c>
      <c r="E26" s="43">
        <v>3</v>
      </c>
      <c r="F26" s="43">
        <v>18809</v>
      </c>
      <c r="G26" s="37">
        <v>1.1000000000000001</v>
      </c>
      <c r="H26" s="37">
        <v>5.6</v>
      </c>
      <c r="I26" s="43">
        <v>18604</v>
      </c>
      <c r="J26" s="37">
        <v>2.7</v>
      </c>
      <c r="K26" s="43">
        <v>16308</v>
      </c>
      <c r="L26" s="39">
        <v>7.0000000000000007E-2</v>
      </c>
      <c r="M26" s="37">
        <f>ROUND(K26*(1-L26),0)</f>
        <v>15166</v>
      </c>
      <c r="N26" s="28">
        <v>0.51900000000000002</v>
      </c>
      <c r="O26" s="25">
        <f>M26*N26</f>
        <v>7871.1540000000005</v>
      </c>
      <c r="P26" s="39">
        <v>0.45400000000000001</v>
      </c>
      <c r="Q26" s="25">
        <f>M26*P26</f>
        <v>6885.3640000000005</v>
      </c>
      <c r="R26" s="39">
        <v>2.7E-2</v>
      </c>
      <c r="S26" s="25">
        <f>M26*R26</f>
        <v>409.48199999999997</v>
      </c>
      <c r="T26" s="28">
        <v>0.23400000000000001</v>
      </c>
      <c r="U26" s="25">
        <f>M26*T26</f>
        <v>3548.8440000000001</v>
      </c>
      <c r="V26" s="39">
        <v>0.504</v>
      </c>
      <c r="W26" s="25">
        <f>M26*V26</f>
        <v>7643.6639999999998</v>
      </c>
      <c r="X26" s="39">
        <v>0.4</v>
      </c>
      <c r="Y26" s="25">
        <f>X26*M26</f>
        <v>6066.4000000000005</v>
      </c>
      <c r="Z26" s="47">
        <v>2.96E-3</v>
      </c>
      <c r="AA26" s="18">
        <f>M26*Z26</f>
        <v>44.891359999999999</v>
      </c>
      <c r="AB26" s="27">
        <f>IF(M26&gt;0,(AD26+AL26)/M26,0)</f>
        <v>2.9939411578530921E-3</v>
      </c>
      <c r="AC26" s="47">
        <v>2.7999999999999998E-4</v>
      </c>
      <c r="AD26" s="37">
        <f>AC26*M26</f>
        <v>4.24648</v>
      </c>
      <c r="AE26" s="28">
        <v>0.21920000000000001</v>
      </c>
      <c r="AF26" s="41">
        <f>AI26*(1-AJ26)*AE26</f>
        <v>41.653699200000005</v>
      </c>
      <c r="AG26" s="28">
        <f>IF(AND(AE26&gt;0,AC26&gt;0,Z26&gt;0),((Z26-AC26)*AE26)/((AE26-AC26)*Z26),0)</f>
        <v>0.90656342437815129</v>
      </c>
      <c r="AH26" s="29">
        <f t="shared" si="0"/>
        <v>0.90765111343226801</v>
      </c>
      <c r="AI26" s="43">
        <v>207</v>
      </c>
      <c r="AJ26" s="39">
        <v>8.2000000000000003E-2</v>
      </c>
      <c r="AK26" s="28">
        <v>0.21659999999999999</v>
      </c>
      <c r="AL26" s="41">
        <f>AI26*(1-AJ26)*AK26</f>
        <v>41.159631599999997</v>
      </c>
      <c r="AM26" s="18">
        <v>1.63</v>
      </c>
      <c r="AN26" s="18"/>
      <c r="AO26" s="121">
        <f>AO25+AI26-AN26</f>
        <v>1682.5</v>
      </c>
      <c r="AP26" s="104"/>
      <c r="AQ26" s="43"/>
      <c r="AR26" s="48"/>
      <c r="AS26" s="41"/>
      <c r="AT26" s="41"/>
      <c r="AU26" s="41"/>
      <c r="AV26" s="41"/>
    </row>
    <row r="27" spans="1:48" s="22" customFormat="1" ht="13.5" thickBot="1" x14ac:dyDescent="0.25">
      <c r="A27" s="159"/>
      <c r="B27" s="49" t="s">
        <v>38</v>
      </c>
      <c r="C27" s="50"/>
      <c r="D27" s="51">
        <f>SUM(D24:D26)</f>
        <v>46885</v>
      </c>
      <c r="E27" s="51"/>
      <c r="F27" s="51">
        <f>SUM(F24:F26)</f>
        <v>47485</v>
      </c>
      <c r="G27" s="52"/>
      <c r="H27" s="52"/>
      <c r="I27" s="51">
        <f>SUM(I24:I26)</f>
        <v>48284</v>
      </c>
      <c r="J27" s="52"/>
      <c r="K27" s="51">
        <f>SUM(K24:K26)</f>
        <v>48345</v>
      </c>
      <c r="L27" s="21">
        <f>IF(K27&gt;0,(K24*L24+K25*L25+K26*L26)/K27,0)</f>
        <v>6.7329630778777544E-2</v>
      </c>
      <c r="M27" s="52">
        <f>M24+M25+M26</f>
        <v>45090</v>
      </c>
      <c r="N27" s="53">
        <f>IF(M27&gt;0,O27/M27,0)</f>
        <v>0.55940736305167438</v>
      </c>
      <c r="O27" s="54">
        <f>O24+O25+O26</f>
        <v>25223.678</v>
      </c>
      <c r="P27" s="21">
        <f>IF(M27&gt;0,Q27/M27,0)</f>
        <v>0.42159991128853408</v>
      </c>
      <c r="Q27" s="54">
        <f>Q24+Q25+Q26</f>
        <v>19009.940000000002</v>
      </c>
      <c r="R27" s="21">
        <f>IF(M27&gt;0,S27/M27,0)</f>
        <v>1.8992725659791525E-2</v>
      </c>
      <c r="S27" s="54">
        <f>S24+S25+S26</f>
        <v>856.38199999999995</v>
      </c>
      <c r="T27" s="21">
        <f>IF(M27&gt;0,U27/M27,0)</f>
        <v>0.22831984919050785</v>
      </c>
      <c r="U27" s="54">
        <f>U24+U25+U26</f>
        <v>10294.941999999999</v>
      </c>
      <c r="V27" s="21">
        <f>IF(M27&gt;0,W27/M27,0)</f>
        <v>0.50343198048347748</v>
      </c>
      <c r="W27" s="54">
        <f>W24+W25+W26</f>
        <v>22699.748</v>
      </c>
      <c r="X27" s="21">
        <f>IF(M27&gt;0,Y27/M27,0)</f>
        <v>0.40000000000000008</v>
      </c>
      <c r="Y27" s="54">
        <f>Y24+Y25+Y26</f>
        <v>18036.000000000004</v>
      </c>
      <c r="Z27" s="55">
        <f>IF(M27&gt;0,AA27/M27,0)</f>
        <v>2.9733599467731205E-3</v>
      </c>
      <c r="AA27" s="56">
        <f>SUM(AA24:AA26)</f>
        <v>134.06880000000001</v>
      </c>
      <c r="AB27" s="55">
        <f>IF(M27&gt;0,(AB24*M24+AB25*M25+AB26*M26)/M27,0)</f>
        <v>2.9730089509869152E-3</v>
      </c>
      <c r="AC27" s="55">
        <f>IF(K27&gt;0,(K24*AC24+K25*AC25+K26*AC26)/K27,0)</f>
        <v>2.8662674526838352E-4</v>
      </c>
      <c r="AD27" s="52">
        <f>SUM(AD24:AD26)</f>
        <v>12.924439999999999</v>
      </c>
      <c r="AE27" s="53">
        <f>IF(K27&gt;0,(K24*AE24+K25*AE25+K26*AE26)/K27,0)</f>
        <v>0.2040857337883959</v>
      </c>
      <c r="AF27" s="58">
        <f>SUM(AF24:AF26)</f>
        <v>123.88510640000001</v>
      </c>
      <c r="AG27" s="53">
        <f>IF(AND(AA27&gt;0),((AA24*AG24+AA25*AG25+AA26*AG26)/AA27),0)</f>
        <v>0.90487584599389992</v>
      </c>
      <c r="AH27" s="57">
        <f t="shared" si="0"/>
        <v>0.90489033943256503</v>
      </c>
      <c r="AI27" s="51">
        <f>SUM(AI24:AI26)</f>
        <v>665</v>
      </c>
      <c r="AJ27" s="21">
        <f>IF(AI27&gt;0,(AJ24*AI24+AJ25*AI25+AJ26*AI26)/AI27,0)</f>
        <v>8.2366917293233088E-2</v>
      </c>
      <c r="AK27" s="53">
        <f>IF(K27&gt;0,(AK24*K24+AK25*K25+AK26*K26)/K27,0)</f>
        <v>0.19951412348743405</v>
      </c>
      <c r="AL27" s="58">
        <f>SUM(AL24:AL26)</f>
        <v>121.1285336</v>
      </c>
      <c r="AM27" s="56"/>
      <c r="AN27" s="56">
        <f>SUM(AN24:AN26)</f>
        <v>1058.4000000000001</v>
      </c>
      <c r="AO27" s="105"/>
      <c r="AP27" s="106">
        <f>AO26</f>
        <v>1682.5</v>
      </c>
      <c r="AQ27" s="51">
        <f>SUM(AQ24:AQ26)</f>
        <v>0</v>
      </c>
      <c r="AR27" s="59"/>
      <c r="AS27" s="58"/>
      <c r="AT27" s="58"/>
      <c r="AU27" s="58"/>
      <c r="AV27" s="58"/>
    </row>
    <row r="28" spans="1:48" x14ac:dyDescent="0.2">
      <c r="A28" s="157">
        <v>7</v>
      </c>
      <c r="B28" s="23">
        <v>1</v>
      </c>
      <c r="C28" s="11" t="s">
        <v>56</v>
      </c>
      <c r="D28" s="12">
        <v>6000</v>
      </c>
      <c r="E28" s="12">
        <v>2</v>
      </c>
      <c r="F28" s="12">
        <v>9518</v>
      </c>
      <c r="G28" s="13">
        <v>0.5</v>
      </c>
      <c r="H28" s="13">
        <v>4.9000000000000004</v>
      </c>
      <c r="I28" s="12">
        <v>9693</v>
      </c>
      <c r="J28" s="13">
        <v>4.5</v>
      </c>
      <c r="K28" s="12">
        <v>15690</v>
      </c>
      <c r="L28" s="14">
        <v>6.6000000000000003E-2</v>
      </c>
      <c r="M28" s="24">
        <f>ROUND(K28*(1-L28),0)</f>
        <v>14654</v>
      </c>
      <c r="N28" s="15">
        <v>0.69</v>
      </c>
      <c r="O28" s="25">
        <f>M28*N28</f>
        <v>10111.259999999998</v>
      </c>
      <c r="P28" s="14">
        <v>0.28999999999999998</v>
      </c>
      <c r="Q28" s="25">
        <f>M28*P28</f>
        <v>4249.66</v>
      </c>
      <c r="R28" s="16">
        <v>0.02</v>
      </c>
      <c r="S28" s="25">
        <f>M28*R28</f>
        <v>293.08</v>
      </c>
      <c r="T28" s="26">
        <v>0.23300000000000001</v>
      </c>
      <c r="U28" s="25">
        <f>M28*T28</f>
        <v>3414.3820000000001</v>
      </c>
      <c r="V28" s="16">
        <v>0.50800000000000001</v>
      </c>
      <c r="W28" s="25">
        <f>M28*V28</f>
        <v>7444.232</v>
      </c>
      <c r="X28" s="16">
        <v>0.4</v>
      </c>
      <c r="Y28" s="25">
        <f>X28*M28</f>
        <v>5861.6</v>
      </c>
      <c r="Z28" s="17">
        <v>3.1199999999999999E-3</v>
      </c>
      <c r="AA28" s="18">
        <f>M28*Z28</f>
        <v>45.720480000000002</v>
      </c>
      <c r="AB28" s="27">
        <f>IF(M28&gt;0,(AD28+AL28)/M28,0)</f>
        <v>3.153030728811246E-3</v>
      </c>
      <c r="AC28" s="17">
        <v>2.7E-4</v>
      </c>
      <c r="AD28" s="24">
        <f>AC28*M28</f>
        <v>3.9565800000000002</v>
      </c>
      <c r="AE28" s="117">
        <v>0.21870000000000001</v>
      </c>
      <c r="AF28" s="30">
        <f>AI28*(1-AJ28)*AE28</f>
        <v>42.716702699999999</v>
      </c>
      <c r="AG28" s="28">
        <f>IF(AND(AE28&gt;0,AC28&gt;0,Z28&gt;0),((Z28-AC28)*AE28)/((AE28-AC28)*Z28),0)</f>
        <v>0.9145906627365219</v>
      </c>
      <c r="AH28" s="60">
        <f t="shared" si="0"/>
        <v>0.91551090523431611</v>
      </c>
      <c r="AI28" s="12">
        <v>213</v>
      </c>
      <c r="AJ28" s="14">
        <v>8.3000000000000004E-2</v>
      </c>
      <c r="AK28" s="15">
        <v>0.21629999999999999</v>
      </c>
      <c r="AL28" s="30">
        <f>AI28*(1-AJ28)*AK28</f>
        <v>42.247932299999995</v>
      </c>
      <c r="AM28" s="19">
        <v>1.6</v>
      </c>
      <c r="AN28" s="19">
        <v>1003.5</v>
      </c>
      <c r="AO28" s="101">
        <f>AO26+AI28-AN28</f>
        <v>892</v>
      </c>
      <c r="AP28" s="102"/>
      <c r="AQ28" s="12"/>
      <c r="AR28" s="31"/>
      <c r="AS28" s="20"/>
      <c r="AT28" s="20"/>
      <c r="AU28" s="20"/>
      <c r="AV28" s="20"/>
    </row>
    <row r="29" spans="1:48" x14ac:dyDescent="0.2">
      <c r="A29" s="158"/>
      <c r="B29" s="33">
        <v>2</v>
      </c>
      <c r="C29" s="11" t="s">
        <v>50</v>
      </c>
      <c r="D29" s="34">
        <v>22521</v>
      </c>
      <c r="E29" s="34">
        <v>4</v>
      </c>
      <c r="F29" s="34">
        <v>16981</v>
      </c>
      <c r="G29" s="35">
        <v>0.9</v>
      </c>
      <c r="H29" s="35">
        <v>6.4</v>
      </c>
      <c r="I29" s="34">
        <v>17447</v>
      </c>
      <c r="J29" s="35">
        <v>4</v>
      </c>
      <c r="K29" s="34">
        <v>15948</v>
      </c>
      <c r="L29" s="36">
        <v>7.2999999999999995E-2</v>
      </c>
      <c r="M29" s="37">
        <f>ROUND(K29*(1-L29),0)</f>
        <v>14784</v>
      </c>
      <c r="N29" s="38">
        <v>0.58099999999999996</v>
      </c>
      <c r="O29" s="25">
        <f>M29*N29</f>
        <v>8589.503999999999</v>
      </c>
      <c r="P29" s="36">
        <v>0.378</v>
      </c>
      <c r="Q29" s="25">
        <f>M29*P29</f>
        <v>5588.3519999999999</v>
      </c>
      <c r="R29" s="39">
        <v>4.1000000000000002E-2</v>
      </c>
      <c r="S29" s="25">
        <f>M29*R29</f>
        <v>606.14400000000001</v>
      </c>
      <c r="T29" s="28">
        <v>0.224</v>
      </c>
      <c r="U29" s="25">
        <f>M29*T29</f>
        <v>3311.616</v>
      </c>
      <c r="V29" s="39">
        <v>0.52100000000000002</v>
      </c>
      <c r="W29" s="25">
        <f>M29*V29</f>
        <v>7702.4639999999999</v>
      </c>
      <c r="X29" s="39">
        <v>0.4</v>
      </c>
      <c r="Y29" s="25">
        <f>X29*M29</f>
        <v>5913.6</v>
      </c>
      <c r="Z29" s="40">
        <v>3.16E-3</v>
      </c>
      <c r="AA29" s="18">
        <f>M29*Z29</f>
        <v>46.717440000000003</v>
      </c>
      <c r="AB29" s="27">
        <f>IF(M29&gt;0,(AD29+AL29)/M29,0)</f>
        <v>3.2475112824675327E-3</v>
      </c>
      <c r="AC29" s="40">
        <v>2.5999999999999998E-4</v>
      </c>
      <c r="AD29" s="37">
        <f>AC29*M29</f>
        <v>3.8438399999999997</v>
      </c>
      <c r="AE29" s="28">
        <v>0.217</v>
      </c>
      <c r="AF29" s="41">
        <f>AI29*(1-AJ29)*AE29</f>
        <v>43.426907999999997</v>
      </c>
      <c r="AG29" s="28">
        <f>IF(AND(AE29&gt;0,AC29&gt;0,Z29&gt;0),((Z29-AC29)*AE29)/((AE29-AC29)*Z29),0)</f>
        <v>0.91882241220011618</v>
      </c>
      <c r="AH29" s="29">
        <f t="shared" si="0"/>
        <v>0.92102372252612197</v>
      </c>
      <c r="AI29" s="34">
        <v>218</v>
      </c>
      <c r="AJ29" s="36">
        <v>8.2000000000000003E-2</v>
      </c>
      <c r="AK29" s="38">
        <v>0.22070000000000001</v>
      </c>
      <c r="AL29" s="41">
        <f>AI29*(1-AJ29)*AK29</f>
        <v>44.167366800000003</v>
      </c>
      <c r="AM29" s="42">
        <v>1.65</v>
      </c>
      <c r="AN29" s="42"/>
      <c r="AO29" s="121">
        <f>AO28+AI29-AN29</f>
        <v>1110</v>
      </c>
      <c r="AP29" s="104"/>
      <c r="AQ29" s="43"/>
      <c r="AR29" s="44"/>
      <c r="AS29" s="45"/>
      <c r="AT29" s="45"/>
      <c r="AU29" s="45"/>
      <c r="AV29" s="45"/>
    </row>
    <row r="30" spans="1:48" x14ac:dyDescent="0.2">
      <c r="A30" s="158"/>
      <c r="B30" s="33">
        <v>3</v>
      </c>
      <c r="C30" s="46" t="s">
        <v>51</v>
      </c>
      <c r="D30" s="43">
        <v>21125</v>
      </c>
      <c r="E30" s="43">
        <v>2</v>
      </c>
      <c r="F30" s="43">
        <v>18301</v>
      </c>
      <c r="G30" s="37">
        <v>0.9</v>
      </c>
      <c r="H30" s="37">
        <v>5</v>
      </c>
      <c r="I30" s="43">
        <v>18609</v>
      </c>
      <c r="J30" s="37">
        <v>3.3</v>
      </c>
      <c r="K30" s="43">
        <v>16374</v>
      </c>
      <c r="L30" s="39">
        <v>6.3E-2</v>
      </c>
      <c r="M30" s="37">
        <f>ROUND(K30*(1-L30),0)</f>
        <v>15342</v>
      </c>
      <c r="N30" s="28">
        <v>0.56200000000000006</v>
      </c>
      <c r="O30" s="25">
        <f>M30*N30</f>
        <v>8622.2040000000015</v>
      </c>
      <c r="P30" s="39">
        <v>0.41899999999999998</v>
      </c>
      <c r="Q30" s="25">
        <f>M30*P30</f>
        <v>6428.2979999999998</v>
      </c>
      <c r="R30" s="39">
        <v>1.9E-2</v>
      </c>
      <c r="S30" s="25">
        <f>M30*R30</f>
        <v>291.49799999999999</v>
      </c>
      <c r="T30" s="28">
        <v>0.247</v>
      </c>
      <c r="U30" s="25">
        <f>M30*T30</f>
        <v>3789.4740000000002</v>
      </c>
      <c r="V30" s="39">
        <v>0.48799999999999999</v>
      </c>
      <c r="W30" s="25">
        <f>M30*V30</f>
        <v>7486.8959999999997</v>
      </c>
      <c r="X30" s="39">
        <v>0.4</v>
      </c>
      <c r="Y30" s="25">
        <f>X30*M30</f>
        <v>6136.8</v>
      </c>
      <c r="Z30" s="47">
        <v>3.1099999999999999E-3</v>
      </c>
      <c r="AA30" s="18">
        <f>M30*Z30</f>
        <v>47.713619999999999</v>
      </c>
      <c r="AB30" s="27">
        <f>IF(M30&gt;0,(AD30+AL30)/M30,0)</f>
        <v>3.1781848650762616E-3</v>
      </c>
      <c r="AC30" s="47">
        <v>2.5000000000000001E-4</v>
      </c>
      <c r="AD30" s="37">
        <f>AC30*M30</f>
        <v>3.8355000000000001</v>
      </c>
      <c r="AE30" s="28">
        <v>0.22059999999999999</v>
      </c>
      <c r="AF30" s="41">
        <f>AI30*(1-AJ30)*AE30</f>
        <v>45.817296400000004</v>
      </c>
      <c r="AG30" s="28">
        <f>IF(AND(AE30&gt;0,AC30&gt;0,Z30&gt;0),((Z30-AC30)*AE30)/((AE30-AC30)*Z30),0)</f>
        <v>0.92065750410228675</v>
      </c>
      <c r="AH30" s="29">
        <f t="shared" si="0"/>
        <v>0.92240486568613256</v>
      </c>
      <c r="AI30" s="43">
        <v>226</v>
      </c>
      <c r="AJ30" s="39">
        <v>8.1000000000000003E-2</v>
      </c>
      <c r="AK30" s="28">
        <v>0.21629999999999999</v>
      </c>
      <c r="AL30" s="41">
        <f>AI30*(1-AJ30)*AK30</f>
        <v>44.924212199999999</v>
      </c>
      <c r="AM30" s="18">
        <v>1.62</v>
      </c>
      <c r="AN30" s="18"/>
      <c r="AO30" s="121">
        <f>AO29+AI30-AN30</f>
        <v>1336</v>
      </c>
      <c r="AP30" s="104"/>
      <c r="AQ30" s="43"/>
      <c r="AR30" s="48"/>
      <c r="AS30" s="41"/>
      <c r="AT30" s="41"/>
      <c r="AU30" s="41"/>
      <c r="AV30" s="41"/>
    </row>
    <row r="31" spans="1:48" s="22" customFormat="1" ht="13.5" thickBot="1" x14ac:dyDescent="0.25">
      <c r="A31" s="159"/>
      <c r="B31" s="49" t="s">
        <v>38</v>
      </c>
      <c r="C31" s="50"/>
      <c r="D31" s="51">
        <f>SUM(D28:D30)</f>
        <v>49646</v>
      </c>
      <c r="E31" s="51"/>
      <c r="F31" s="51">
        <f>SUM(F28:F30)</f>
        <v>44800</v>
      </c>
      <c r="G31" s="52"/>
      <c r="H31" s="52"/>
      <c r="I31" s="51">
        <f>SUM(I28:I30)</f>
        <v>45749</v>
      </c>
      <c r="J31" s="52"/>
      <c r="K31" s="51">
        <f>SUM(K28:K30)</f>
        <v>48012</v>
      </c>
      <c r="L31" s="21">
        <f>IF(K31&gt;0,(K28*L28+K29*L29+K30*L30)/K31,0)</f>
        <v>6.7302049487628079E-2</v>
      </c>
      <c r="M31" s="52">
        <f>M28+M29+M30</f>
        <v>44780</v>
      </c>
      <c r="N31" s="53">
        <f>IF(M31&gt;0,O31/M31,0)</f>
        <v>0.61016007146047335</v>
      </c>
      <c r="O31" s="54">
        <f>O28+O29+O30</f>
        <v>27322.967999999997</v>
      </c>
      <c r="P31" s="21">
        <f>IF(M31&gt;0,Q31/M31,0)</f>
        <v>0.3632494417150513</v>
      </c>
      <c r="Q31" s="54">
        <f>Q28+Q29+Q30</f>
        <v>16266.309999999998</v>
      </c>
      <c r="R31" s="21">
        <f>IF(M31&gt;0,S31/M31,0)</f>
        <v>2.659048682447521E-2</v>
      </c>
      <c r="S31" s="54">
        <f>S28+S29+S30</f>
        <v>1190.722</v>
      </c>
      <c r="T31" s="21">
        <f>IF(M31&gt;0,U31/M31,0)</f>
        <v>0.23482518981688252</v>
      </c>
      <c r="U31" s="54">
        <f>U28+U29+U30</f>
        <v>10515.472</v>
      </c>
      <c r="V31" s="21">
        <f>IF(M31&gt;0,W31/M31,0)</f>
        <v>0.50543974988834306</v>
      </c>
      <c r="W31" s="54">
        <f>W28+W29+W30</f>
        <v>22633.592000000001</v>
      </c>
      <c r="X31" s="21">
        <f>IF(M31&gt;0,Y31/M31,0)</f>
        <v>0.4</v>
      </c>
      <c r="Y31" s="54">
        <f>Y28+Y29+Y30</f>
        <v>17912</v>
      </c>
      <c r="Z31" s="55">
        <f>IF(M31&gt;0,AA31/M31,0)</f>
        <v>3.1297798124162576E-3</v>
      </c>
      <c r="AA31" s="56">
        <f>SUM(AA28:AA30)</f>
        <v>140.15154000000001</v>
      </c>
      <c r="AB31" s="55">
        <f>IF(M31&gt;0,(AB28*M28+AB29*M29+AB30*M30)/M31,0)</f>
        <v>3.1928412527914246E-3</v>
      </c>
      <c r="AC31" s="55">
        <f>IF(K31&gt;0,(K28*AC28+K29*AC29+K30*AC30)/K31,0)</f>
        <v>2.5985753561609597E-4</v>
      </c>
      <c r="AD31" s="52">
        <f>SUM(AD28:AD30)</f>
        <v>11.63592</v>
      </c>
      <c r="AE31" s="53">
        <f>IF(K31&gt;0,(K28*AE28+K29*AE29+K30*AE30)/K31,0)</f>
        <v>0.21878329167708074</v>
      </c>
      <c r="AF31" s="58">
        <f>SUM(AF28:AF30)</f>
        <v>131.96090709999999</v>
      </c>
      <c r="AG31" s="53">
        <f>IF(AND(AA31&gt;0),((AA28*AG28+AA29*AG29+AA30*AG30)/AA31),0)</f>
        <v>0.91806666781778523</v>
      </c>
      <c r="AH31" s="57">
        <f t="shared" si="0"/>
        <v>0.91970994860355393</v>
      </c>
      <c r="AI31" s="51">
        <f>SUM(AI28:AI30)</f>
        <v>657</v>
      </c>
      <c r="AJ31" s="21">
        <f>IF(AI31&gt;0,(AJ28*AI28+AJ29*AI29+AJ30*AI30)/AI31,0)</f>
        <v>8.1980213089802134E-2</v>
      </c>
      <c r="AK31" s="53">
        <f>IF(K31&gt;0,(AK28*K28+AK29*K29+AK30*K30)/K31,0)</f>
        <v>0.21776153461634593</v>
      </c>
      <c r="AL31" s="58">
        <f>SUM(AL28:AL30)</f>
        <v>131.3395113</v>
      </c>
      <c r="AM31" s="56"/>
      <c r="AN31" s="56">
        <f>SUM(AN28:AN30)</f>
        <v>1003.5</v>
      </c>
      <c r="AO31" s="105"/>
      <c r="AP31" s="106">
        <f>AO30</f>
        <v>1336</v>
      </c>
      <c r="AQ31" s="51">
        <f>SUM(AQ28:AQ30)</f>
        <v>0</v>
      </c>
      <c r="AR31" s="59"/>
      <c r="AS31" s="58"/>
      <c r="AT31" s="58"/>
      <c r="AU31" s="58"/>
      <c r="AV31" s="58"/>
    </row>
    <row r="32" spans="1:48" x14ac:dyDescent="0.2">
      <c r="A32" s="157">
        <v>8</v>
      </c>
      <c r="B32" s="23">
        <v>1</v>
      </c>
      <c r="C32" s="11" t="s">
        <v>56</v>
      </c>
      <c r="D32" s="12">
        <v>5816</v>
      </c>
      <c r="E32" s="12">
        <v>0</v>
      </c>
      <c r="F32" s="12">
        <v>11414</v>
      </c>
      <c r="G32" s="13">
        <v>0.9</v>
      </c>
      <c r="H32" s="13">
        <v>5.2</v>
      </c>
      <c r="I32" s="12">
        <v>11412</v>
      </c>
      <c r="J32" s="13">
        <v>5.2</v>
      </c>
      <c r="K32" s="12">
        <v>16484</v>
      </c>
      <c r="L32" s="14">
        <v>6.2E-2</v>
      </c>
      <c r="M32" s="24">
        <f>ROUND(K32*(1-L32),0)</f>
        <v>15462</v>
      </c>
      <c r="N32" s="15">
        <v>0.69099999999999995</v>
      </c>
      <c r="O32" s="25">
        <f>M32*N32</f>
        <v>10684.241999999998</v>
      </c>
      <c r="P32" s="14">
        <v>0.29199999999999998</v>
      </c>
      <c r="Q32" s="25">
        <f>M32*P32</f>
        <v>4514.9039999999995</v>
      </c>
      <c r="R32" s="16">
        <v>1.7000000000000001E-2</v>
      </c>
      <c r="S32" s="25">
        <f>M32*R32</f>
        <v>262.85400000000004</v>
      </c>
      <c r="T32" s="26">
        <v>0.23100000000000001</v>
      </c>
      <c r="U32" s="25">
        <f>M32*T32</f>
        <v>3571.7220000000002</v>
      </c>
      <c r="V32" s="16">
        <v>0.50600000000000001</v>
      </c>
      <c r="W32" s="25">
        <f>M32*V32</f>
        <v>7823.7719999999999</v>
      </c>
      <c r="X32" s="16">
        <v>0.4</v>
      </c>
      <c r="Y32" s="25">
        <f>X32*M32</f>
        <v>6184.8</v>
      </c>
      <c r="Z32" s="17">
        <v>3.15E-3</v>
      </c>
      <c r="AA32" s="18">
        <f>M32*Z32</f>
        <v>48.705300000000001</v>
      </c>
      <c r="AB32" s="27">
        <f>IF(M32&gt;0,(AD32+AL32)/M32,0)</f>
        <v>3.2280032596041911E-3</v>
      </c>
      <c r="AC32" s="17">
        <v>2.4000000000000001E-4</v>
      </c>
      <c r="AD32" s="24">
        <f>AC32*M32</f>
        <v>3.71088</v>
      </c>
      <c r="AE32" s="117">
        <v>0.21920000000000001</v>
      </c>
      <c r="AF32" s="30">
        <f>AI32*(1-AJ32)*AE32</f>
        <v>45.6795264</v>
      </c>
      <c r="AG32" s="28">
        <f>IF(AND(AE32&gt;0,AC32&gt;0,Z32&gt;0),((Z32-AC32)*AE32)/((AE32-AC32)*Z32),0)</f>
        <v>0.924822102754145</v>
      </c>
      <c r="AH32" s="60">
        <f t="shared" si="0"/>
        <v>0.92665377616351341</v>
      </c>
      <c r="AI32" s="12">
        <v>228</v>
      </c>
      <c r="AJ32" s="14">
        <v>8.5999999999999993E-2</v>
      </c>
      <c r="AK32" s="15">
        <v>0.22170000000000001</v>
      </c>
      <c r="AL32" s="30">
        <f>AI32*(1-AJ32)*AK32</f>
        <v>46.200506400000002</v>
      </c>
      <c r="AM32" s="19">
        <v>1.7</v>
      </c>
      <c r="AN32" s="19">
        <v>1109.8599999999999</v>
      </c>
      <c r="AO32" s="101">
        <f>AO30+AI32-AN32</f>
        <v>454.1400000000001</v>
      </c>
      <c r="AP32" s="102"/>
      <c r="AQ32" s="12"/>
      <c r="AR32" s="31"/>
      <c r="AS32" s="20"/>
      <c r="AT32" s="20"/>
      <c r="AU32" s="20"/>
      <c r="AV32" s="20"/>
    </row>
    <row r="33" spans="1:48" x14ac:dyDescent="0.2">
      <c r="A33" s="158"/>
      <c r="B33" s="33">
        <v>2</v>
      </c>
      <c r="C33" s="11" t="s">
        <v>53</v>
      </c>
      <c r="D33" s="34">
        <v>20014</v>
      </c>
      <c r="E33" s="34">
        <v>4</v>
      </c>
      <c r="F33" s="34">
        <v>16434</v>
      </c>
      <c r="G33" s="35">
        <v>1.7</v>
      </c>
      <c r="H33" s="35">
        <v>5.7</v>
      </c>
      <c r="I33" s="34">
        <v>16946</v>
      </c>
      <c r="J33" s="35">
        <v>4.9000000000000004</v>
      </c>
      <c r="K33" s="34">
        <v>16393</v>
      </c>
      <c r="L33" s="36">
        <v>0.06</v>
      </c>
      <c r="M33" s="37">
        <f>ROUND(K33*(1-L33),0)</f>
        <v>15409</v>
      </c>
      <c r="N33" s="38">
        <v>0.70599999999999996</v>
      </c>
      <c r="O33" s="25">
        <f>M33*N33</f>
        <v>10878.753999999999</v>
      </c>
      <c r="P33" s="36">
        <v>0.26500000000000001</v>
      </c>
      <c r="Q33" s="25">
        <f>M33*P33</f>
        <v>4083.3850000000002</v>
      </c>
      <c r="R33" s="39">
        <v>2.9000000000000001E-2</v>
      </c>
      <c r="S33" s="25">
        <f>M33*R33</f>
        <v>446.86100000000005</v>
      </c>
      <c r="T33" s="28">
        <v>0.23</v>
      </c>
      <c r="U33" s="25">
        <f>M33*T33</f>
        <v>3544.07</v>
      </c>
      <c r="V33" s="39">
        <v>0.5</v>
      </c>
      <c r="W33" s="25">
        <f>M33*V33</f>
        <v>7704.5</v>
      </c>
      <c r="X33" s="39">
        <v>0.4</v>
      </c>
      <c r="Y33" s="25">
        <f>X33*M33</f>
        <v>6163.6</v>
      </c>
      <c r="Z33" s="40">
        <v>3.0899999999999999E-3</v>
      </c>
      <c r="AA33" s="18">
        <f>M33*Z33</f>
        <v>47.613810000000001</v>
      </c>
      <c r="AB33" s="27">
        <f>IF(M33&gt;0,(AD33+AL33)/M33,0)</f>
        <v>3.1902542669868259E-3</v>
      </c>
      <c r="AC33" s="40">
        <v>2.5000000000000001E-4</v>
      </c>
      <c r="AD33" s="37">
        <f>AC33*M33</f>
        <v>3.8522500000000002</v>
      </c>
      <c r="AE33" s="28">
        <v>0.2152</v>
      </c>
      <c r="AF33" s="41">
        <f>AI33*(1-AJ33)*AE33</f>
        <v>45.774331200000006</v>
      </c>
      <c r="AG33" s="28">
        <f>IF(AND(AE33&gt;0,AC33&gt;0,Z33&gt;0),((Z33-AC33)*AE33)/((AE33-AC33)*Z33),0)</f>
        <v>0.92016281350897433</v>
      </c>
      <c r="AH33" s="29">
        <f t="shared" si="0"/>
        <v>0.92271934414186729</v>
      </c>
      <c r="AI33" s="34">
        <v>234</v>
      </c>
      <c r="AJ33" s="36">
        <v>9.0999999999999998E-2</v>
      </c>
      <c r="AK33" s="38">
        <v>0.21299999999999999</v>
      </c>
      <c r="AL33" s="41">
        <f>AI33*(1-AJ33)*AK33</f>
        <v>45.306378000000002</v>
      </c>
      <c r="AM33" s="42">
        <v>1.65</v>
      </c>
      <c r="AN33" s="42"/>
      <c r="AO33" s="121">
        <f>AO32+AI33-AN33</f>
        <v>688.1400000000001</v>
      </c>
      <c r="AP33" s="104"/>
      <c r="AQ33" s="43"/>
      <c r="AR33" s="44"/>
      <c r="AS33" s="45"/>
      <c r="AT33" s="45"/>
      <c r="AU33" s="45"/>
      <c r="AV33" s="45"/>
    </row>
    <row r="34" spans="1:48" x14ac:dyDescent="0.2">
      <c r="A34" s="158"/>
      <c r="B34" s="33">
        <v>3</v>
      </c>
      <c r="C34" s="46" t="s">
        <v>51</v>
      </c>
      <c r="D34" s="43">
        <v>20480</v>
      </c>
      <c r="E34" s="43">
        <v>1</v>
      </c>
      <c r="F34" s="43">
        <v>18131</v>
      </c>
      <c r="G34" s="37">
        <v>0.8</v>
      </c>
      <c r="H34" s="37">
        <v>5.6</v>
      </c>
      <c r="I34" s="43">
        <v>18962</v>
      </c>
      <c r="J34" s="37">
        <v>3.9</v>
      </c>
      <c r="K34" s="43">
        <v>16400</v>
      </c>
      <c r="L34" s="39">
        <v>0.06</v>
      </c>
      <c r="M34" s="37">
        <f>ROUND(K34*(1-L34),0)</f>
        <v>15416</v>
      </c>
      <c r="N34" s="28">
        <v>0.62</v>
      </c>
      <c r="O34" s="25">
        <f>M34*N34</f>
        <v>9557.92</v>
      </c>
      <c r="P34" s="39">
        <v>0.371</v>
      </c>
      <c r="Q34" s="25">
        <f>M34*P34</f>
        <v>5719.3360000000002</v>
      </c>
      <c r="R34" s="39">
        <v>8.9999999999999993E-3</v>
      </c>
      <c r="S34" s="25">
        <f>M34*R34</f>
        <v>138.744</v>
      </c>
      <c r="T34" s="28">
        <v>0.23</v>
      </c>
      <c r="U34" s="25">
        <f>M34*T34</f>
        <v>3545.6800000000003</v>
      </c>
      <c r="V34" s="39">
        <v>0.48599999999999999</v>
      </c>
      <c r="W34" s="25">
        <f>M34*V34</f>
        <v>7492.1759999999995</v>
      </c>
      <c r="X34" s="39">
        <v>0.4</v>
      </c>
      <c r="Y34" s="25">
        <f>X34*M34</f>
        <v>6166.4000000000005</v>
      </c>
      <c r="Z34" s="47">
        <v>3.1099999999999999E-3</v>
      </c>
      <c r="AA34" s="18">
        <f>M34*Z34</f>
        <v>47.943759999999997</v>
      </c>
      <c r="AB34" s="27">
        <f>IF(M34&gt;0,(AD34+AL34)/M34,0)</f>
        <v>3.0330864037363785E-3</v>
      </c>
      <c r="AC34" s="47">
        <v>2.7E-4</v>
      </c>
      <c r="AD34" s="37">
        <f>AC34*M34</f>
        <v>4.1623200000000002</v>
      </c>
      <c r="AE34" s="28">
        <v>0.2263</v>
      </c>
      <c r="AF34" s="41">
        <f>AI34*(1-AJ34)*AE34</f>
        <v>43.815527100000004</v>
      </c>
      <c r="AG34" s="28">
        <f>IF(AND(AE34&gt;0,AC34&gt;0,Z34&gt;0),((Z34-AC34)*AE34)/((AE34-AC34)*Z34),0)</f>
        <v>0.91427410611771798</v>
      </c>
      <c r="AH34" s="29">
        <f t="shared" si="0"/>
        <v>0.91210116130713836</v>
      </c>
      <c r="AI34" s="43">
        <v>213</v>
      </c>
      <c r="AJ34" s="39">
        <v>9.0999999999999998E-2</v>
      </c>
      <c r="AK34" s="28">
        <v>0.22</v>
      </c>
      <c r="AL34" s="41">
        <f>AI34*(1-AJ34)*AK34</f>
        <v>42.595740000000006</v>
      </c>
      <c r="AM34" s="18">
        <v>1.65</v>
      </c>
      <c r="AN34" s="18"/>
      <c r="AO34" s="121">
        <f>AO33+AI34-AN34</f>
        <v>901.1400000000001</v>
      </c>
      <c r="AP34" s="104"/>
      <c r="AQ34" s="43"/>
      <c r="AR34" s="48"/>
      <c r="AS34" s="41"/>
      <c r="AT34" s="41"/>
      <c r="AU34" s="41"/>
      <c r="AV34" s="41"/>
    </row>
    <row r="35" spans="1:48" s="22" customFormat="1" ht="13.5" thickBot="1" x14ac:dyDescent="0.25">
      <c r="A35" s="159"/>
      <c r="B35" s="49" t="s">
        <v>38</v>
      </c>
      <c r="C35" s="50"/>
      <c r="D35" s="51">
        <f>SUM(D32:D34)</f>
        <v>46310</v>
      </c>
      <c r="E35" s="51"/>
      <c r="F35" s="51">
        <f>SUM(F32:F34)</f>
        <v>45979</v>
      </c>
      <c r="G35" s="52"/>
      <c r="H35" s="52"/>
      <c r="I35" s="51">
        <f>SUM(I32:I34)</f>
        <v>47320</v>
      </c>
      <c r="J35" s="52"/>
      <c r="K35" s="51">
        <f>SUM(K32:K34)</f>
        <v>49277</v>
      </c>
      <c r="L35" s="21">
        <f>IF(K35&gt;0,(K32*L32+K33*L33+K34*L34)/K35,0)</f>
        <v>6.0669034235038652E-2</v>
      </c>
      <c r="M35" s="52">
        <f>M32+M33+M34</f>
        <v>46287</v>
      </c>
      <c r="N35" s="53">
        <f>IF(M35&gt;0,O35/M35,0)</f>
        <v>0.67234679283600141</v>
      </c>
      <c r="O35" s="54">
        <f>O32+O33+O34</f>
        <v>31120.915999999997</v>
      </c>
      <c r="P35" s="21">
        <f>IF(M35&gt;0,Q35/M35,0)</f>
        <v>0.30932281202065376</v>
      </c>
      <c r="Q35" s="54">
        <f>Q32+Q33+Q34</f>
        <v>14317.625</v>
      </c>
      <c r="R35" s="21">
        <f>IF(M35&gt;0,S35/M35,0)</f>
        <v>1.8330395143344787E-2</v>
      </c>
      <c r="S35" s="54">
        <f>S32+S33+S34</f>
        <v>848.45900000000017</v>
      </c>
      <c r="T35" s="21">
        <f>IF(M35&gt;0,U35/M35,0)</f>
        <v>0.23033404627649234</v>
      </c>
      <c r="U35" s="54">
        <f>U32+U33+U34</f>
        <v>10661.472000000002</v>
      </c>
      <c r="V35" s="21">
        <f>IF(M35&gt;0,W35/M35,0)</f>
        <v>0.49734154298183075</v>
      </c>
      <c r="W35" s="54">
        <f>W32+W33+W34</f>
        <v>23020.448</v>
      </c>
      <c r="X35" s="21">
        <f>IF(M35&gt;0,Y35/M35,0)</f>
        <v>0.40000000000000008</v>
      </c>
      <c r="Y35" s="54">
        <f>Y32+Y33+Y34</f>
        <v>18514.800000000003</v>
      </c>
      <c r="Z35" s="55">
        <f>IF(M35&gt;0,AA35/M35,0)</f>
        <v>3.1167038261282862E-3</v>
      </c>
      <c r="AA35" s="56">
        <f>SUM(AA32:AA34)</f>
        <v>144.26286999999999</v>
      </c>
      <c r="AB35" s="55">
        <f>IF(M35&gt;0,(AB32*M32+AB33*M33+AB34*M34)/M35,0)</f>
        <v>3.1505190312614778E-3</v>
      </c>
      <c r="AC35" s="55">
        <f>IF(K35&gt;0,(K32*AC32+K33*AC33+K34*AC34)/K35,0)</f>
        <v>2.5331107819063662E-4</v>
      </c>
      <c r="AD35" s="52">
        <f>SUM(AD32:AD34)</f>
        <v>11.72545</v>
      </c>
      <c r="AE35" s="53">
        <f>IF(K35&gt;0,(K32*AE32+K33*AE33+K34*AE34)/K35,0)</f>
        <v>0.22023228686811291</v>
      </c>
      <c r="AF35" s="58">
        <f>SUM(AF32:AF34)</f>
        <v>135.26938470000002</v>
      </c>
      <c r="AG35" s="53">
        <f>IF(AND(AA35&gt;0),((AA32*AG32+AA33*AG33+AA34*AG34)/AA35),0)</f>
        <v>0.91977882909632691</v>
      </c>
      <c r="AH35" s="57">
        <f t="shared" si="0"/>
        <v>0.92066564915301596</v>
      </c>
      <c r="AI35" s="51">
        <f>SUM(AI32:AI34)</f>
        <v>675</v>
      </c>
      <c r="AJ35" s="21">
        <f>IF(AI35&gt;0,(AJ32*AI32+AJ33*AI33+AJ34*AI34)/AI35,0)</f>
        <v>8.9311111111111105E-2</v>
      </c>
      <c r="AK35" s="53">
        <f>IF(K35&gt;0,(AK32*K32+AK33*K33+AK34*K34)/K35,0)</f>
        <v>0.21823998620045865</v>
      </c>
      <c r="AL35" s="58">
        <f>SUM(AL32:AL34)</f>
        <v>134.10262440000002</v>
      </c>
      <c r="AM35" s="56"/>
      <c r="AN35" s="56">
        <f>SUM(AN32:AN34)</f>
        <v>1109.8599999999999</v>
      </c>
      <c r="AO35" s="105"/>
      <c r="AP35" s="106">
        <f>AO34</f>
        <v>901.1400000000001</v>
      </c>
      <c r="AQ35" s="51">
        <f>SUM(AQ32:AQ34)</f>
        <v>0</v>
      </c>
      <c r="AR35" s="59"/>
      <c r="AS35" s="58"/>
      <c r="AT35" s="58"/>
      <c r="AU35" s="58"/>
      <c r="AV35" s="58"/>
    </row>
    <row r="36" spans="1:48" x14ac:dyDescent="0.2">
      <c r="A36" s="157">
        <v>9</v>
      </c>
      <c r="B36" s="23">
        <v>1</v>
      </c>
      <c r="C36" s="11" t="s">
        <v>56</v>
      </c>
      <c r="D36" s="12">
        <v>2400</v>
      </c>
      <c r="E36" s="12">
        <v>2</v>
      </c>
      <c r="F36" s="12">
        <v>9052</v>
      </c>
      <c r="G36" s="13">
        <v>0.9</v>
      </c>
      <c r="H36" s="13">
        <v>6.1</v>
      </c>
      <c r="I36" s="12">
        <v>9492</v>
      </c>
      <c r="J36" s="13">
        <v>6.4</v>
      </c>
      <c r="K36" s="12">
        <v>16329</v>
      </c>
      <c r="L36" s="14">
        <v>5.8999999999999997E-2</v>
      </c>
      <c r="M36" s="24">
        <f>ROUND(K36*(1-L36),0)</f>
        <v>15366</v>
      </c>
      <c r="N36" s="15">
        <v>0.75700000000000001</v>
      </c>
      <c r="O36" s="25">
        <f>M36*N36</f>
        <v>11632.062</v>
      </c>
      <c r="P36" s="14">
        <v>0.22739999999999999</v>
      </c>
      <c r="Q36" s="25">
        <f>M36*P36</f>
        <v>3494.2284</v>
      </c>
      <c r="R36" s="16">
        <v>1.6E-2</v>
      </c>
      <c r="S36" s="25">
        <f>M36*R36</f>
        <v>245.85599999999999</v>
      </c>
      <c r="T36" s="26">
        <v>0.23300000000000001</v>
      </c>
      <c r="U36" s="25">
        <f>M36*T36</f>
        <v>3580.2780000000002</v>
      </c>
      <c r="V36" s="16">
        <v>0.49</v>
      </c>
      <c r="W36" s="25">
        <f>M36*V36</f>
        <v>7529.34</v>
      </c>
      <c r="X36" s="16">
        <v>0.4</v>
      </c>
      <c r="Y36" s="25">
        <f>X36*M36</f>
        <v>6146.4000000000005</v>
      </c>
      <c r="Z36" s="17">
        <v>3.2000000000000002E-3</v>
      </c>
      <c r="AA36" s="18">
        <f>M36*Z36</f>
        <v>49.171199999999999</v>
      </c>
      <c r="AB36" s="27">
        <f>IF(M36&gt;0,(AD36+AL36)/M36,0)</f>
        <v>3.1517710269426008E-3</v>
      </c>
      <c r="AC36" s="17">
        <v>2.7E-4</v>
      </c>
      <c r="AD36" s="24">
        <f>AC36*M36</f>
        <v>4.1488199999999997</v>
      </c>
      <c r="AE36" s="117">
        <v>0.22389999999999999</v>
      </c>
      <c r="AF36" s="30">
        <f>AI36*(1-AJ36)*AE36</f>
        <v>44.2220412</v>
      </c>
      <c r="AG36" s="28">
        <f>IF(AND(AE36&gt;0,AC36&gt;0,Z36&gt;0),((Z36-AC36)*AE36)/((AE36-AC36)*Z36),0)</f>
        <v>0.9167304811519027</v>
      </c>
      <c r="AH36" s="60">
        <f t="shared" si="0"/>
        <v>0.91543632180054302</v>
      </c>
      <c r="AI36" s="12">
        <v>218</v>
      </c>
      <c r="AJ36" s="14">
        <v>9.4E-2</v>
      </c>
      <c r="AK36" s="15">
        <v>0.22420000000000001</v>
      </c>
      <c r="AL36" s="30">
        <f>AI36*(1-AJ36)*AK36</f>
        <v>44.281293600000005</v>
      </c>
      <c r="AM36" s="19">
        <v>1.7</v>
      </c>
      <c r="AN36" s="19">
        <v>1096.6600000000001</v>
      </c>
      <c r="AO36" s="101">
        <f>AO34+AI36-AN36-AP36</f>
        <v>0</v>
      </c>
      <c r="AP36" s="102">
        <v>22.48</v>
      </c>
      <c r="AQ36" s="12"/>
      <c r="AR36" s="31"/>
      <c r="AS36" s="20"/>
      <c r="AT36" s="20"/>
      <c r="AU36" s="20"/>
      <c r="AV36" s="20"/>
    </row>
    <row r="37" spans="1:48" x14ac:dyDescent="0.2">
      <c r="A37" s="158"/>
      <c r="B37" s="33">
        <v>2</v>
      </c>
      <c r="C37" s="11" t="s">
        <v>53</v>
      </c>
      <c r="D37" s="34">
        <v>18100</v>
      </c>
      <c r="E37" s="34">
        <v>6</v>
      </c>
      <c r="F37" s="34">
        <v>16330</v>
      </c>
      <c r="G37" s="35">
        <v>1.1000000000000001</v>
      </c>
      <c r="H37" s="35">
        <v>5.9</v>
      </c>
      <c r="I37" s="34">
        <v>16882</v>
      </c>
      <c r="J37" s="35">
        <v>6.1</v>
      </c>
      <c r="K37" s="34">
        <v>16228</v>
      </c>
      <c r="L37" s="36">
        <v>6.5000000000000002E-2</v>
      </c>
      <c r="M37" s="37">
        <f>ROUND(K37*(1-L37),0)</f>
        <v>15173</v>
      </c>
      <c r="N37" s="38">
        <v>0.77300000000000002</v>
      </c>
      <c r="O37" s="25">
        <f>M37*N37</f>
        <v>11728.729000000001</v>
      </c>
      <c r="P37" s="36">
        <v>0.214</v>
      </c>
      <c r="Q37" s="25">
        <f>M37*P37</f>
        <v>3247.0219999999999</v>
      </c>
      <c r="R37" s="39">
        <v>1.2999999999999999E-2</v>
      </c>
      <c r="S37" s="25">
        <f>M37*R37</f>
        <v>197.249</v>
      </c>
      <c r="T37" s="28">
        <v>0.33100000000000002</v>
      </c>
      <c r="U37" s="25">
        <f>M37*T37</f>
        <v>5022.2629999999999</v>
      </c>
      <c r="V37" s="39">
        <v>0.41599999999999998</v>
      </c>
      <c r="W37" s="25">
        <f>M37*V37</f>
        <v>6311.9679999999998</v>
      </c>
      <c r="X37" s="39">
        <v>0.4</v>
      </c>
      <c r="Y37" s="25">
        <f>X37*M37</f>
        <v>6069.2000000000007</v>
      </c>
      <c r="Z37" s="40">
        <v>3.1900000000000001E-3</v>
      </c>
      <c r="AA37" s="18">
        <f>M37*Z37</f>
        <v>48.401870000000002</v>
      </c>
      <c r="AB37" s="27">
        <f>IF(M37&gt;0,(AD37+AL37)/M37,0)</f>
        <v>3.3772513411981816E-3</v>
      </c>
      <c r="AC37" s="40">
        <v>2.5999999999999998E-4</v>
      </c>
      <c r="AD37" s="37">
        <f>AC37*M37</f>
        <v>3.9449799999999997</v>
      </c>
      <c r="AE37" s="28">
        <v>0.21779999999999999</v>
      </c>
      <c r="AF37" s="41">
        <f>AI37*(1-AJ37)*AE37</f>
        <v>48.003337800000004</v>
      </c>
      <c r="AG37" s="28">
        <f>IF(AND(AE37&gt;0,AC37&gt;0,Z37&gt;0),((Z37-AC37)*AE37)/((AE37-AC37)*Z37),0)</f>
        <v>0.91959306730747903</v>
      </c>
      <c r="AH37" s="29">
        <f t="shared" si="0"/>
        <v>0.92413395774104323</v>
      </c>
      <c r="AI37" s="34">
        <v>243</v>
      </c>
      <c r="AJ37" s="36">
        <v>9.2999999999999999E-2</v>
      </c>
      <c r="AK37" s="38">
        <v>0.21460000000000001</v>
      </c>
      <c r="AL37" s="41">
        <f>AI37*(1-AJ37)*AK37</f>
        <v>47.298054600000007</v>
      </c>
      <c r="AM37" s="42">
        <v>1.6</v>
      </c>
      <c r="AN37" s="42"/>
      <c r="AO37" s="121">
        <f>AO36+AI37-AN37</f>
        <v>243</v>
      </c>
      <c r="AP37" s="104"/>
      <c r="AQ37" s="43"/>
      <c r="AR37" s="44"/>
      <c r="AS37" s="45"/>
      <c r="AT37" s="45"/>
      <c r="AU37" s="45"/>
      <c r="AV37" s="45"/>
    </row>
    <row r="38" spans="1:48" x14ac:dyDescent="0.2">
      <c r="A38" s="158"/>
      <c r="B38" s="33">
        <v>3</v>
      </c>
      <c r="C38" s="11" t="s">
        <v>52</v>
      </c>
      <c r="D38" s="43">
        <v>17680</v>
      </c>
      <c r="E38" s="43">
        <v>4</v>
      </c>
      <c r="F38" s="43">
        <v>17945</v>
      </c>
      <c r="G38" s="37">
        <v>1.7</v>
      </c>
      <c r="H38" s="37">
        <v>7.2</v>
      </c>
      <c r="I38" s="43">
        <v>19114</v>
      </c>
      <c r="J38" s="37">
        <v>5.3</v>
      </c>
      <c r="K38" s="43">
        <v>16216</v>
      </c>
      <c r="L38" s="39">
        <v>6.5000000000000002E-2</v>
      </c>
      <c r="M38" s="37">
        <f>ROUND(K38*(1-L38),0)</f>
        <v>15162</v>
      </c>
      <c r="N38" s="28">
        <v>0.69799999999999995</v>
      </c>
      <c r="O38" s="25">
        <f>M38*N38</f>
        <v>10583.075999999999</v>
      </c>
      <c r="P38" s="39">
        <v>0.253</v>
      </c>
      <c r="Q38" s="25">
        <f>M38*P38</f>
        <v>3835.9859999999999</v>
      </c>
      <c r="R38" s="39">
        <v>4.9000000000000002E-2</v>
      </c>
      <c r="S38" s="25">
        <f>M38*R38</f>
        <v>742.93799999999999</v>
      </c>
      <c r="T38" s="28">
        <v>0.28799999999999998</v>
      </c>
      <c r="U38" s="25">
        <f>M38*T38</f>
        <v>4366.6559999999999</v>
      </c>
      <c r="V38" s="39">
        <v>0.42299999999999999</v>
      </c>
      <c r="W38" s="25">
        <f>M38*V38</f>
        <v>6413.5259999999998</v>
      </c>
      <c r="X38" s="39">
        <v>0.4</v>
      </c>
      <c r="Y38" s="25">
        <f>X38*M38</f>
        <v>6064.8</v>
      </c>
      <c r="Z38" s="47">
        <v>3.5799999999999998E-3</v>
      </c>
      <c r="AA38" s="18">
        <f>M38*Z38</f>
        <v>54.279959999999996</v>
      </c>
      <c r="AB38" s="27">
        <f>IF(M38&gt;0,(AD38+AL38)/M38,0)</f>
        <v>3.273688431605329E-3</v>
      </c>
      <c r="AC38" s="47">
        <v>2.5000000000000001E-4</v>
      </c>
      <c r="AD38" s="37">
        <f>AC38*M38</f>
        <v>3.7905000000000002</v>
      </c>
      <c r="AE38" s="28">
        <v>0.21829999999999999</v>
      </c>
      <c r="AF38" s="41">
        <f>AI38*(1-AJ38)*AE38</f>
        <v>45.740398999999996</v>
      </c>
      <c r="AG38" s="28">
        <f>IF(AND(AE38&gt;0,AC38&gt;0,Z38&gt;0),((Z38-AC38)*AE38)/((AE38-AC38)*Z38),0)</f>
        <v>0.93123405912487389</v>
      </c>
      <c r="AH38" s="29">
        <f t="shared" si="0"/>
        <v>0.92469008615455883</v>
      </c>
      <c r="AI38" s="43">
        <v>230</v>
      </c>
      <c r="AJ38" s="39">
        <v>8.8999999999999996E-2</v>
      </c>
      <c r="AK38" s="28">
        <v>0.21879999999999999</v>
      </c>
      <c r="AL38" s="41">
        <f>AI38*(1-AJ38)*AK38</f>
        <v>45.845163999999997</v>
      </c>
      <c r="AM38" s="18">
        <v>1.65</v>
      </c>
      <c r="AN38" s="18"/>
      <c r="AO38" s="121">
        <f>AO37+AI38-AN38</f>
        <v>473</v>
      </c>
      <c r="AP38" s="104"/>
      <c r="AQ38" s="43"/>
      <c r="AR38" s="48"/>
      <c r="AS38" s="41"/>
      <c r="AT38" s="41"/>
      <c r="AU38" s="41"/>
      <c r="AV38" s="41"/>
    </row>
    <row r="39" spans="1:48" s="22" customFormat="1" ht="13.5" thickBot="1" x14ac:dyDescent="0.25">
      <c r="A39" s="159"/>
      <c r="B39" s="49" t="s">
        <v>38</v>
      </c>
      <c r="C39" s="50"/>
      <c r="D39" s="51">
        <f>SUM(D36:D38)</f>
        <v>38180</v>
      </c>
      <c r="E39" s="51"/>
      <c r="F39" s="51">
        <f>SUM(F36:F38)</f>
        <v>43327</v>
      </c>
      <c r="G39" s="52"/>
      <c r="H39" s="52"/>
      <c r="I39" s="51">
        <f>SUM(I36:I38)</f>
        <v>45488</v>
      </c>
      <c r="J39" s="52"/>
      <c r="K39" s="51">
        <f>SUM(K36:K38)</f>
        <v>48773</v>
      </c>
      <c r="L39" s="21">
        <f>IF(K39&gt;0,(K36*L36+K37*L37+K38*L38)/K39,0)</f>
        <v>6.2991224652984221E-2</v>
      </c>
      <c r="M39" s="52">
        <f>M36+M37+M38</f>
        <v>45701</v>
      </c>
      <c r="N39" s="53">
        <f>IF(M39&gt;0,O39/M39,0)</f>
        <v>0.742737948841382</v>
      </c>
      <c r="O39" s="54">
        <f>O36+O37+O38</f>
        <v>33943.866999999998</v>
      </c>
      <c r="P39" s="21">
        <f>IF(M39&gt;0,Q39/M39,0)</f>
        <v>0.23144430975252181</v>
      </c>
      <c r="Q39" s="54">
        <f>Q36+Q37+Q38</f>
        <v>10577.2364</v>
      </c>
      <c r="R39" s="21">
        <f>IF(M39&gt;0,S39/M39,0)</f>
        <v>2.5952232992713511E-2</v>
      </c>
      <c r="S39" s="54">
        <f>S36+S37+S38</f>
        <v>1186.0430000000001</v>
      </c>
      <c r="T39" s="21">
        <f>IF(M39&gt;0,U39/M39,0)</f>
        <v>0.28378365900089714</v>
      </c>
      <c r="U39" s="54">
        <f>U36+U37+U38</f>
        <v>12969.197</v>
      </c>
      <c r="V39" s="21">
        <f>IF(M39&gt;0,W39/M39,0)</f>
        <v>0.44320329970897798</v>
      </c>
      <c r="W39" s="54">
        <f>W36+W37+W38</f>
        <v>20254.834000000003</v>
      </c>
      <c r="X39" s="21">
        <f>IF(M39&gt;0,Y39/M39,0)</f>
        <v>0.4</v>
      </c>
      <c r="Y39" s="54">
        <f>Y36+Y37+Y38</f>
        <v>18280.400000000001</v>
      </c>
      <c r="Z39" s="55">
        <f>IF(M39&gt;0,AA39/M39,0)</f>
        <v>3.3227507056738364E-3</v>
      </c>
      <c r="AA39" s="56">
        <f>SUM(AA36:AA38)</f>
        <v>151.85302999999999</v>
      </c>
      <c r="AB39" s="55">
        <f>IF(M39&gt;0,(AB36*M36+AB37*M37+AB38*M38)/M39,0)</f>
        <v>3.2670797619308114E-3</v>
      </c>
      <c r="AC39" s="55">
        <f>IF(K39&gt;0,(K36*AC36+K37*AC37+K38*AC38)/K39,0)</f>
        <v>2.6002316855637341E-4</v>
      </c>
      <c r="AD39" s="52">
        <f>SUM(AD36:AD38)</f>
        <v>11.8843</v>
      </c>
      <c r="AE39" s="53">
        <f>IF(K39&gt;0,(K36*AE36+K37*AE37+K38*AE38)/K39,0)</f>
        <v>0.22000849445389867</v>
      </c>
      <c r="AF39" s="58">
        <f>SUM(AF36:AF38)</f>
        <v>137.965778</v>
      </c>
      <c r="AG39" s="53">
        <f>IF(AND(AA39&gt;0),((AA36*AG36+AA37*AG37+AA38*AG38)/AA39),0)</f>
        <v>0.92282721926240174</v>
      </c>
      <c r="AH39" s="57">
        <f t="shared" si="0"/>
        <v>0.92150420581564307</v>
      </c>
      <c r="AI39" s="51">
        <f>SUM(AI36:AI38)</f>
        <v>691</v>
      </c>
      <c r="AJ39" s="21">
        <f>IF(AI39&gt;0,(AJ36*AI36+AJ37*AI37+AJ38*AI38)/AI39,0)</f>
        <v>9.198408104196816E-2</v>
      </c>
      <c r="AK39" s="53">
        <f>IF(K39&gt;0,(AK36*K36+AK37*K37+AK38*K38)/K39,0)</f>
        <v>0.21921045250445945</v>
      </c>
      <c r="AL39" s="58">
        <f>SUM(AL36:AL38)</f>
        <v>137.42451220000001</v>
      </c>
      <c r="AM39" s="56"/>
      <c r="AN39" s="56">
        <f>SUM(AN36:AN38)</f>
        <v>1096.6600000000001</v>
      </c>
      <c r="AO39" s="105"/>
      <c r="AP39" s="106">
        <f>AO38</f>
        <v>473</v>
      </c>
      <c r="AQ39" s="51">
        <f>SUM(AQ36:AQ38)</f>
        <v>0</v>
      </c>
      <c r="AR39" s="59"/>
      <c r="AS39" s="58"/>
      <c r="AT39" s="58"/>
      <c r="AU39" s="58"/>
      <c r="AV39" s="58"/>
    </row>
    <row r="40" spans="1:48" x14ac:dyDescent="0.2">
      <c r="A40" s="157">
        <v>10</v>
      </c>
      <c r="B40" s="23">
        <v>1</v>
      </c>
      <c r="C40" s="11" t="s">
        <v>50</v>
      </c>
      <c r="D40" s="12">
        <v>18522</v>
      </c>
      <c r="E40" s="12">
        <v>2</v>
      </c>
      <c r="F40" s="12">
        <v>20229</v>
      </c>
      <c r="G40" s="13">
        <v>1.2</v>
      </c>
      <c r="H40" s="13">
        <v>6.6</v>
      </c>
      <c r="I40" s="12">
        <v>20750</v>
      </c>
      <c r="J40" s="13">
        <v>4.3</v>
      </c>
      <c r="K40" s="12">
        <v>16104</v>
      </c>
      <c r="L40" s="14">
        <v>6.0999999999999999E-2</v>
      </c>
      <c r="M40" s="24">
        <f>ROUND(K40*(1-L40),0)</f>
        <v>15122</v>
      </c>
      <c r="N40" s="15">
        <v>0.72599999999999998</v>
      </c>
      <c r="O40" s="25">
        <f>M40*N40</f>
        <v>10978.572</v>
      </c>
      <c r="P40" s="14">
        <v>0.224</v>
      </c>
      <c r="Q40" s="25">
        <f>M40*P40</f>
        <v>3387.328</v>
      </c>
      <c r="R40" s="16">
        <v>0.05</v>
      </c>
      <c r="S40" s="25">
        <f>M40*R40</f>
        <v>756.1</v>
      </c>
      <c r="T40" s="26">
        <v>0.23400000000000001</v>
      </c>
      <c r="U40" s="25">
        <f>M40*T40</f>
        <v>3538.5480000000002</v>
      </c>
      <c r="V40" s="16">
        <v>0.49</v>
      </c>
      <c r="W40" s="25">
        <f>M40*V40</f>
        <v>7409.78</v>
      </c>
      <c r="X40" s="16">
        <v>0.4</v>
      </c>
      <c r="Y40" s="25">
        <f>X40*M40</f>
        <v>6048.8</v>
      </c>
      <c r="Z40" s="17">
        <v>2.97E-3</v>
      </c>
      <c r="AA40" s="18">
        <f>M40*Z40</f>
        <v>44.91234</v>
      </c>
      <c r="AB40" s="27">
        <f>IF(M40&gt;0,(AD40+AL40)/M40,0)</f>
        <v>3.0113413569633645E-3</v>
      </c>
      <c r="AC40" s="17">
        <v>2.5000000000000001E-4</v>
      </c>
      <c r="AD40" s="24">
        <f>AC40*M40</f>
        <v>3.7805</v>
      </c>
      <c r="AE40" s="117">
        <v>0.22090000000000001</v>
      </c>
      <c r="AF40" s="30">
        <f>AI40*(1-AJ40)*AE40</f>
        <v>42.803351200000002</v>
      </c>
      <c r="AG40" s="28">
        <f>IF(AND(AE40&gt;0,AC40&gt;0,Z40&gt;0),((Z40-AC40)*AE40)/((AE40-AC40)*Z40),0)</f>
        <v>0.91686256018909551</v>
      </c>
      <c r="AH40" s="60">
        <f t="shared" si="0"/>
        <v>0.91804553588368576</v>
      </c>
      <c r="AI40" s="12">
        <v>212</v>
      </c>
      <c r="AJ40" s="14">
        <v>8.5999999999999993E-2</v>
      </c>
      <c r="AK40" s="15">
        <v>0.2155</v>
      </c>
      <c r="AL40" s="30">
        <f>AI40*(1-AJ40)*AK40</f>
        <v>41.757004000000002</v>
      </c>
      <c r="AM40" s="19">
        <v>1.7</v>
      </c>
      <c r="AN40" s="19"/>
      <c r="AO40" s="101">
        <f>AO38+AI40-AN40</f>
        <v>685</v>
      </c>
      <c r="AP40" s="102"/>
      <c r="AQ40" s="12"/>
      <c r="AR40" s="31"/>
      <c r="AS40" s="20"/>
      <c r="AT40" s="20"/>
      <c r="AU40" s="20"/>
      <c r="AV40" s="20"/>
    </row>
    <row r="41" spans="1:48" x14ac:dyDescent="0.2">
      <c r="A41" s="158"/>
      <c r="B41" s="33">
        <v>2</v>
      </c>
      <c r="C41" s="11" t="s">
        <v>53</v>
      </c>
      <c r="D41" s="34">
        <v>18178</v>
      </c>
      <c r="E41" s="34">
        <v>5</v>
      </c>
      <c r="F41" s="34">
        <v>16789</v>
      </c>
      <c r="G41" s="35">
        <v>0.9</v>
      </c>
      <c r="H41" s="35">
        <v>5.7</v>
      </c>
      <c r="I41" s="34">
        <v>17244</v>
      </c>
      <c r="J41" s="35">
        <v>4</v>
      </c>
      <c r="K41" s="34">
        <v>16239</v>
      </c>
      <c r="L41" s="36">
        <v>6.0999999999999999E-2</v>
      </c>
      <c r="M41" s="37">
        <f>ROUND(K41*(1-L41),0)</f>
        <v>15248</v>
      </c>
      <c r="N41" s="38">
        <v>0.66100000000000003</v>
      </c>
      <c r="O41" s="25">
        <f>M41*N41</f>
        <v>10078.928</v>
      </c>
      <c r="P41" s="36">
        <v>0.30199999999999999</v>
      </c>
      <c r="Q41" s="25">
        <f>M41*P41</f>
        <v>4604.8959999999997</v>
      </c>
      <c r="R41" s="39">
        <v>3.6999999999999998E-2</v>
      </c>
      <c r="S41" s="25">
        <f>M41*R41</f>
        <v>564.17599999999993</v>
      </c>
      <c r="T41" s="28">
        <v>0.24099999999999999</v>
      </c>
      <c r="U41" s="25">
        <f>M41*T41</f>
        <v>3674.768</v>
      </c>
      <c r="V41" s="39">
        <v>0.497</v>
      </c>
      <c r="W41" s="25">
        <f>M41*V41</f>
        <v>7578.2560000000003</v>
      </c>
      <c r="X41" s="39">
        <v>0.4</v>
      </c>
      <c r="Y41" s="25">
        <f>X41*M41</f>
        <v>6099.2000000000007</v>
      </c>
      <c r="Z41" s="40">
        <v>2.9499999999999999E-3</v>
      </c>
      <c r="AA41" s="18">
        <f>M41*Z41</f>
        <v>44.9816</v>
      </c>
      <c r="AB41" s="27">
        <f>IF(M41&gt;0,(AD41+AL41)/M41,0)</f>
        <v>2.9439068140083946E-3</v>
      </c>
      <c r="AC41" s="40">
        <v>2.9E-4</v>
      </c>
      <c r="AD41" s="37">
        <f>AC41*M41</f>
        <v>4.4219200000000001</v>
      </c>
      <c r="AE41" s="28">
        <v>0.2208</v>
      </c>
      <c r="AF41" s="41">
        <f>AI41*(1-AJ41)*AE41</f>
        <v>40.7435616</v>
      </c>
      <c r="AG41" s="28">
        <f>IF(AND(AE41&gt;0,AC41&gt;0,Z41&gt;0),((Z41-AC41)*AE41)/((AE41-AC41)*Z41),0)</f>
        <v>0.90288076408387652</v>
      </c>
      <c r="AH41" s="29">
        <f t="shared" si="0"/>
        <v>0.90268514843157921</v>
      </c>
      <c r="AI41" s="34">
        <v>203</v>
      </c>
      <c r="AJ41" s="36">
        <v>9.0999999999999998E-2</v>
      </c>
      <c r="AK41" s="38">
        <v>0.21929999999999999</v>
      </c>
      <c r="AL41" s="41">
        <f>AI41*(1-AJ41)*AK41</f>
        <v>40.466771100000003</v>
      </c>
      <c r="AM41" s="42">
        <v>1.7</v>
      </c>
      <c r="AN41" s="42"/>
      <c r="AO41" s="121">
        <f>AO40+AI41-AN41</f>
        <v>888</v>
      </c>
      <c r="AP41" s="104"/>
      <c r="AQ41" s="43"/>
      <c r="AR41" s="44"/>
      <c r="AS41" s="45"/>
      <c r="AT41" s="45"/>
      <c r="AU41" s="45"/>
      <c r="AV41" s="45"/>
    </row>
    <row r="42" spans="1:48" x14ac:dyDescent="0.2">
      <c r="A42" s="158"/>
      <c r="B42" s="33">
        <v>3</v>
      </c>
      <c r="C42" s="46" t="s">
        <v>52</v>
      </c>
      <c r="D42" s="43">
        <v>16890</v>
      </c>
      <c r="E42" s="43">
        <v>4</v>
      </c>
      <c r="F42" s="43">
        <v>17198</v>
      </c>
      <c r="G42" s="37">
        <v>0.9</v>
      </c>
      <c r="H42" s="37">
        <v>6.2</v>
      </c>
      <c r="I42" s="43">
        <v>17767</v>
      </c>
      <c r="J42" s="37">
        <v>3.8</v>
      </c>
      <c r="K42" s="43">
        <v>16398</v>
      </c>
      <c r="L42" s="39">
        <v>6.2E-2</v>
      </c>
      <c r="M42" s="37">
        <f>ROUND(K42*(1-L42),0)</f>
        <v>15381</v>
      </c>
      <c r="N42" s="28">
        <v>0.77700000000000002</v>
      </c>
      <c r="O42" s="25">
        <f>M42*N42</f>
        <v>11951.037</v>
      </c>
      <c r="P42" s="39">
        <v>0.193</v>
      </c>
      <c r="Q42" s="25">
        <f>M42*P42</f>
        <v>2968.5329999999999</v>
      </c>
      <c r="R42" s="39">
        <v>0.03</v>
      </c>
      <c r="S42" s="25">
        <f>M42*R42</f>
        <v>461.43</v>
      </c>
      <c r="T42" s="28">
        <v>0.23300000000000001</v>
      </c>
      <c r="U42" s="25">
        <f>M42*T42</f>
        <v>3583.7730000000001</v>
      </c>
      <c r="V42" s="39">
        <v>0.495</v>
      </c>
      <c r="W42" s="25">
        <f>M42*V42</f>
        <v>7613.5950000000003</v>
      </c>
      <c r="X42" s="39">
        <v>0.4</v>
      </c>
      <c r="Y42" s="25">
        <f>X42*M42</f>
        <v>6152.4000000000005</v>
      </c>
      <c r="Z42" s="47">
        <v>2.9499999999999999E-3</v>
      </c>
      <c r="AA42" s="18">
        <f>M42*Z42</f>
        <v>45.373950000000001</v>
      </c>
      <c r="AB42" s="27">
        <f>IF(M42&gt;0,(AD42+AL42)/M42,0)</f>
        <v>3.0424389311488201E-3</v>
      </c>
      <c r="AC42" s="47">
        <v>2.9E-4</v>
      </c>
      <c r="AD42" s="37">
        <f>AC42*M42</f>
        <v>4.4604900000000001</v>
      </c>
      <c r="AE42" s="28">
        <v>0.22689999999999999</v>
      </c>
      <c r="AF42" s="41">
        <f>AI42*(1-AJ42)*AE42</f>
        <v>42.168003599999999</v>
      </c>
      <c r="AG42" s="28">
        <f>IF(AND(AE42&gt;0,AC42&gt;0,Z42&gt;0),((Z42-AC42)*AE42)/((AE42-AC42)*Z42),0)</f>
        <v>0.90284884281888034</v>
      </c>
      <c r="AH42" s="29">
        <f t="shared" si="0"/>
        <v>0.90583490507837483</v>
      </c>
      <c r="AI42" s="43">
        <v>204</v>
      </c>
      <c r="AJ42" s="39">
        <v>8.8999999999999996E-2</v>
      </c>
      <c r="AK42" s="28">
        <v>0.2278</v>
      </c>
      <c r="AL42" s="41">
        <f>AI42*(1-AJ42)*AK42</f>
        <v>42.3352632</v>
      </c>
      <c r="AM42" s="18">
        <v>1.65</v>
      </c>
      <c r="AN42" s="18"/>
      <c r="AO42" s="121">
        <f>AO41+AI42-AN42</f>
        <v>1092</v>
      </c>
      <c r="AP42" s="104"/>
      <c r="AQ42" s="43"/>
      <c r="AR42" s="48"/>
      <c r="AS42" s="41"/>
      <c r="AT42" s="41"/>
      <c r="AU42" s="41"/>
      <c r="AV42" s="41"/>
    </row>
    <row r="43" spans="1:48" s="22" customFormat="1" ht="13.5" thickBot="1" x14ac:dyDescent="0.25">
      <c r="A43" s="159"/>
      <c r="B43" s="49" t="s">
        <v>38</v>
      </c>
      <c r="C43" s="50"/>
      <c r="D43" s="51">
        <f>SUM(D40:D42)</f>
        <v>53590</v>
      </c>
      <c r="E43" s="51"/>
      <c r="F43" s="51">
        <f>SUM(F40:F42)</f>
        <v>54216</v>
      </c>
      <c r="G43" s="52"/>
      <c r="H43" s="52"/>
      <c r="I43" s="51">
        <f>SUM(I40:I42)</f>
        <v>55761</v>
      </c>
      <c r="J43" s="52"/>
      <c r="K43" s="51">
        <f>SUM(K40:K42)</f>
        <v>48741</v>
      </c>
      <c r="L43" s="21">
        <f>IF(K43&gt;0,(K40*L40+K41*L41+K42*L42)/K43,0)</f>
        <v>6.1336431341170672E-2</v>
      </c>
      <c r="M43" s="52">
        <f>M40+M41+M42</f>
        <v>45751</v>
      </c>
      <c r="N43" s="53">
        <f>IF(M43&gt;0,O43/M43,0)</f>
        <v>0.7214823063976743</v>
      </c>
      <c r="O43" s="54">
        <f>O40+O41+O42</f>
        <v>33008.536999999997</v>
      </c>
      <c r="P43" s="21">
        <f>IF(M43&gt;0,Q43/M43,0)</f>
        <v>0.23957415138466917</v>
      </c>
      <c r="Q43" s="54">
        <f>Q40+Q41+Q42</f>
        <v>10960.757</v>
      </c>
      <c r="R43" s="21">
        <f>IF(M43&gt;0,S43/M43,0)</f>
        <v>3.8943542217656439E-2</v>
      </c>
      <c r="S43" s="54">
        <f>S40+S41+S42</f>
        <v>1781.7059999999999</v>
      </c>
      <c r="T43" s="21">
        <f>IF(M43&gt;0,U43/M43,0)</f>
        <v>0.23599678695547638</v>
      </c>
      <c r="U43" s="54">
        <f>U40+U41+U42</f>
        <v>10797.089</v>
      </c>
      <c r="V43" s="21">
        <f>IF(M43&gt;0,W43/M43,0)</f>
        <v>0.49401392319293569</v>
      </c>
      <c r="W43" s="54">
        <f>W40+W41+W42</f>
        <v>22601.631000000001</v>
      </c>
      <c r="X43" s="21">
        <f>IF(M43&gt;0,Y43/M43,0)</f>
        <v>0.4</v>
      </c>
      <c r="Y43" s="54">
        <f>Y40+Y41+Y42</f>
        <v>18300.400000000001</v>
      </c>
      <c r="Z43" s="55">
        <f>IF(M43&gt;0,AA43/M43,0)</f>
        <v>2.95661056588927E-3</v>
      </c>
      <c r="AA43" s="56">
        <f>SUM(AA40:AA42)</f>
        <v>135.26788999999999</v>
      </c>
      <c r="AB43" s="55">
        <f>IF(M43&gt;0,(AB40*M40+AB41*M41+AB42*M42)/M43,0)</f>
        <v>2.9993212891521498E-3</v>
      </c>
      <c r="AC43" s="55">
        <f>IF(K43&gt;0,(K40*AC40+K41*AC41+K42*AC42)/K43,0)</f>
        <v>2.7678402166553826E-4</v>
      </c>
      <c r="AD43" s="52">
        <f>SUM(AD40:AD42)</f>
        <v>12.66291</v>
      </c>
      <c r="AE43" s="53">
        <f>IF(K43&gt;0,(K40*AE40+K41*AE41+K42*AE42)/K43,0)</f>
        <v>0.22288527112697729</v>
      </c>
      <c r="AF43" s="58">
        <f>SUM(AF40:AF42)</f>
        <v>125.71491639999999</v>
      </c>
      <c r="AG43" s="53">
        <f>IF(AND(AA43&gt;0),((AA40*AG40+AA41*AG41+AA42*AG42)/AA43),0)</f>
        <v>0.90751236428556814</v>
      </c>
      <c r="AH43" s="57">
        <f t="shared" si="0"/>
        <v>0.90885654252548587</v>
      </c>
      <c r="AI43" s="51">
        <f>SUM(AI40:AI42)</f>
        <v>619</v>
      </c>
      <c r="AJ43" s="21">
        <f>IF(AI43&gt;0,(AJ40*AI40+AJ41*AI41+AJ42*AI42)/AI43,0)</f>
        <v>8.8628432956381259E-2</v>
      </c>
      <c r="AK43" s="53">
        <f>IF(K43&gt;0,(AK40*K40+AK41*K41+AK42*K42)/K43,0)</f>
        <v>0.22090414845817691</v>
      </c>
      <c r="AL43" s="58">
        <f>SUM(AL40:AL42)</f>
        <v>124.55903830000001</v>
      </c>
      <c r="AM43" s="56"/>
      <c r="AN43" s="56">
        <f>SUM(AN40:AN42)</f>
        <v>0</v>
      </c>
      <c r="AO43" s="105"/>
      <c r="AP43" s="106">
        <f>AO42</f>
        <v>1092</v>
      </c>
      <c r="AQ43" s="51">
        <f>SUM(AQ40:AQ42)</f>
        <v>0</v>
      </c>
      <c r="AR43" s="59"/>
      <c r="AS43" s="58"/>
      <c r="AT43" s="58"/>
      <c r="AU43" s="58"/>
      <c r="AV43" s="58"/>
    </row>
    <row r="44" spans="1:48" x14ac:dyDescent="0.2">
      <c r="A44" s="157">
        <v>11</v>
      </c>
      <c r="B44" s="23">
        <v>1</v>
      </c>
      <c r="C44" s="11" t="s">
        <v>50</v>
      </c>
      <c r="D44" s="12">
        <v>18845</v>
      </c>
      <c r="E44" s="12">
        <v>2</v>
      </c>
      <c r="F44" s="12">
        <v>19114</v>
      </c>
      <c r="G44" s="13">
        <v>1</v>
      </c>
      <c r="H44" s="13">
        <v>5.8</v>
      </c>
      <c r="I44" s="12">
        <v>19711</v>
      </c>
      <c r="J44" s="13">
        <v>3.3</v>
      </c>
      <c r="K44" s="12">
        <v>16439</v>
      </c>
      <c r="L44" s="14">
        <v>6.0999999999999999E-2</v>
      </c>
      <c r="M44" s="24">
        <f>ROUND(K44*(1-L44),0)</f>
        <v>15436</v>
      </c>
      <c r="N44" s="15">
        <v>0.71099999999999997</v>
      </c>
      <c r="O44" s="25">
        <f>M44*N44</f>
        <v>10974.995999999999</v>
      </c>
      <c r="P44" s="14">
        <v>0.25</v>
      </c>
      <c r="Q44" s="25">
        <f>M44*P44</f>
        <v>3859</v>
      </c>
      <c r="R44" s="16">
        <v>3.9E-2</v>
      </c>
      <c r="S44" s="25">
        <f>M44*R44</f>
        <v>602.00400000000002</v>
      </c>
      <c r="T44" s="26">
        <v>0.22500000000000001</v>
      </c>
      <c r="U44" s="25">
        <f>M44*T44</f>
        <v>3473.1</v>
      </c>
      <c r="V44" s="16">
        <v>0.50800000000000001</v>
      </c>
      <c r="W44" s="25">
        <f>M44*V44</f>
        <v>7841.4880000000003</v>
      </c>
      <c r="X44" s="16">
        <v>0.4</v>
      </c>
      <c r="Y44" s="25">
        <f>X44*M44</f>
        <v>6174.4000000000005</v>
      </c>
      <c r="Z44" s="17">
        <v>3.0000000000000001E-3</v>
      </c>
      <c r="AA44" s="18">
        <f>M44*Z44</f>
        <v>46.308</v>
      </c>
      <c r="AB44" s="27">
        <f>IF(M44&gt;0,(AD44+AL44)/M44,0)</f>
        <v>3.220512211712879E-3</v>
      </c>
      <c r="AC44" s="17">
        <v>2.7999999999999998E-4</v>
      </c>
      <c r="AD44" s="24">
        <f>AC44*M44</f>
        <v>4.3220799999999997</v>
      </c>
      <c r="AE44" s="117">
        <v>0.21759999999999999</v>
      </c>
      <c r="AF44" s="30">
        <f>AI44*(1-AJ44)*AE44</f>
        <v>44.996851200000002</v>
      </c>
      <c r="AG44" s="28">
        <f>IF(AND(AE44&gt;0,AC44&gt;0,Z44&gt;0),((Z44-AC44)*AE44)/((AE44-AC44)*Z44),0)</f>
        <v>0.90783483649303653</v>
      </c>
      <c r="AH44" s="60">
        <f t="shared" si="0"/>
        <v>0.91422351607954466</v>
      </c>
      <c r="AI44" s="12">
        <v>229</v>
      </c>
      <c r="AJ44" s="14">
        <v>9.7000000000000003E-2</v>
      </c>
      <c r="AK44" s="15">
        <v>0.2195</v>
      </c>
      <c r="AL44" s="30">
        <f>AI44*(1-AJ44)*AK44</f>
        <v>45.389746500000001</v>
      </c>
      <c r="AM44" s="19">
        <v>1.75</v>
      </c>
      <c r="AN44" s="19"/>
      <c r="AO44" s="101">
        <f>AO42+AI44-AN44</f>
        <v>1321</v>
      </c>
      <c r="AP44" s="102"/>
      <c r="AQ44" s="12"/>
      <c r="AR44" s="31"/>
      <c r="AS44" s="20"/>
      <c r="AT44" s="20"/>
      <c r="AU44" s="20"/>
      <c r="AV44" s="20"/>
    </row>
    <row r="45" spans="1:48" x14ac:dyDescent="0.2">
      <c r="A45" s="158"/>
      <c r="B45" s="33">
        <v>2</v>
      </c>
      <c r="C45" s="46" t="s">
        <v>51</v>
      </c>
      <c r="D45" s="34">
        <v>18965</v>
      </c>
      <c r="E45" s="34">
        <v>2</v>
      </c>
      <c r="F45" s="34">
        <v>11936</v>
      </c>
      <c r="G45" s="35">
        <v>1</v>
      </c>
      <c r="H45" s="35">
        <v>5.8</v>
      </c>
      <c r="I45" s="34">
        <v>12488</v>
      </c>
      <c r="J45" s="35">
        <v>4.4000000000000004</v>
      </c>
      <c r="K45" s="34">
        <v>16229</v>
      </c>
      <c r="L45" s="36">
        <v>5.6000000000000001E-2</v>
      </c>
      <c r="M45" s="37">
        <f>ROUND(K45*(1-L45),0)</f>
        <v>15320</v>
      </c>
      <c r="N45" s="38">
        <v>0.628</v>
      </c>
      <c r="O45" s="25">
        <f>M45*N45</f>
        <v>9620.9600000000009</v>
      </c>
      <c r="P45" s="36">
        <v>0.27500000000000002</v>
      </c>
      <c r="Q45" s="25">
        <f>M45*P45</f>
        <v>4213</v>
      </c>
      <c r="R45" s="39">
        <v>9.7000000000000003E-2</v>
      </c>
      <c r="S45" s="25">
        <f>M45*R45</f>
        <v>1486.04</v>
      </c>
      <c r="T45" s="28">
        <v>0.26</v>
      </c>
      <c r="U45" s="25">
        <f>M45*T45</f>
        <v>3983.2000000000003</v>
      </c>
      <c r="V45" s="39">
        <v>0.46300000000000002</v>
      </c>
      <c r="W45" s="25">
        <f>M45*V45</f>
        <v>7093.1600000000008</v>
      </c>
      <c r="X45" s="39">
        <v>0.4</v>
      </c>
      <c r="Y45" s="25">
        <f>X45*M45</f>
        <v>6128</v>
      </c>
      <c r="Z45" s="40">
        <v>2.99E-3</v>
      </c>
      <c r="AA45" s="18">
        <f>M45*Z45</f>
        <v>45.806800000000003</v>
      </c>
      <c r="AB45" s="27">
        <f>IF(M45&gt;0,(AD45+AL45)/M45,0)</f>
        <v>2.8196894778067887E-3</v>
      </c>
      <c r="AC45" s="40">
        <v>2.7999999999999998E-4</v>
      </c>
      <c r="AD45" s="37">
        <f>AC45*M45</f>
        <v>4.2895999999999992</v>
      </c>
      <c r="AE45" s="28">
        <v>0.21179999999999999</v>
      </c>
      <c r="AF45" s="41">
        <f>AI45*(1-AJ45)*AE45</f>
        <v>39.448173599999997</v>
      </c>
      <c r="AG45" s="28">
        <f>IF(AND(AE45&gt;0,AC45&gt;0,Z45&gt;0),((Z45-AC45)*AE45)/((AE45-AC45)*Z45),0)</f>
        <v>0.90755430355344857</v>
      </c>
      <c r="AH45" s="29">
        <f t="shared" si="0"/>
        <v>0.90190716040739238</v>
      </c>
      <c r="AI45" s="34">
        <v>204</v>
      </c>
      <c r="AJ45" s="36">
        <v>8.6999999999999994E-2</v>
      </c>
      <c r="AK45" s="38">
        <v>0.2089</v>
      </c>
      <c r="AL45" s="41">
        <f>AI45*(1-AJ45)*AK45</f>
        <v>38.908042800000004</v>
      </c>
      <c r="AM45" s="42">
        <v>1.65</v>
      </c>
      <c r="AN45" s="42"/>
      <c r="AO45" s="121">
        <f>AO44+AI45-AN45</f>
        <v>1525</v>
      </c>
      <c r="AP45" s="104"/>
      <c r="AQ45" s="43"/>
      <c r="AR45" s="44"/>
      <c r="AS45" s="45"/>
      <c r="AT45" s="45"/>
      <c r="AU45" s="45"/>
      <c r="AV45" s="45"/>
    </row>
    <row r="46" spans="1:48" x14ac:dyDescent="0.2">
      <c r="A46" s="158"/>
      <c r="B46" s="33">
        <v>3</v>
      </c>
      <c r="C46" s="46" t="s">
        <v>52</v>
      </c>
      <c r="D46" s="43">
        <v>16380</v>
      </c>
      <c r="E46" s="43">
        <v>1</v>
      </c>
      <c r="F46" s="43">
        <v>16221</v>
      </c>
      <c r="G46" s="37">
        <v>2.1</v>
      </c>
      <c r="H46" s="37">
        <v>7.7</v>
      </c>
      <c r="I46" s="43">
        <v>16728</v>
      </c>
      <c r="J46" s="37">
        <v>4</v>
      </c>
      <c r="K46" s="43">
        <v>15448</v>
      </c>
      <c r="L46" s="39">
        <v>6.4000000000000001E-2</v>
      </c>
      <c r="M46" s="37">
        <f>ROUND(K46*(1-L46),0)</f>
        <v>14459</v>
      </c>
      <c r="N46" s="28">
        <v>0.59799999999999998</v>
      </c>
      <c r="O46" s="25">
        <f>M46*N46</f>
        <v>8646.482</v>
      </c>
      <c r="P46" s="39">
        <v>0.30399999999999999</v>
      </c>
      <c r="Q46" s="25">
        <f>M46*P46</f>
        <v>4395.5360000000001</v>
      </c>
      <c r="R46" s="39">
        <v>0.10199999999999999</v>
      </c>
      <c r="S46" s="25">
        <f>M46*R46</f>
        <v>1474.818</v>
      </c>
      <c r="T46" s="28">
        <v>0.22900000000000001</v>
      </c>
      <c r="U46" s="25">
        <f>M46*T46</f>
        <v>3311.1110000000003</v>
      </c>
      <c r="V46" s="39">
        <v>0.49399999999999999</v>
      </c>
      <c r="W46" s="25">
        <f>M46*V46</f>
        <v>7142.7460000000001</v>
      </c>
      <c r="X46" s="39">
        <v>0.4</v>
      </c>
      <c r="Y46" s="25">
        <f>X46*M46</f>
        <v>5783.6</v>
      </c>
      <c r="Z46" s="47">
        <v>2.8999999999999998E-3</v>
      </c>
      <c r="AA46" s="18">
        <f>M46*Z46</f>
        <v>41.931099999999994</v>
      </c>
      <c r="AB46" s="27">
        <f>IF(M46&gt;0,(AD46+AL46)/M46,0)</f>
        <v>2.6016121446849711E-3</v>
      </c>
      <c r="AC46" s="47">
        <v>2.9E-4</v>
      </c>
      <c r="AD46" s="37">
        <f>AC46*M46</f>
        <v>4.1931099999999999</v>
      </c>
      <c r="AE46" s="28">
        <v>0.2147</v>
      </c>
      <c r="AF46" s="41">
        <f>AI46*(1-AJ46)*AE46</f>
        <v>34.566699999999997</v>
      </c>
      <c r="AG46" s="28">
        <f>IF(AND(AE46&gt;0,AC46&gt;0,Z46&gt;0),((Z46-AC46)*AE46)/((AE46-AC46)*Z46),0)</f>
        <v>0.90121729396949768</v>
      </c>
      <c r="AH46" s="29">
        <f t="shared" si="0"/>
        <v>0.88977359565201009</v>
      </c>
      <c r="AI46" s="43">
        <v>175</v>
      </c>
      <c r="AJ46" s="39">
        <v>0.08</v>
      </c>
      <c r="AK46" s="28">
        <v>0.20760000000000001</v>
      </c>
      <c r="AL46" s="41">
        <f>AI46*(1-AJ46)*AK46</f>
        <v>33.4236</v>
      </c>
      <c r="AM46" s="18">
        <v>1.65</v>
      </c>
      <c r="AN46" s="18"/>
      <c r="AO46" s="121">
        <f>AO45+AI46-AN46</f>
        <v>1700</v>
      </c>
      <c r="AP46" s="104"/>
      <c r="AQ46" s="43"/>
      <c r="AR46" s="48"/>
      <c r="AS46" s="41"/>
      <c r="AT46" s="41"/>
      <c r="AU46" s="41"/>
      <c r="AV46" s="41"/>
    </row>
    <row r="47" spans="1:48" s="22" customFormat="1" ht="13.5" thickBot="1" x14ac:dyDescent="0.25">
      <c r="A47" s="159"/>
      <c r="B47" s="49" t="s">
        <v>38</v>
      </c>
      <c r="C47" s="50"/>
      <c r="D47" s="51">
        <f>SUM(D44:D46)</f>
        <v>54190</v>
      </c>
      <c r="E47" s="51"/>
      <c r="F47" s="51">
        <f>SUM(F44:F46)</f>
        <v>47271</v>
      </c>
      <c r="G47" s="52"/>
      <c r="H47" s="52"/>
      <c r="I47" s="51">
        <f>SUM(I44:I46)</f>
        <v>48927</v>
      </c>
      <c r="J47" s="52"/>
      <c r="K47" s="51">
        <f>SUM(K44:K46)</f>
        <v>48116</v>
      </c>
      <c r="L47" s="21">
        <f>IF(K47&gt;0,(K44*L44+K45*L45+K46*L46)/K47,0)</f>
        <v>6.0276727076232439E-2</v>
      </c>
      <c r="M47" s="52">
        <f>M44+M45+M46</f>
        <v>45215</v>
      </c>
      <c r="N47" s="53">
        <f>IF(M47&gt;0,O47/M47,0)</f>
        <v>0.64674196616167201</v>
      </c>
      <c r="O47" s="54">
        <f>O44+O45+O46</f>
        <v>29242.437999999998</v>
      </c>
      <c r="P47" s="21">
        <f>IF(M47&gt;0,Q47/M47,0)</f>
        <v>0.27573893619374101</v>
      </c>
      <c r="Q47" s="54">
        <f>Q44+Q45+Q46</f>
        <v>12467.536</v>
      </c>
      <c r="R47" s="21">
        <f>IF(M47&gt;0,S47/M47,0)</f>
        <v>7.8798230675660733E-2</v>
      </c>
      <c r="S47" s="54">
        <f>S44+S45+S46</f>
        <v>3562.8620000000001</v>
      </c>
      <c r="T47" s="21">
        <f>IF(M47&gt;0,U47/M47,0)</f>
        <v>0.23813802941501713</v>
      </c>
      <c r="U47" s="54">
        <f>U44+U45+U46</f>
        <v>10767.411</v>
      </c>
      <c r="V47" s="21">
        <f>IF(M47&gt;0,W47/M47,0)</f>
        <v>0.48827588189760035</v>
      </c>
      <c r="W47" s="54">
        <f>W44+W45+W46</f>
        <v>22077.394</v>
      </c>
      <c r="X47" s="21">
        <f>IF(M47&gt;0,Y47/M47,0)</f>
        <v>0.4</v>
      </c>
      <c r="Y47" s="54">
        <f>Y44+Y45+Y46</f>
        <v>18086</v>
      </c>
      <c r="Z47" s="55">
        <f>IF(M47&gt;0,AA47/M47,0)</f>
        <v>2.9646334181134579E-3</v>
      </c>
      <c r="AA47" s="56">
        <f>SUM(AA44:AA46)</f>
        <v>134.04589999999999</v>
      </c>
      <c r="AB47" s="55">
        <f>IF(M47&gt;0,(AB44*M44+AB45*M45+AB46*M46)/M47,0)</f>
        <v>2.8867893243392684E-3</v>
      </c>
      <c r="AC47" s="55">
        <f>IF(K47&gt;0,(K44*AC44+K45*AC45+K46*AC46)/K47,0)</f>
        <v>2.8321057444509099E-4</v>
      </c>
      <c r="AD47" s="52">
        <f>SUM(AD44:AD46)</f>
        <v>12.804790000000001</v>
      </c>
      <c r="AE47" s="53">
        <f>IF(K47&gt;0,(K44*AE44+K45*AE45+K46*AE46)/K47,0)</f>
        <v>0.21471265691246155</v>
      </c>
      <c r="AF47" s="58">
        <f>SUM(AF44:AF46)</f>
        <v>119.0117248</v>
      </c>
      <c r="AG47" s="53">
        <f>IF(AND(AA47&gt;0),((AA44*AG44+AA45*AG45+AA46*AG46)/AA47),0)</f>
        <v>0.90566892799776821</v>
      </c>
      <c r="AH47" s="57">
        <f t="shared" si="0"/>
        <v>0.90310012793274375</v>
      </c>
      <c r="AI47" s="51">
        <f>SUM(AI44:AI46)</f>
        <v>608</v>
      </c>
      <c r="AJ47" s="21">
        <f>IF(AI47&gt;0,(AJ44*AI44+AJ45*AI45+AJ46*AI46)/AI47,0)</f>
        <v>8.8751644736842106E-2</v>
      </c>
      <c r="AK47" s="53">
        <f>IF(K47&gt;0,(AK44*K44+AK45*K45+AK46*K46)/K47,0)</f>
        <v>0.21210415246487654</v>
      </c>
      <c r="AL47" s="58">
        <f>SUM(AL44:AL46)</f>
        <v>117.7213893</v>
      </c>
      <c r="AM47" s="56"/>
      <c r="AN47" s="56">
        <f>SUM(AN44:AN46)</f>
        <v>0</v>
      </c>
      <c r="AO47" s="105"/>
      <c r="AP47" s="106">
        <f>AO46</f>
        <v>1700</v>
      </c>
      <c r="AQ47" s="51">
        <f>SUM(AQ44:AQ46)</f>
        <v>0</v>
      </c>
      <c r="AR47" s="59"/>
      <c r="AS47" s="58"/>
      <c r="AT47" s="58"/>
      <c r="AU47" s="58"/>
      <c r="AV47" s="58"/>
    </row>
    <row r="48" spans="1:48" x14ac:dyDescent="0.2">
      <c r="A48" s="157">
        <v>12</v>
      </c>
      <c r="B48" s="23">
        <v>1</v>
      </c>
      <c r="C48" s="11" t="s">
        <v>50</v>
      </c>
      <c r="D48" s="12">
        <v>5969</v>
      </c>
      <c r="E48" s="12">
        <v>0</v>
      </c>
      <c r="F48" s="12">
        <v>10530</v>
      </c>
      <c r="G48" s="13">
        <v>0.9</v>
      </c>
      <c r="H48" s="13">
        <v>6.9</v>
      </c>
      <c r="I48" s="12">
        <v>11212</v>
      </c>
      <c r="J48" s="13">
        <v>5.8</v>
      </c>
      <c r="K48" s="12">
        <v>15137</v>
      </c>
      <c r="L48" s="14">
        <v>6.9000000000000006E-2</v>
      </c>
      <c r="M48" s="24">
        <f>ROUND(K48*(1-L48),0)</f>
        <v>14093</v>
      </c>
      <c r="N48" s="15">
        <v>0.48099999999999998</v>
      </c>
      <c r="O48" s="25">
        <f>M48*N48</f>
        <v>6778.7330000000002</v>
      </c>
      <c r="P48" s="14">
        <v>0.23100000000000001</v>
      </c>
      <c r="Q48" s="25">
        <f>M48*P48</f>
        <v>3255.4830000000002</v>
      </c>
      <c r="R48" s="16">
        <v>0.28799999999999998</v>
      </c>
      <c r="S48" s="25">
        <f>M48*R48</f>
        <v>4058.7839999999997</v>
      </c>
      <c r="T48" s="26">
        <v>0.24199999999999999</v>
      </c>
      <c r="U48" s="25">
        <f>M48*T48</f>
        <v>3410.5059999999999</v>
      </c>
      <c r="V48" s="16">
        <v>0.495</v>
      </c>
      <c r="W48" s="25">
        <f>M48*V48</f>
        <v>6976.0349999999999</v>
      </c>
      <c r="X48" s="16">
        <v>0.4</v>
      </c>
      <c r="Y48" s="25">
        <f>X48*M48</f>
        <v>5637.2000000000007</v>
      </c>
      <c r="Z48" s="17">
        <v>2.7699999999999999E-3</v>
      </c>
      <c r="AA48" s="18">
        <f>M48*Z48</f>
        <v>39.037610000000001</v>
      </c>
      <c r="AB48" s="27">
        <f>IF(M48&gt;0,(AD48+AL48)/M48,0)</f>
        <v>2.6878739445114598E-3</v>
      </c>
      <c r="AC48" s="17">
        <v>2.9E-4</v>
      </c>
      <c r="AD48" s="24">
        <f>AC48*M48</f>
        <v>4.08697</v>
      </c>
      <c r="AE48" s="117">
        <v>0.1966</v>
      </c>
      <c r="AF48" s="30">
        <f>AI48*(1-AJ48)*AE48</f>
        <v>33.639243</v>
      </c>
      <c r="AG48" s="28">
        <f>IF(AND(AE48&gt;0,AC48&gt;0,Z48&gt;0),((Z48-AC48)*AE48)/((AE48-AC48)*Z48),0)</f>
        <v>0.89662945606365263</v>
      </c>
      <c r="AH48" s="60">
        <f t="shared" si="0"/>
        <v>0.89341989263257915</v>
      </c>
      <c r="AI48" s="12">
        <v>187</v>
      </c>
      <c r="AJ48" s="14">
        <v>8.5000000000000006E-2</v>
      </c>
      <c r="AK48" s="15">
        <v>0.19750000000000001</v>
      </c>
      <c r="AL48" s="30">
        <f>AI48*(1-AJ48)*AK48</f>
        <v>33.793237500000004</v>
      </c>
      <c r="AM48" s="19">
        <v>1.7</v>
      </c>
      <c r="AN48" s="19">
        <v>1031.82</v>
      </c>
      <c r="AO48" s="101">
        <f>AO46+AI48-AN48</f>
        <v>855.18000000000006</v>
      </c>
      <c r="AP48" s="102"/>
      <c r="AQ48" s="12"/>
      <c r="AR48" s="31"/>
      <c r="AS48" s="20"/>
      <c r="AT48" s="20"/>
      <c r="AU48" s="20"/>
      <c r="AV48" s="20"/>
    </row>
    <row r="49" spans="1:48" x14ac:dyDescent="0.2">
      <c r="A49" s="158"/>
      <c r="B49" s="33">
        <v>2</v>
      </c>
      <c r="C49" s="46" t="s">
        <v>51</v>
      </c>
      <c r="D49" s="34">
        <v>18600</v>
      </c>
      <c r="E49" s="34">
        <v>3</v>
      </c>
      <c r="F49" s="34">
        <v>16049</v>
      </c>
      <c r="G49" s="35">
        <v>2.5</v>
      </c>
      <c r="H49" s="35">
        <v>9.1999999999999993</v>
      </c>
      <c r="I49" s="34">
        <v>16026</v>
      </c>
      <c r="J49" s="35">
        <v>5.0999999999999996</v>
      </c>
      <c r="K49" s="34">
        <v>15406</v>
      </c>
      <c r="L49" s="36">
        <v>6.0999999999999999E-2</v>
      </c>
      <c r="M49" s="37">
        <f>ROUND(K49*(1-L49),0)</f>
        <v>14466</v>
      </c>
      <c r="N49" s="38">
        <v>0.41899999999999998</v>
      </c>
      <c r="O49" s="25">
        <f>M49*N49</f>
        <v>6061.2539999999999</v>
      </c>
      <c r="P49" s="36">
        <v>0.47099999999999997</v>
      </c>
      <c r="Q49" s="25">
        <f>M49*P49</f>
        <v>6813.4859999999999</v>
      </c>
      <c r="R49" s="39">
        <v>0.11</v>
      </c>
      <c r="S49" s="25">
        <f>M49*R49</f>
        <v>1591.26</v>
      </c>
      <c r="T49" s="28">
        <v>0.251</v>
      </c>
      <c r="U49" s="25">
        <f>M49*T49</f>
        <v>3630.9659999999999</v>
      </c>
      <c r="V49" s="39">
        <v>0.495</v>
      </c>
      <c r="W49" s="25">
        <f>M49*V49</f>
        <v>7160.67</v>
      </c>
      <c r="X49" s="39">
        <v>0.4</v>
      </c>
      <c r="Y49" s="25">
        <f>X49*M49</f>
        <v>5786.4000000000005</v>
      </c>
      <c r="Z49" s="40">
        <v>2.6900000000000001E-3</v>
      </c>
      <c r="AA49" s="18">
        <f>M49*Z49</f>
        <v>38.913540000000005</v>
      </c>
      <c r="AB49" s="27">
        <f>IF(M49&gt;0,(AD49+AL49)/M49,0)</f>
        <v>2.2182001659062627E-3</v>
      </c>
      <c r="AC49" s="40">
        <v>2.7E-4</v>
      </c>
      <c r="AD49" s="37">
        <f>AC49*M49</f>
        <v>3.9058199999999998</v>
      </c>
      <c r="AE49" s="28">
        <v>0.2094</v>
      </c>
      <c r="AF49" s="41">
        <f>AI49*(1-AJ49)*AE49</f>
        <v>30.881474400000002</v>
      </c>
      <c r="AG49" s="28">
        <f>IF(AND(AE49&gt;0,AC49&gt;0,Z49&gt;0),((Z49-AC49)*AE49)/((AE49-AC49)*Z49),0)</f>
        <v>0.90078972951670744</v>
      </c>
      <c r="AH49" s="29">
        <f t="shared" si="0"/>
        <v>0.87952234857567613</v>
      </c>
      <c r="AI49" s="34">
        <v>161</v>
      </c>
      <c r="AJ49" s="36">
        <v>8.4000000000000005E-2</v>
      </c>
      <c r="AK49" s="38">
        <v>0.19109999999999999</v>
      </c>
      <c r="AL49" s="41">
        <f>AI49*(1-AJ49)*AK49</f>
        <v>28.182663599999998</v>
      </c>
      <c r="AM49" s="42">
        <v>1.6</v>
      </c>
      <c r="AN49" s="42"/>
      <c r="AO49" s="121">
        <f>AO48+AI49-AN49</f>
        <v>1016.1800000000001</v>
      </c>
      <c r="AP49" s="104"/>
      <c r="AQ49" s="43"/>
      <c r="AR49" s="44"/>
      <c r="AS49" s="45"/>
      <c r="AT49" s="45"/>
      <c r="AU49" s="45"/>
      <c r="AV49" s="45"/>
    </row>
    <row r="50" spans="1:48" x14ac:dyDescent="0.2">
      <c r="A50" s="158"/>
      <c r="B50" s="33">
        <v>3</v>
      </c>
      <c r="C50" s="46" t="s">
        <v>56</v>
      </c>
      <c r="D50" s="43">
        <v>18651</v>
      </c>
      <c r="E50" s="43">
        <v>0</v>
      </c>
      <c r="F50" s="43">
        <v>16689</v>
      </c>
      <c r="G50" s="37">
        <v>1.5</v>
      </c>
      <c r="H50" s="37">
        <v>7.7</v>
      </c>
      <c r="I50" s="43">
        <v>17830</v>
      </c>
      <c r="J50" s="37">
        <v>4.2</v>
      </c>
      <c r="K50" s="43">
        <v>15434</v>
      </c>
      <c r="L50" s="39">
        <v>6.3E-2</v>
      </c>
      <c r="M50" s="37">
        <f>ROUND(K50*(1-L50),0)</f>
        <v>14462</v>
      </c>
      <c r="N50" s="28">
        <v>0.315</v>
      </c>
      <c r="O50" s="25">
        <f>M50*N50</f>
        <v>4555.53</v>
      </c>
      <c r="P50" s="39">
        <v>0.66200000000000003</v>
      </c>
      <c r="Q50" s="25">
        <f>M50*P50</f>
        <v>9573.844000000001</v>
      </c>
      <c r="R50" s="39">
        <v>2.3E-2</v>
      </c>
      <c r="S50" s="25">
        <f>M50*R50</f>
        <v>332.62599999999998</v>
      </c>
      <c r="T50" s="28">
        <v>0.27900000000000003</v>
      </c>
      <c r="U50" s="25">
        <f>M50*T50</f>
        <v>4034.8980000000006</v>
      </c>
      <c r="V50" s="39">
        <v>0.46800000000000003</v>
      </c>
      <c r="W50" s="25">
        <f>M50*V50</f>
        <v>6768.2160000000003</v>
      </c>
      <c r="X50" s="39">
        <v>0.4</v>
      </c>
      <c r="Y50" s="25">
        <f>X50*M50</f>
        <v>5784.8</v>
      </c>
      <c r="Z50" s="47">
        <v>2.7399999999999998E-3</v>
      </c>
      <c r="AA50" s="18">
        <f>M50*Z50</f>
        <v>39.625879999999995</v>
      </c>
      <c r="AB50" s="27">
        <f>IF(M50&gt;0,(AD50+AL50)/M50,0)</f>
        <v>2.6211196515004841E-3</v>
      </c>
      <c r="AC50" s="47">
        <v>2.5999999999999998E-4</v>
      </c>
      <c r="AD50" s="37">
        <f>AC50*M50</f>
        <v>3.7601199999999997</v>
      </c>
      <c r="AE50" s="28">
        <v>0.20499999999999999</v>
      </c>
      <c r="AF50" s="41">
        <f>AI50*(1-AJ50)*AE50</f>
        <v>34.965209999999999</v>
      </c>
      <c r="AG50" s="28">
        <f>IF(AND(AE50&gt;0,AC50&gt;0,Z50&gt;0),((Z50-AC50)*AE50)/((AE50-AC50)*Z50),0)</f>
        <v>0.90625889057084352</v>
      </c>
      <c r="AH50" s="29">
        <f t="shared" si="0"/>
        <v>0.90197714812714902</v>
      </c>
      <c r="AI50" s="43">
        <v>186</v>
      </c>
      <c r="AJ50" s="39">
        <v>8.3000000000000004E-2</v>
      </c>
      <c r="AK50" s="28">
        <v>0.20019999999999999</v>
      </c>
      <c r="AL50" s="41">
        <f>AI50*(1-AJ50)*AK50</f>
        <v>34.146512399999999</v>
      </c>
      <c r="AM50" s="18">
        <v>1.6</v>
      </c>
      <c r="AN50" s="18"/>
      <c r="AO50" s="121">
        <f>AO49+AI50-AN50</f>
        <v>1202.18</v>
      </c>
      <c r="AP50" s="104"/>
      <c r="AQ50" s="43"/>
      <c r="AR50" s="48"/>
      <c r="AS50" s="41"/>
      <c r="AT50" s="41"/>
      <c r="AU50" s="41"/>
      <c r="AV50" s="41"/>
    </row>
    <row r="51" spans="1:48" s="22" customFormat="1" ht="13.5" thickBot="1" x14ac:dyDescent="0.25">
      <c r="A51" s="159"/>
      <c r="B51" s="49" t="s">
        <v>38</v>
      </c>
      <c r="C51" s="50"/>
      <c r="D51" s="51">
        <f>SUM(D48:D50)</f>
        <v>43220</v>
      </c>
      <c r="E51" s="51"/>
      <c r="F51" s="51">
        <f>SUM(F48:F50)</f>
        <v>43268</v>
      </c>
      <c r="G51" s="52"/>
      <c r="H51" s="52"/>
      <c r="I51" s="51">
        <f>SUM(I48:I50)</f>
        <v>45068</v>
      </c>
      <c r="J51" s="52"/>
      <c r="K51" s="51">
        <f>SUM(K48:K50)</f>
        <v>45977</v>
      </c>
      <c r="L51" s="21">
        <f>IF(K51&gt;0,(K48*L48+K49*L49+K50*L50)/K51,0)</f>
        <v>6.4305217826304453E-2</v>
      </c>
      <c r="M51" s="52">
        <f>M48+M49+M50</f>
        <v>43021</v>
      </c>
      <c r="N51" s="53">
        <f>IF(M51&gt;0,O51/M51,0)</f>
        <v>0.40434943399735013</v>
      </c>
      <c r="O51" s="54">
        <f>O48+O49+O50</f>
        <v>17395.517</v>
      </c>
      <c r="P51" s="21">
        <f>IF(M51&gt;0,Q51/M51,0)</f>
        <v>0.45658662048766885</v>
      </c>
      <c r="Q51" s="54">
        <f>Q48+Q49+Q50</f>
        <v>19642.813000000002</v>
      </c>
      <c r="R51" s="21">
        <f>IF(M51&gt;0,S51/M51,0)</f>
        <v>0.13906394551498105</v>
      </c>
      <c r="S51" s="54">
        <f>S48+S49+S50</f>
        <v>5982.67</v>
      </c>
      <c r="T51" s="21">
        <f>IF(M51&gt;0,U51/M51,0)</f>
        <v>0.25746426163966435</v>
      </c>
      <c r="U51" s="54">
        <f>U48+U49+U50</f>
        <v>11076.37</v>
      </c>
      <c r="V51" s="21">
        <f>IF(M51&gt;0,W51/M51,0)</f>
        <v>0.48592364194230731</v>
      </c>
      <c r="W51" s="54">
        <f>W48+W49+W50</f>
        <v>20904.921000000002</v>
      </c>
      <c r="X51" s="21">
        <f>IF(M51&gt;0,Y51/M51,0)</f>
        <v>0.4</v>
      </c>
      <c r="Y51" s="54">
        <f>Y48+Y49+Y50</f>
        <v>17208.400000000001</v>
      </c>
      <c r="Z51" s="55">
        <f>IF(M51&gt;0,AA51/M51,0)</f>
        <v>2.7330148067222985E-3</v>
      </c>
      <c r="AA51" s="56">
        <f>SUM(AA48:AA50)</f>
        <v>117.57703000000001</v>
      </c>
      <c r="AB51" s="55">
        <f>IF(M51&gt;0,(AB48*M48+AB49*M49+AB50*M50)/M51,0)</f>
        <v>2.5075038585806934E-3</v>
      </c>
      <c r="AC51" s="55">
        <f>IF(K51&gt;0,(K48*AC48+K49*AC49+K50*AC50)/K51,0)</f>
        <v>2.7322770080692521E-4</v>
      </c>
      <c r="AD51" s="52">
        <f>SUM(AD48:AD50)</f>
        <v>11.75291</v>
      </c>
      <c r="AE51" s="53">
        <f>IF(K51&gt;0,(K48*AE48+K49*AE49+K50*AE50)/K51,0)</f>
        <v>0.20370882397720599</v>
      </c>
      <c r="AF51" s="58">
        <f>SUM(AF48:AF50)</f>
        <v>99.485927399999994</v>
      </c>
      <c r="AG51" s="53">
        <f>IF(AND(AA51&gt;0),((AA48*AG48+AA49*AG49+AA50*AG50)/AA51),0)</f>
        <v>0.90125166657259448</v>
      </c>
      <c r="AH51" s="57">
        <f t="shared" si="0"/>
        <v>0.89227817302945822</v>
      </c>
      <c r="AI51" s="51">
        <f>SUM(AI48:AI50)</f>
        <v>534</v>
      </c>
      <c r="AJ51" s="21">
        <f>IF(AI51&gt;0,(AJ48*AI48+AJ49*AI49+AJ50*AI50)/AI51,0)</f>
        <v>8.4001872659176038E-2</v>
      </c>
      <c r="AK51" s="53">
        <f>IF(K51&gt;0,(AK48*K48+AK49*K49+AK50*K50)/K51,0)</f>
        <v>0.19626184614046152</v>
      </c>
      <c r="AL51" s="58">
        <f>SUM(AL48:AL50)</f>
        <v>96.122413499999993</v>
      </c>
      <c r="AM51" s="56"/>
      <c r="AN51" s="56">
        <f>SUM(AN48:AN50)</f>
        <v>1031.82</v>
      </c>
      <c r="AO51" s="105"/>
      <c r="AP51" s="106">
        <f>AO50</f>
        <v>1202.18</v>
      </c>
      <c r="AQ51" s="51">
        <f>SUM(AQ48:AQ50)</f>
        <v>0</v>
      </c>
      <c r="AR51" s="59"/>
      <c r="AS51" s="58"/>
      <c r="AT51" s="58"/>
      <c r="AU51" s="58"/>
      <c r="AV51" s="58"/>
    </row>
    <row r="52" spans="1:48" x14ac:dyDescent="0.2">
      <c r="A52" s="157">
        <v>13</v>
      </c>
      <c r="B52" s="23">
        <v>1</v>
      </c>
      <c r="C52" s="11" t="s">
        <v>53</v>
      </c>
      <c r="D52" s="12">
        <v>4444</v>
      </c>
      <c r="E52" s="12">
        <v>2</v>
      </c>
      <c r="F52" s="12">
        <v>16158</v>
      </c>
      <c r="G52" s="13">
        <v>1.5</v>
      </c>
      <c r="H52" s="13">
        <v>7.4</v>
      </c>
      <c r="I52" s="12">
        <v>16411</v>
      </c>
      <c r="J52" s="13">
        <v>4.0999999999999996</v>
      </c>
      <c r="K52" s="12">
        <v>14373</v>
      </c>
      <c r="L52" s="14">
        <v>6.0999999999999999E-2</v>
      </c>
      <c r="M52" s="24">
        <f>ROUND(K52*(1-L52),0)</f>
        <v>13496</v>
      </c>
      <c r="N52" s="15">
        <v>0.56100000000000005</v>
      </c>
      <c r="O52" s="25">
        <f>M52*N52</f>
        <v>7571.2560000000003</v>
      </c>
      <c r="P52" s="14">
        <v>0.40699999999999997</v>
      </c>
      <c r="Q52" s="25">
        <f>M52*P52</f>
        <v>5492.8719999999994</v>
      </c>
      <c r="R52" s="16">
        <v>3.2000000000000001E-2</v>
      </c>
      <c r="S52" s="25">
        <f>M52*R52</f>
        <v>431.87200000000001</v>
      </c>
      <c r="T52" s="26">
        <v>0.28100000000000003</v>
      </c>
      <c r="U52" s="25">
        <f>M52*T52</f>
        <v>3792.3760000000002</v>
      </c>
      <c r="V52" s="16">
        <v>0.46800000000000003</v>
      </c>
      <c r="W52" s="25">
        <f>M52*V52</f>
        <v>6316.1280000000006</v>
      </c>
      <c r="X52" s="16">
        <v>0.4</v>
      </c>
      <c r="Y52" s="25">
        <f>X52*M52</f>
        <v>5398.4000000000005</v>
      </c>
      <c r="Z52" s="17">
        <v>2.9499999999999999E-3</v>
      </c>
      <c r="AA52" s="18">
        <f>M52*Z52</f>
        <v>39.813200000000002</v>
      </c>
      <c r="AB52" s="27">
        <f>IF(M52&gt;0,(AD52+AL52)/M52,0)</f>
        <v>3.0242087136929463E-3</v>
      </c>
      <c r="AC52" s="17">
        <v>2.5999999999999998E-4</v>
      </c>
      <c r="AD52" s="24">
        <f>AC52*M52</f>
        <v>3.5089599999999996</v>
      </c>
      <c r="AE52" s="117">
        <v>0.20849999999999999</v>
      </c>
      <c r="AF52" s="30">
        <f>AI52*(1-AJ52)*AE52</f>
        <v>38.430094500000003</v>
      </c>
      <c r="AG52" s="28">
        <f>IF(AND(AE52&gt;0,AC52&gt;0,Z52&gt;0),((Z52-AC52)*AE52)/((AE52-AC52)*Z52),0)</f>
        <v>0.91300292361486435</v>
      </c>
      <c r="AH52" s="60">
        <f t="shared" si="0"/>
        <v>0.91520275350265934</v>
      </c>
      <c r="AI52" s="12">
        <v>201</v>
      </c>
      <c r="AJ52" s="14">
        <v>8.3000000000000004E-2</v>
      </c>
      <c r="AK52" s="15">
        <v>0.2024</v>
      </c>
      <c r="AL52" s="30">
        <f>AI52*(1-AJ52)*AK52</f>
        <v>37.305760800000002</v>
      </c>
      <c r="AM52" s="19">
        <v>1.7</v>
      </c>
      <c r="AN52" s="19">
        <v>1000.8</v>
      </c>
      <c r="AO52" s="101">
        <f>AO50+AI52-AN52</f>
        <v>402.38000000000011</v>
      </c>
      <c r="AP52" s="102"/>
      <c r="AQ52" s="12"/>
      <c r="AR52" s="31"/>
      <c r="AS52" s="20"/>
      <c r="AT52" s="20"/>
      <c r="AU52" s="20"/>
      <c r="AV52" s="20"/>
    </row>
    <row r="53" spans="1:48" x14ac:dyDescent="0.2">
      <c r="A53" s="158"/>
      <c r="B53" s="33">
        <v>2</v>
      </c>
      <c r="C53" s="11" t="s">
        <v>51</v>
      </c>
      <c r="D53" s="34">
        <v>17531</v>
      </c>
      <c r="E53" s="34">
        <v>7</v>
      </c>
      <c r="F53" s="34">
        <v>14185</v>
      </c>
      <c r="G53" s="35">
        <v>1.3</v>
      </c>
      <c r="H53" s="35">
        <v>7</v>
      </c>
      <c r="I53" s="34">
        <v>14933</v>
      </c>
      <c r="J53" s="35">
        <v>3.9</v>
      </c>
      <c r="K53" s="34">
        <v>14525</v>
      </c>
      <c r="L53" s="36">
        <v>0.06</v>
      </c>
      <c r="M53" s="37">
        <f>ROUND(K53*(1-L53),0)</f>
        <v>13654</v>
      </c>
      <c r="N53" s="38">
        <v>0.376</v>
      </c>
      <c r="O53" s="25">
        <f>M53*N53</f>
        <v>5133.9040000000005</v>
      </c>
      <c r="P53" s="36">
        <v>0.57799999999999996</v>
      </c>
      <c r="Q53" s="25">
        <f>M53*P53</f>
        <v>7892.0119999999997</v>
      </c>
      <c r="R53" s="39">
        <v>4.5999999999999999E-2</v>
      </c>
      <c r="S53" s="25">
        <f>M53*R53</f>
        <v>628.08399999999995</v>
      </c>
      <c r="T53" s="28">
        <v>0.28000000000000003</v>
      </c>
      <c r="U53" s="25">
        <f>M53*T53</f>
        <v>3823.1200000000003</v>
      </c>
      <c r="V53" s="39">
        <v>0.48199999999999998</v>
      </c>
      <c r="W53" s="25">
        <f>M53*V53</f>
        <v>6581.2280000000001</v>
      </c>
      <c r="X53" s="39">
        <v>0.4</v>
      </c>
      <c r="Y53" s="25">
        <f>X53*M53</f>
        <v>5461.6</v>
      </c>
      <c r="Z53" s="40">
        <v>2.8600000000000001E-3</v>
      </c>
      <c r="AA53" s="18">
        <f>M53*Z53</f>
        <v>39.050440000000002</v>
      </c>
      <c r="AB53" s="27">
        <f>IF(M53&gt;0,(AD53+AL53)/M53,0)</f>
        <v>2.9042005273180026E-3</v>
      </c>
      <c r="AC53" s="40">
        <v>2.5999999999999998E-4</v>
      </c>
      <c r="AD53" s="37">
        <f>AC53*M53</f>
        <v>3.5500399999999996</v>
      </c>
      <c r="AE53" s="28">
        <v>0.21829999999999999</v>
      </c>
      <c r="AF53" s="41">
        <f>AI53*(1-AJ53)*AE53</f>
        <v>34.118980200000003</v>
      </c>
      <c r="AG53" s="28">
        <f>IF(AND(AE53&gt;0,AC53&gt;0,Z53&gt;0),((Z53-AC53)*AE53)/((AE53-AC53)*Z53),0)</f>
        <v>0.91017494704891511</v>
      </c>
      <c r="AH53" s="29">
        <f t="shared" si="0"/>
        <v>0.91150043270646874</v>
      </c>
      <c r="AI53" s="34">
        <v>171</v>
      </c>
      <c r="AJ53" s="36">
        <v>8.5999999999999993E-2</v>
      </c>
      <c r="AK53" s="38">
        <v>0.23100000000000001</v>
      </c>
      <c r="AL53" s="41">
        <f>AI53*(1-AJ53)*AK53</f>
        <v>36.103914000000003</v>
      </c>
      <c r="AM53" s="42">
        <v>1.62</v>
      </c>
      <c r="AN53" s="42"/>
      <c r="AO53" s="121">
        <f>AO52+AI53-AN53</f>
        <v>573.38000000000011</v>
      </c>
      <c r="AP53" s="104"/>
      <c r="AQ53" s="43"/>
      <c r="AR53" s="44"/>
      <c r="AS53" s="45"/>
      <c r="AT53" s="45"/>
      <c r="AU53" s="45"/>
      <c r="AV53" s="45"/>
    </row>
    <row r="54" spans="1:48" x14ac:dyDescent="0.2">
      <c r="A54" s="158"/>
      <c r="B54" s="33">
        <v>3</v>
      </c>
      <c r="C54" s="46" t="s">
        <v>56</v>
      </c>
      <c r="D54" s="43">
        <v>21100</v>
      </c>
      <c r="E54" s="43">
        <v>3</v>
      </c>
      <c r="F54" s="43">
        <v>16029</v>
      </c>
      <c r="G54" s="37">
        <v>1</v>
      </c>
      <c r="H54" s="37">
        <v>8</v>
      </c>
      <c r="I54" s="43">
        <v>16827</v>
      </c>
      <c r="J54" s="37">
        <v>3.1</v>
      </c>
      <c r="K54" s="43">
        <v>14562</v>
      </c>
      <c r="L54" s="39">
        <v>0.06</v>
      </c>
      <c r="M54" s="37">
        <f>ROUND(K54*(1-L54),0)</f>
        <v>13688</v>
      </c>
      <c r="N54" s="28">
        <v>0.26</v>
      </c>
      <c r="O54" s="25">
        <f>M54*N54</f>
        <v>3558.88</v>
      </c>
      <c r="P54" s="39">
        <v>0.71199999999999997</v>
      </c>
      <c r="Q54" s="25">
        <f>M54*P54</f>
        <v>9745.8559999999998</v>
      </c>
      <c r="R54" s="39">
        <v>2.8000000000000001E-2</v>
      </c>
      <c r="S54" s="25">
        <f>M54*R54</f>
        <v>383.26400000000001</v>
      </c>
      <c r="T54" s="28">
        <v>0.27700000000000002</v>
      </c>
      <c r="U54" s="25">
        <f>M54*T54</f>
        <v>3791.5760000000005</v>
      </c>
      <c r="V54" s="39">
        <v>0.48199999999999998</v>
      </c>
      <c r="W54" s="25">
        <f>M54*V54</f>
        <v>6597.616</v>
      </c>
      <c r="X54" s="39">
        <v>0.4</v>
      </c>
      <c r="Y54" s="25">
        <f>X54*M54</f>
        <v>5475.2000000000007</v>
      </c>
      <c r="Z54" s="47">
        <v>2.7499999999999998E-3</v>
      </c>
      <c r="AA54" s="18">
        <f>M54*Z54</f>
        <v>37.641999999999996</v>
      </c>
      <c r="AB54" s="27">
        <f>IF(M54&gt;0,(AD54+AL54)/M54,0)</f>
        <v>2.8686812974868504E-3</v>
      </c>
      <c r="AC54" s="47">
        <v>2.5999999999999998E-4</v>
      </c>
      <c r="AD54" s="37">
        <f>AC54*M54</f>
        <v>3.5588799999999998</v>
      </c>
      <c r="AE54" s="28">
        <v>0.19980000000000001</v>
      </c>
      <c r="AF54" s="41">
        <f>AI54*(1-AJ54)*AE54</f>
        <v>34.482283200000005</v>
      </c>
      <c r="AG54" s="28">
        <f>IF(AND(AE54&gt;0,AC54&gt;0,Z54&gt;0),((Z54-AC54)*AE54)/((AE54-AC54)*Z54),0)</f>
        <v>0.90663434991389302</v>
      </c>
      <c r="AH54" s="29">
        <f t="shared" si="0"/>
        <v>0.91051020992593423</v>
      </c>
      <c r="AI54" s="43">
        <v>188</v>
      </c>
      <c r="AJ54" s="39">
        <v>8.2000000000000003E-2</v>
      </c>
      <c r="AK54" s="28">
        <v>0.2069</v>
      </c>
      <c r="AL54" s="41">
        <f>AI54*(1-AJ54)*AK54</f>
        <v>35.707629600000004</v>
      </c>
      <c r="AM54" s="18">
        <v>1.65</v>
      </c>
      <c r="AN54" s="18"/>
      <c r="AO54" s="121">
        <f>AO53+AI54-AN54</f>
        <v>761.38000000000011</v>
      </c>
      <c r="AP54" s="104"/>
      <c r="AQ54" s="43"/>
      <c r="AR54" s="48"/>
      <c r="AS54" s="41"/>
      <c r="AT54" s="41"/>
      <c r="AU54" s="41"/>
      <c r="AV54" s="41"/>
    </row>
    <row r="55" spans="1:48" s="22" customFormat="1" ht="13.5" thickBot="1" x14ac:dyDescent="0.25">
      <c r="A55" s="159"/>
      <c r="B55" s="49" t="s">
        <v>38</v>
      </c>
      <c r="C55" s="50"/>
      <c r="D55" s="51">
        <f>SUM(D52:D54)</f>
        <v>43075</v>
      </c>
      <c r="E55" s="51"/>
      <c r="F55" s="51">
        <f>SUM(F52:F54)</f>
        <v>46372</v>
      </c>
      <c r="G55" s="52"/>
      <c r="H55" s="52"/>
      <c r="I55" s="51">
        <f>SUM(I52:I54)</f>
        <v>48171</v>
      </c>
      <c r="J55" s="52"/>
      <c r="K55" s="51">
        <f>SUM(K52:K54)</f>
        <v>43460</v>
      </c>
      <c r="L55" s="21">
        <f>IF(K55&gt;0,(K52*L52+K53*L53+K54*L54)/K55,0)</f>
        <v>6.0330717901518637E-2</v>
      </c>
      <c r="M55" s="52">
        <f>M52+M53+M54</f>
        <v>40838</v>
      </c>
      <c r="N55" s="53">
        <f>IF(M55&gt;0,O55/M55,0)</f>
        <v>0.39825750526470444</v>
      </c>
      <c r="O55" s="54">
        <f>O52+O53+O54</f>
        <v>16264.04</v>
      </c>
      <c r="P55" s="21">
        <f>IF(M55&gt;0,Q55/M55,0)</f>
        <v>0.56640237034134866</v>
      </c>
      <c r="Q55" s="54">
        <f>Q52+Q53+Q54</f>
        <v>23130.739999999998</v>
      </c>
      <c r="R55" s="21">
        <f>IF(M55&gt;0,S55/M55,0)</f>
        <v>3.5340124393946806E-2</v>
      </c>
      <c r="S55" s="54">
        <f>S52+S53+S54</f>
        <v>1443.2199999999998</v>
      </c>
      <c r="T55" s="21">
        <f>IF(M55&gt;0,U55/M55,0)</f>
        <v>0.27932494245555617</v>
      </c>
      <c r="U55" s="54">
        <f>U52+U53+U54</f>
        <v>11407.072000000002</v>
      </c>
      <c r="V55" s="21">
        <f>IF(M55&gt;0,W55/M55,0)</f>
        <v>0.47737332876242716</v>
      </c>
      <c r="W55" s="54">
        <f>W52+W53+W54</f>
        <v>19494.972000000002</v>
      </c>
      <c r="X55" s="21">
        <f>IF(M55&gt;0,Y55/M55,0)</f>
        <v>0.4</v>
      </c>
      <c r="Y55" s="54">
        <f>Y52+Y53+Y54</f>
        <v>16335.2</v>
      </c>
      <c r="Z55" s="55">
        <f>IF(M55&gt;0,AA55/M55,0)</f>
        <v>2.8528733042754296E-3</v>
      </c>
      <c r="AA55" s="56">
        <f>SUM(AA52:AA54)</f>
        <v>116.50564</v>
      </c>
      <c r="AB55" s="55">
        <f>IF(M55&gt;0,(AB52*M52+AB53*M53+AB54*M54)/M55,0)</f>
        <v>2.9319551496155543E-3</v>
      </c>
      <c r="AC55" s="55">
        <f>IF(K55&gt;0,(K52*AC52+K53*AC53+K54*AC54)/K55,0)</f>
        <v>2.5999999999999998E-4</v>
      </c>
      <c r="AD55" s="52">
        <f>SUM(AD52:AD54)</f>
        <v>10.61788</v>
      </c>
      <c r="AE55" s="53">
        <f>IF(K55&gt;0,(K52*AE52+K53*AE53+K54*AE54)/K55,0)</f>
        <v>0.20886023009664059</v>
      </c>
      <c r="AF55" s="58">
        <f>SUM(AF52:AF54)</f>
        <v>107.03135790000002</v>
      </c>
      <c r="AG55" s="53">
        <f>IF(AND(AA55&gt;0),((AA52*AG52+AA53*AG53+AA54*AG54)/AA55),0)</f>
        <v>0.90999740748309632</v>
      </c>
      <c r="AH55" s="57">
        <f t="shared" si="0"/>
        <v>0.91243330739787598</v>
      </c>
      <c r="AI55" s="51">
        <f>SUM(AI52:AI54)</f>
        <v>560</v>
      </c>
      <c r="AJ55" s="21">
        <f>IF(AI55&gt;0,(AJ52*AI52+AJ53*AI53+AJ54*AI54)/AI55,0)</f>
        <v>8.3580357142857137E-2</v>
      </c>
      <c r="AK55" s="53">
        <f>IF(K55&gt;0,(AK52*K52+AK53*K53+AK54*K54)/K55,0)</f>
        <v>0.21346635987114587</v>
      </c>
      <c r="AL55" s="58">
        <f>SUM(AL52:AL54)</f>
        <v>109.11730440000001</v>
      </c>
      <c r="AM55" s="56"/>
      <c r="AN55" s="56">
        <f>SUM(AN52:AN54)</f>
        <v>1000.8</v>
      </c>
      <c r="AO55" s="105"/>
      <c r="AP55" s="106">
        <f>AO54</f>
        <v>761.38000000000011</v>
      </c>
      <c r="AQ55" s="51">
        <f>SUM(AQ52:AQ54)</f>
        <v>0</v>
      </c>
      <c r="AR55" s="59"/>
      <c r="AS55" s="58"/>
      <c r="AT55" s="58"/>
      <c r="AU55" s="58"/>
      <c r="AV55" s="58"/>
    </row>
    <row r="56" spans="1:48" x14ac:dyDescent="0.2">
      <c r="A56" s="157">
        <v>14</v>
      </c>
      <c r="B56" s="23">
        <v>1</v>
      </c>
      <c r="C56" s="11" t="s">
        <v>53</v>
      </c>
      <c r="D56" s="12">
        <v>5355</v>
      </c>
      <c r="E56" s="12">
        <v>2</v>
      </c>
      <c r="F56" s="12">
        <v>13810</v>
      </c>
      <c r="G56" s="13">
        <v>0.7</v>
      </c>
      <c r="H56" s="13">
        <v>5.9</v>
      </c>
      <c r="I56" s="12">
        <v>14147</v>
      </c>
      <c r="J56" s="13">
        <v>3.8</v>
      </c>
      <c r="K56" s="12">
        <v>14362</v>
      </c>
      <c r="L56" s="14">
        <v>6.9000000000000006E-2</v>
      </c>
      <c r="M56" s="24">
        <f>ROUND(K56*(1-L56),0)</f>
        <v>13371</v>
      </c>
      <c r="N56" s="15">
        <v>0.53100000000000003</v>
      </c>
      <c r="O56" s="25">
        <f>M56*N56</f>
        <v>7100.0010000000002</v>
      </c>
      <c r="P56" s="14">
        <v>0.432</v>
      </c>
      <c r="Q56" s="25">
        <f>M56*P56</f>
        <v>5776.2719999999999</v>
      </c>
      <c r="R56" s="16">
        <v>3.6999999999999998E-2</v>
      </c>
      <c r="S56" s="25">
        <f>M56*R56</f>
        <v>494.72699999999998</v>
      </c>
      <c r="T56" s="26">
        <v>0.27900000000000003</v>
      </c>
      <c r="U56" s="25">
        <f>M56*T56</f>
        <v>3730.5090000000005</v>
      </c>
      <c r="V56" s="16">
        <v>0.47199999999999998</v>
      </c>
      <c r="W56" s="25">
        <f>M56*V56</f>
        <v>6311.1120000000001</v>
      </c>
      <c r="X56" s="16">
        <v>0.4</v>
      </c>
      <c r="Y56" s="25">
        <f>X56*M56</f>
        <v>5348.4000000000005</v>
      </c>
      <c r="Z56" s="17">
        <v>2.7799999999999999E-3</v>
      </c>
      <c r="AA56" s="18">
        <f>M56*Z56</f>
        <v>37.171379999999999</v>
      </c>
      <c r="AB56" s="27">
        <f>IF(M56&gt;0,(AD56+AL56)/M56,0)</f>
        <v>2.6968548350908682E-3</v>
      </c>
      <c r="AC56" s="17">
        <v>2.5999999999999998E-4</v>
      </c>
      <c r="AD56" s="24">
        <f>AC56*M56</f>
        <v>3.4764599999999999</v>
      </c>
      <c r="AE56" s="117">
        <v>0.21560000000000001</v>
      </c>
      <c r="AF56" s="30">
        <f>AI56*(1-AJ56)*AE56</f>
        <v>33.499928000000004</v>
      </c>
      <c r="AG56" s="28">
        <f>IF(AND(AE56&gt;0,AC56&gt;0,Z56&gt;0),((Z56-AC56)*AE56)/((AE56-AC56)*Z56),0)</f>
        <v>0.90756929146011689</v>
      </c>
      <c r="AH56" s="60">
        <f t="shared" si="0"/>
        <v>0.9047131231210287</v>
      </c>
      <c r="AI56" s="12">
        <v>170</v>
      </c>
      <c r="AJ56" s="14">
        <v>8.5999999999999993E-2</v>
      </c>
      <c r="AK56" s="15">
        <v>0.2097</v>
      </c>
      <c r="AL56" s="30">
        <f>AI56*(1-AJ56)*AK56</f>
        <v>32.583185999999998</v>
      </c>
      <c r="AM56" s="19">
        <v>1.6</v>
      </c>
      <c r="AN56" s="19">
        <v>846.68</v>
      </c>
      <c r="AO56" s="101">
        <f>AO54+AI56-AN56-AP56</f>
        <v>4.0000000000001563</v>
      </c>
      <c r="AP56" s="102">
        <v>80.7</v>
      </c>
      <c r="AQ56" s="12"/>
      <c r="AR56" s="31"/>
      <c r="AS56" s="20"/>
      <c r="AT56" s="20"/>
      <c r="AU56" s="20"/>
      <c r="AV56" s="20"/>
    </row>
    <row r="57" spans="1:48" x14ac:dyDescent="0.2">
      <c r="A57" s="158"/>
      <c r="B57" s="33">
        <v>2</v>
      </c>
      <c r="C57" s="11" t="s">
        <v>52</v>
      </c>
      <c r="D57" s="34">
        <v>18260</v>
      </c>
      <c r="E57" s="34">
        <v>7</v>
      </c>
      <c r="F57" s="34">
        <v>15334</v>
      </c>
      <c r="G57" s="35">
        <v>1.9</v>
      </c>
      <c r="H57" s="35">
        <v>3.1</v>
      </c>
      <c r="I57" s="34">
        <v>15020</v>
      </c>
      <c r="J57" s="35">
        <v>3.8</v>
      </c>
      <c r="K57" s="34">
        <v>14341</v>
      </c>
      <c r="L57" s="36">
        <v>6.4000000000000001E-2</v>
      </c>
      <c r="M57" s="37">
        <f>ROUND(K57*(1-L57),0)</f>
        <v>13423</v>
      </c>
      <c r="N57" s="38">
        <v>0.66700000000000004</v>
      </c>
      <c r="O57" s="25">
        <f>M57*N57</f>
        <v>8953.1409999999996</v>
      </c>
      <c r="P57" s="36">
        <v>0.309</v>
      </c>
      <c r="Q57" s="25">
        <f>M57*P57</f>
        <v>4147.7070000000003</v>
      </c>
      <c r="R57" s="39">
        <v>2.4E-2</v>
      </c>
      <c r="S57" s="25">
        <f>M57*R57</f>
        <v>322.15199999999999</v>
      </c>
      <c r="T57" s="28">
        <v>0.25</v>
      </c>
      <c r="U57" s="25">
        <f>M57*T57</f>
        <v>3355.75</v>
      </c>
      <c r="V57" s="39">
        <v>0.499</v>
      </c>
      <c r="W57" s="25">
        <f>M57*V57</f>
        <v>6698.0770000000002</v>
      </c>
      <c r="X57" s="39">
        <v>0.4</v>
      </c>
      <c r="Y57" s="25">
        <f>X57*M57</f>
        <v>5369.2000000000007</v>
      </c>
      <c r="Z57" s="40">
        <v>2.82E-3</v>
      </c>
      <c r="AA57" s="18">
        <f>M57*Z57</f>
        <v>37.85286</v>
      </c>
      <c r="AB57" s="27">
        <f>IF(M57&gt;0,(AD57+AL57)/M57,0)</f>
        <v>2.850697496833793E-3</v>
      </c>
      <c r="AC57" s="40">
        <v>2.5999999999999998E-4</v>
      </c>
      <c r="AD57" s="37">
        <f>AC57*M57</f>
        <v>3.4899799999999996</v>
      </c>
      <c r="AE57" s="28">
        <v>0.20649999999999999</v>
      </c>
      <c r="AF57" s="41">
        <f>AI57*(1-AJ57)*AE57</f>
        <v>33.138087499999997</v>
      </c>
      <c r="AG57" s="28">
        <f>IF(AND(AE57&gt;0,AC57&gt;0,Z57&gt;0),((Z57-AC57)*AE57)/((AE57-AC57)*Z57),0)</f>
        <v>0.90894585389740812</v>
      </c>
      <c r="AH57" s="29">
        <f t="shared" si="0"/>
        <v>0.90988594631266706</v>
      </c>
      <c r="AI57" s="34">
        <v>175</v>
      </c>
      <c r="AJ57" s="36">
        <v>8.3000000000000004E-2</v>
      </c>
      <c r="AK57" s="38">
        <v>0.2167</v>
      </c>
      <c r="AL57" s="41">
        <f>AI57*(1-AJ57)*AK57</f>
        <v>34.774932499999998</v>
      </c>
      <c r="AM57" s="42">
        <v>1.65</v>
      </c>
      <c r="AN57" s="42"/>
      <c r="AO57" s="121">
        <f>AO56+AI57-AN57</f>
        <v>179.00000000000017</v>
      </c>
      <c r="AP57" s="104"/>
      <c r="AQ57" s="43"/>
      <c r="AR57" s="44"/>
      <c r="AS57" s="45"/>
      <c r="AT57" s="45"/>
      <c r="AU57" s="45"/>
      <c r="AV57" s="45"/>
    </row>
    <row r="58" spans="1:48" x14ac:dyDescent="0.2">
      <c r="A58" s="158"/>
      <c r="B58" s="33">
        <v>3</v>
      </c>
      <c r="C58" s="46" t="s">
        <v>56</v>
      </c>
      <c r="D58" s="43">
        <v>20400</v>
      </c>
      <c r="E58" s="43">
        <v>3</v>
      </c>
      <c r="F58" s="43">
        <v>16235</v>
      </c>
      <c r="G58" s="37">
        <v>0.9</v>
      </c>
      <c r="H58" s="37">
        <v>6.6</v>
      </c>
      <c r="I58" s="43">
        <v>16768</v>
      </c>
      <c r="J58" s="37">
        <v>3.1</v>
      </c>
      <c r="K58" s="43">
        <v>14270</v>
      </c>
      <c r="L58" s="39">
        <v>6.7000000000000004E-2</v>
      </c>
      <c r="M58" s="37">
        <f>ROUND(K58*(1-L58),0)</f>
        <v>13314</v>
      </c>
      <c r="N58" s="28">
        <v>0.248</v>
      </c>
      <c r="O58" s="25">
        <f>M58*N58</f>
        <v>3301.8719999999998</v>
      </c>
      <c r="P58" s="39">
        <v>0.72699999999999998</v>
      </c>
      <c r="Q58" s="25">
        <f>M58*P58</f>
        <v>9679.2780000000002</v>
      </c>
      <c r="R58" s="39">
        <v>2.5000000000000001E-2</v>
      </c>
      <c r="S58" s="25">
        <f>M58*R58</f>
        <v>332.85</v>
      </c>
      <c r="T58" s="28">
        <v>0.25700000000000001</v>
      </c>
      <c r="U58" s="25">
        <f>M58*T58</f>
        <v>3421.6979999999999</v>
      </c>
      <c r="V58" s="39">
        <v>0.496</v>
      </c>
      <c r="W58" s="25">
        <f>M58*V58</f>
        <v>6603.7439999999997</v>
      </c>
      <c r="X58" s="39">
        <v>0.4</v>
      </c>
      <c r="Y58" s="25">
        <f>X58*M58</f>
        <v>5325.6</v>
      </c>
      <c r="Z58" s="47">
        <v>2.7599999999999999E-3</v>
      </c>
      <c r="AA58" s="18">
        <f>M58*Z58</f>
        <v>36.746639999999999</v>
      </c>
      <c r="AB58" s="27">
        <f>IF(M58&gt;0,(AD58+AL58)/M58,0)</f>
        <v>2.7257258750187771E-3</v>
      </c>
      <c r="AC58" s="47">
        <v>2.7E-4</v>
      </c>
      <c r="AD58" s="37">
        <f>AC58*M58</f>
        <v>3.5947800000000001</v>
      </c>
      <c r="AE58" s="28">
        <v>0.2049</v>
      </c>
      <c r="AF58" s="41">
        <f>AI58*(1-AJ58)*AE58</f>
        <v>31.615455300000001</v>
      </c>
      <c r="AG58" s="28">
        <f>IF(AND(AE58&gt;0,AC58&gt;0,Z58&gt;0),((Z58-AC58)*AE58)/((AE58-AC58)*Z58),0)</f>
        <v>0.903364290585978</v>
      </c>
      <c r="AH58" s="29">
        <f t="shared" si="0"/>
        <v>0.90209325193284162</v>
      </c>
      <c r="AI58" s="43">
        <v>169</v>
      </c>
      <c r="AJ58" s="39">
        <v>8.6999999999999994E-2</v>
      </c>
      <c r="AK58" s="28">
        <v>0.21190000000000001</v>
      </c>
      <c r="AL58" s="41">
        <f>AI58*(1-AJ58)*AK58</f>
        <v>32.695534299999998</v>
      </c>
      <c r="AM58" s="18">
        <v>1.6</v>
      </c>
      <c r="AN58" s="18"/>
      <c r="AO58" s="121">
        <f>AO57+AI58-AN58</f>
        <v>348.00000000000017</v>
      </c>
      <c r="AP58" s="104"/>
      <c r="AQ58" s="43"/>
      <c r="AR58" s="48"/>
      <c r="AS58" s="41"/>
      <c r="AT58" s="41"/>
      <c r="AU58" s="41"/>
      <c r="AV58" s="41"/>
    </row>
    <row r="59" spans="1:48" s="22" customFormat="1" ht="13.5" thickBot="1" x14ac:dyDescent="0.25">
      <c r="A59" s="159"/>
      <c r="B59" s="49" t="s">
        <v>38</v>
      </c>
      <c r="C59" s="50"/>
      <c r="D59" s="51">
        <f>SUM(D56:D58)</f>
        <v>44015</v>
      </c>
      <c r="E59" s="51"/>
      <c r="F59" s="51">
        <f>SUM(F56:F58)</f>
        <v>45379</v>
      </c>
      <c r="G59" s="52"/>
      <c r="H59" s="52"/>
      <c r="I59" s="51">
        <f>SUM(I56:I58)</f>
        <v>45935</v>
      </c>
      <c r="J59" s="52"/>
      <c r="K59" s="51">
        <f>SUM(K56:K58)</f>
        <v>42973</v>
      </c>
      <c r="L59" s="21">
        <f>IF(K59&gt;0,(K56*L56+K57*L57+K58*L58)/K59,0)</f>
        <v>6.666725618411562E-2</v>
      </c>
      <c r="M59" s="52">
        <f>M56+M57+M58</f>
        <v>40108</v>
      </c>
      <c r="N59" s="53">
        <f>IF(M59&gt;0,O59/M59,0)</f>
        <v>0.48257240450782884</v>
      </c>
      <c r="O59" s="54">
        <f>O56+O57+O58</f>
        <v>19355.013999999999</v>
      </c>
      <c r="P59" s="21">
        <f>IF(M59&gt;0,Q59/M59,0)</f>
        <v>0.48876176822579032</v>
      </c>
      <c r="Q59" s="54">
        <f>Q56+Q57+Q58</f>
        <v>19603.256999999998</v>
      </c>
      <c r="R59" s="21">
        <f>IF(M59&gt;0,S59/M59,0)</f>
        <v>2.8665827266380766E-2</v>
      </c>
      <c r="S59" s="54">
        <f>S56+S57+S58</f>
        <v>1149.7289999999998</v>
      </c>
      <c r="T59" s="21">
        <f>IF(M59&gt;0,U59/M59,0)</f>
        <v>0.26199154782088363</v>
      </c>
      <c r="U59" s="54">
        <f>U56+U57+U58</f>
        <v>10507.957</v>
      </c>
      <c r="V59" s="21">
        <f>IF(M59&gt;0,W59/M59,0)</f>
        <v>0.48900301685449288</v>
      </c>
      <c r="W59" s="54">
        <f>W56+W57+W58</f>
        <v>19612.933000000001</v>
      </c>
      <c r="X59" s="21">
        <f>IF(M59&gt;0,Y59/M59,0)</f>
        <v>0.40000000000000008</v>
      </c>
      <c r="Y59" s="54">
        <f>Y56+Y57+Y58</f>
        <v>16043.200000000003</v>
      </c>
      <c r="Z59" s="55">
        <f>IF(M59&gt;0,AA59/M59,0)</f>
        <v>2.7867477809913233E-3</v>
      </c>
      <c r="AA59" s="56">
        <f>SUM(AA56:AA58)</f>
        <v>111.77087999999999</v>
      </c>
      <c r="AB59" s="55">
        <f>IF(M59&gt;0,(AB56*M56+AB57*M57+AB58*M58)/M59,0)</f>
        <v>2.7579254213623218E-3</v>
      </c>
      <c r="AC59" s="55">
        <f>IF(K59&gt;0,(K56*AC56+K57*AC57+K58*AC58)/K59,0)</f>
        <v>2.6332068973541526E-4</v>
      </c>
      <c r="AD59" s="52">
        <f>SUM(AD56:AD58)</f>
        <v>10.561219999999999</v>
      </c>
      <c r="AE59" s="53">
        <f>IF(K59&gt;0,(K56*AE56+K57*AE57+K58*AE58)/K59,0)</f>
        <v>0.20900999930188724</v>
      </c>
      <c r="AF59" s="58">
        <f>SUM(AF56:AF58)</f>
        <v>98.253470800000002</v>
      </c>
      <c r="AG59" s="53">
        <f>IF(AND(AA59&gt;0),((AA56*AG56+AA57*AG57+AA58*AG58)/AA59),0)</f>
        <v>0.90665301677299248</v>
      </c>
      <c r="AH59" s="57">
        <f t="shared" si="0"/>
        <v>0.90564301321032192</v>
      </c>
      <c r="AI59" s="51">
        <f>SUM(AI56:AI58)</f>
        <v>514</v>
      </c>
      <c r="AJ59" s="21">
        <f>IF(AI59&gt;0,(AJ56*AI56+AJ57*AI57+AJ58*AI58)/AI59,0)</f>
        <v>8.5307392996108941E-2</v>
      </c>
      <c r="AK59" s="53">
        <f>IF(K59&gt;0,(AK56*K56+AK57*K57+AK58*K58)/K59,0)</f>
        <v>0.21276659995811323</v>
      </c>
      <c r="AL59" s="58">
        <f>SUM(AL56:AL58)</f>
        <v>100.05365279999998</v>
      </c>
      <c r="AM59" s="56"/>
      <c r="AN59" s="56">
        <f>SUM(AN56:AN58)</f>
        <v>846.68</v>
      </c>
      <c r="AO59" s="105"/>
      <c r="AP59" s="106">
        <f>AO58</f>
        <v>348.00000000000017</v>
      </c>
      <c r="AQ59" s="51">
        <f>SUM(AQ56:AQ58)</f>
        <v>0</v>
      </c>
      <c r="AR59" s="59"/>
      <c r="AS59" s="58"/>
      <c r="AT59" s="58"/>
      <c r="AU59" s="58"/>
      <c r="AV59" s="58"/>
    </row>
    <row r="60" spans="1:48" x14ac:dyDescent="0.2">
      <c r="A60" s="157">
        <v>15</v>
      </c>
      <c r="B60" s="23">
        <v>1</v>
      </c>
      <c r="C60" s="11" t="s">
        <v>53</v>
      </c>
      <c r="D60" s="12">
        <v>5538</v>
      </c>
      <c r="E60" s="12">
        <v>2</v>
      </c>
      <c r="F60" s="12">
        <v>5564</v>
      </c>
      <c r="G60" s="13">
        <v>0.8</v>
      </c>
      <c r="H60" s="13">
        <v>8.8000000000000007</v>
      </c>
      <c r="I60" s="12">
        <v>6218</v>
      </c>
      <c r="J60" s="13">
        <v>6</v>
      </c>
      <c r="K60" s="12">
        <v>14086</v>
      </c>
      <c r="L60" s="14">
        <v>7.0000000000000007E-2</v>
      </c>
      <c r="M60" s="24">
        <f>ROUND(K60*(1-L60),0)</f>
        <v>13100</v>
      </c>
      <c r="N60" s="15">
        <v>0.39800000000000002</v>
      </c>
      <c r="O60" s="25">
        <f>M60*N60</f>
        <v>5213.8</v>
      </c>
      <c r="P60" s="14">
        <v>0.57599999999999996</v>
      </c>
      <c r="Q60" s="25">
        <f>M60*P60</f>
        <v>7545.5999999999995</v>
      </c>
      <c r="R60" s="16">
        <v>2.5999999999999999E-2</v>
      </c>
      <c r="S60" s="25">
        <f>M60*R60</f>
        <v>340.59999999999997</v>
      </c>
      <c r="T60" s="26">
        <v>0.246</v>
      </c>
      <c r="U60" s="25">
        <f>M60*T60</f>
        <v>3222.6</v>
      </c>
      <c r="V60" s="16">
        <v>0.51200000000000001</v>
      </c>
      <c r="W60" s="25">
        <f>M60*V60</f>
        <v>6707.2</v>
      </c>
      <c r="X60" s="16">
        <v>0.4</v>
      </c>
      <c r="Y60" s="25">
        <f>X60*M60</f>
        <v>5240</v>
      </c>
      <c r="Z60" s="17">
        <v>2.81E-3</v>
      </c>
      <c r="AA60" s="18">
        <f>M60*Z60</f>
        <v>36.811</v>
      </c>
      <c r="AB60" s="27">
        <f>IF(M60&gt;0,(AD60+AL60)/M60,0)</f>
        <v>2.829437503816794E-3</v>
      </c>
      <c r="AC60" s="17">
        <v>2.7999999999999998E-4</v>
      </c>
      <c r="AD60" s="24">
        <f>AC60*M60</f>
        <v>3.6679999999999997</v>
      </c>
      <c r="AE60" s="117">
        <v>0.1973</v>
      </c>
      <c r="AF60" s="30">
        <f>AI60*(1-AJ60)*AE60</f>
        <v>32.604416900000004</v>
      </c>
      <c r="AG60" s="28">
        <f>IF(AND(AE60&gt;0,AC60&gt;0,Z60&gt;0),((Z60-AC60)*AE60)/((AE60-AC60)*Z60),0)</f>
        <v>0.90163543560619075</v>
      </c>
      <c r="AH60" s="60">
        <f t="shared" si="0"/>
        <v>0.90229048209955875</v>
      </c>
      <c r="AI60" s="12">
        <v>181</v>
      </c>
      <c r="AJ60" s="14">
        <v>8.6999999999999994E-2</v>
      </c>
      <c r="AK60" s="15">
        <v>0.2021</v>
      </c>
      <c r="AL60" s="30">
        <f>AI60*(1-AJ60)*AK60</f>
        <v>33.3976313</v>
      </c>
      <c r="AM60" s="19">
        <v>1.6</v>
      </c>
      <c r="AN60" s="19">
        <v>506.88</v>
      </c>
      <c r="AO60" s="101">
        <f>AO58+AI60-AN60-AP60</f>
        <v>12.000000000000233</v>
      </c>
      <c r="AP60" s="102">
        <v>10.119999999999999</v>
      </c>
      <c r="AQ60" s="12"/>
      <c r="AR60" s="31"/>
      <c r="AS60" s="20"/>
      <c r="AT60" s="20"/>
      <c r="AU60" s="20"/>
      <c r="AV60" s="20"/>
    </row>
    <row r="61" spans="1:48" x14ac:dyDescent="0.2">
      <c r="A61" s="158"/>
      <c r="B61" s="33">
        <v>2</v>
      </c>
      <c r="C61" s="11" t="s">
        <v>52</v>
      </c>
      <c r="D61" s="34">
        <v>17352</v>
      </c>
      <c r="E61" s="34">
        <v>3</v>
      </c>
      <c r="F61" s="34">
        <v>15759</v>
      </c>
      <c r="G61" s="35">
        <v>2.8</v>
      </c>
      <c r="H61" s="35">
        <v>9</v>
      </c>
      <c r="I61" s="34">
        <v>15950</v>
      </c>
      <c r="J61" s="35">
        <v>5</v>
      </c>
      <c r="K61" s="34">
        <v>14938</v>
      </c>
      <c r="L61" s="36">
        <v>7.1999999999999995E-2</v>
      </c>
      <c r="M61" s="37">
        <f>ROUND(K61*(1-L61),0)</f>
        <v>13862</v>
      </c>
      <c r="N61" s="38">
        <v>0.44900000000000001</v>
      </c>
      <c r="O61" s="25">
        <f>M61*N61</f>
        <v>6224.0380000000005</v>
      </c>
      <c r="P61" s="36">
        <v>0.50900000000000001</v>
      </c>
      <c r="Q61" s="25">
        <f>M61*P61</f>
        <v>7055.7579999999998</v>
      </c>
      <c r="R61" s="39">
        <v>4.2000000000000003E-2</v>
      </c>
      <c r="S61" s="25">
        <f>M61*R61</f>
        <v>582.20400000000006</v>
      </c>
      <c r="T61" s="28">
        <v>0.247</v>
      </c>
      <c r="U61" s="25">
        <f>M61*T61</f>
        <v>3423.9139999999998</v>
      </c>
      <c r="V61" s="39">
        <v>0.504</v>
      </c>
      <c r="W61" s="25">
        <f>M61*V61</f>
        <v>6986.4480000000003</v>
      </c>
      <c r="X61" s="39">
        <v>0.39</v>
      </c>
      <c r="Y61" s="25">
        <f>X61*M61</f>
        <v>5406.18</v>
      </c>
      <c r="Z61" s="40">
        <v>2.8E-3</v>
      </c>
      <c r="AA61" s="18">
        <f>M61*Z61</f>
        <v>38.813600000000001</v>
      </c>
      <c r="AB61" s="27">
        <f>IF(M61&gt;0,(AD61+AL61)/M61,0)</f>
        <v>3.0499303419419996E-3</v>
      </c>
      <c r="AC61" s="40">
        <v>2.7999999999999998E-4</v>
      </c>
      <c r="AD61" s="37">
        <f>AC61*M61</f>
        <v>3.8813599999999995</v>
      </c>
      <c r="AE61" s="28">
        <v>0.21249999999999999</v>
      </c>
      <c r="AF61" s="41">
        <f>AI61*(1-AJ61)*AE61</f>
        <v>37.291199999999996</v>
      </c>
      <c r="AG61" s="28">
        <f>IF(AND(AE61&gt;0,AC61&gt;0,Z61&gt;0),((Z61-AC61)*AE61)/((AE61-AC61)*Z61),0)</f>
        <v>0.90118744698897391</v>
      </c>
      <c r="AH61" s="29">
        <f t="shared" si="0"/>
        <v>0.90935833727559889</v>
      </c>
      <c r="AI61" s="34">
        <v>192</v>
      </c>
      <c r="AJ61" s="36">
        <v>8.5999999999999993E-2</v>
      </c>
      <c r="AK61" s="38">
        <v>0.21879999999999999</v>
      </c>
      <c r="AL61" s="41">
        <f>AI61*(1-AJ61)*AK61</f>
        <v>38.396774399999998</v>
      </c>
      <c r="AM61" s="42">
        <v>1.65</v>
      </c>
      <c r="AN61" s="42"/>
      <c r="AO61" s="121">
        <f>AO60+AI61-AN61</f>
        <v>204.00000000000023</v>
      </c>
      <c r="AP61" s="104"/>
      <c r="AQ61" s="43"/>
      <c r="AR61" s="44"/>
      <c r="AS61" s="45"/>
      <c r="AT61" s="45"/>
      <c r="AU61" s="45"/>
      <c r="AV61" s="45"/>
    </row>
    <row r="62" spans="1:48" x14ac:dyDescent="0.2">
      <c r="A62" s="158"/>
      <c r="B62" s="33">
        <v>3</v>
      </c>
      <c r="C62" s="11" t="s">
        <v>50</v>
      </c>
      <c r="D62" s="43">
        <v>19100</v>
      </c>
      <c r="E62" s="43">
        <v>1</v>
      </c>
      <c r="F62" s="43">
        <v>17556</v>
      </c>
      <c r="G62" s="37">
        <v>2.2000000000000002</v>
      </c>
      <c r="H62" s="37">
        <v>8.4</v>
      </c>
      <c r="I62" s="43">
        <v>18612</v>
      </c>
      <c r="J62" s="37">
        <v>4.4000000000000004</v>
      </c>
      <c r="K62" s="43">
        <v>15956</v>
      </c>
      <c r="L62" s="39">
        <v>7.8E-2</v>
      </c>
      <c r="M62" s="37">
        <f>ROUND(K62*(1-L62),0)</f>
        <v>14711</v>
      </c>
      <c r="N62" s="28">
        <v>0.38</v>
      </c>
      <c r="O62" s="25">
        <f>M62*N62</f>
        <v>5590.18</v>
      </c>
      <c r="P62" s="39">
        <v>0.504</v>
      </c>
      <c r="Q62" s="25">
        <f>M62*P62</f>
        <v>7414.3440000000001</v>
      </c>
      <c r="R62" s="39">
        <v>0.11600000000000001</v>
      </c>
      <c r="S62" s="25">
        <f>M62*R62</f>
        <v>1706.4760000000001</v>
      </c>
      <c r="T62" s="28">
        <v>0.29899999999999999</v>
      </c>
      <c r="U62" s="25">
        <f>M62*T62</f>
        <v>4398.5889999999999</v>
      </c>
      <c r="V62" s="39">
        <v>0.45900000000000002</v>
      </c>
      <c r="W62" s="25">
        <f>M62*V62</f>
        <v>6752.3490000000002</v>
      </c>
      <c r="X62" s="39">
        <v>0.4</v>
      </c>
      <c r="Y62" s="25">
        <f>X62*M62</f>
        <v>5884.4000000000005</v>
      </c>
      <c r="Z62" s="47">
        <v>2.8600000000000001E-3</v>
      </c>
      <c r="AA62" s="18">
        <f>M62*Z62</f>
        <v>42.073460000000004</v>
      </c>
      <c r="AB62" s="27">
        <f>IF(M62&gt;0,(AD62+AL62)/M62,0)</f>
        <v>3.1015023859696823E-3</v>
      </c>
      <c r="AC62" s="47">
        <v>2.7999999999999998E-4</v>
      </c>
      <c r="AD62" s="37">
        <f>AC62*M62</f>
        <v>4.1190799999999994</v>
      </c>
      <c r="AE62" s="28">
        <v>0.20780000000000001</v>
      </c>
      <c r="AF62" s="41">
        <f>AI62*(1-AJ62)*AE62</f>
        <v>40.800283200000003</v>
      </c>
      <c r="AG62" s="28">
        <f>IF(AND(AE62&gt;0,AC62&gt;0,Z62&gt;0),((Z62-AC62)*AE62)/((AE62-AC62)*Z62),0)</f>
        <v>0.9033150735155363</v>
      </c>
      <c r="AH62" s="29">
        <f t="shared" si="0"/>
        <v>0.91092769889683844</v>
      </c>
      <c r="AI62" s="43">
        <v>216</v>
      </c>
      <c r="AJ62" s="39">
        <v>9.0999999999999998E-2</v>
      </c>
      <c r="AK62" s="28">
        <v>0.2114</v>
      </c>
      <c r="AL62" s="41">
        <f>AI62*(1-AJ62)*AK62</f>
        <v>41.507121599999998</v>
      </c>
      <c r="AM62" s="18">
        <v>1.75</v>
      </c>
      <c r="AN62" s="18"/>
      <c r="AO62" s="121">
        <f>AO61+AI62-AN62</f>
        <v>420.00000000000023</v>
      </c>
      <c r="AP62" s="104"/>
      <c r="AQ62" s="43"/>
      <c r="AR62" s="48"/>
      <c r="AS62" s="41"/>
      <c r="AT62" s="41"/>
      <c r="AU62" s="41"/>
      <c r="AV62" s="41"/>
    </row>
    <row r="63" spans="1:48" s="22" customFormat="1" ht="13.5" thickBot="1" x14ac:dyDescent="0.25">
      <c r="A63" s="159"/>
      <c r="B63" s="49" t="s">
        <v>38</v>
      </c>
      <c r="C63" s="50"/>
      <c r="D63" s="51">
        <f>SUM(D60:D62)</f>
        <v>41990</v>
      </c>
      <c r="E63" s="51"/>
      <c r="F63" s="51">
        <f>SUM(F60:F62)</f>
        <v>38879</v>
      </c>
      <c r="G63" s="52"/>
      <c r="H63" s="52"/>
      <c r="I63" s="51">
        <f>SUM(I60:I62)</f>
        <v>40780</v>
      </c>
      <c r="J63" s="52"/>
      <c r="K63" s="51">
        <f>SUM(K60:K62)</f>
        <v>44980</v>
      </c>
      <c r="L63" s="21">
        <f>IF(K63&gt;0,(K60*L60+K61*L61+K62*L62)/K63,0)</f>
        <v>7.350208981769675E-2</v>
      </c>
      <c r="M63" s="52">
        <f>M60+M61+M62</f>
        <v>41673</v>
      </c>
      <c r="N63" s="53">
        <f>IF(M63&gt;0,O63/M63,0)</f>
        <v>0.40861032323086893</v>
      </c>
      <c r="O63" s="54">
        <f>O60+O61+O62</f>
        <v>17028.018</v>
      </c>
      <c r="P63" s="21">
        <f>IF(M63&gt;0,Q63/M63,0)</f>
        <v>0.52829654692486749</v>
      </c>
      <c r="Q63" s="54">
        <f>Q60+Q61+Q62</f>
        <v>22015.702000000001</v>
      </c>
      <c r="R63" s="21">
        <f>IF(M63&gt;0,S63/M63,0)</f>
        <v>6.3093129844263671E-2</v>
      </c>
      <c r="S63" s="54">
        <f>S60+S61+S62</f>
        <v>2629.28</v>
      </c>
      <c r="T63" s="21">
        <f>IF(M63&gt;0,U63/M63,0)</f>
        <v>0.26504218558779064</v>
      </c>
      <c r="U63" s="54">
        <f>U60+U61+U62</f>
        <v>11045.102999999999</v>
      </c>
      <c r="V63" s="21">
        <f>IF(M63&gt;0,W63/M63,0)</f>
        <v>0.49062935233844462</v>
      </c>
      <c r="W63" s="54">
        <f>W60+W61+W62</f>
        <v>20445.997000000003</v>
      </c>
      <c r="X63" s="21">
        <f>IF(M63&gt;0,Y63/M63,0)</f>
        <v>0.39667362560890751</v>
      </c>
      <c r="Y63" s="54">
        <f>Y60+Y61+Y62</f>
        <v>16530.580000000002</v>
      </c>
      <c r="Z63" s="55">
        <f>IF(M63&gt;0,AA63/M63,0)</f>
        <v>2.824324142730305E-3</v>
      </c>
      <c r="AA63" s="56">
        <f>SUM(AA60:AA62)</f>
        <v>117.69806</v>
      </c>
      <c r="AB63" s="55">
        <f>IF(M63&gt;0,(AB60*M60+AB61*M61+AB62*M62)/M63,0)</f>
        <v>2.9988233940441054E-3</v>
      </c>
      <c r="AC63" s="55">
        <f>IF(K63&gt;0,(K60*AC60+K61*AC61+K62*AC62)/K63,0)</f>
        <v>2.7999999999999998E-4</v>
      </c>
      <c r="AD63" s="52">
        <f>SUM(AD60:AD62)</f>
        <v>11.668439999999999</v>
      </c>
      <c r="AE63" s="53">
        <f>IF(K63&gt;0,(K60*AE60+K61*AE61+K62*AE62)/K63,0)</f>
        <v>0.20607269008448201</v>
      </c>
      <c r="AF63" s="58">
        <f>SUM(AF60:AF62)</f>
        <v>110.69590009999999</v>
      </c>
      <c r="AG63" s="53">
        <f>IF(AND(AA63&gt;0),((AA60*AG60+AA61*AG61+AA62*AG62)/AA63),0)</f>
        <v>0.90208812044568709</v>
      </c>
      <c r="AH63" s="57">
        <f t="shared" si="0"/>
        <v>0.90783507000987451</v>
      </c>
      <c r="AI63" s="51">
        <f>SUM(AI60:AI62)</f>
        <v>589</v>
      </c>
      <c r="AJ63" s="21">
        <f>IF(AI63&gt;0,(AJ60*AI60+AJ61*AI61+AJ62*AI62)/AI63,0)</f>
        <v>8.8140916808149408E-2</v>
      </c>
      <c r="AK63" s="53">
        <f>IF(K63&gt;0,(AK60*K60+AK61*K61+AK62*K62)/K63,0)</f>
        <v>0.21094516229435303</v>
      </c>
      <c r="AL63" s="58">
        <f>SUM(AL60:AL62)</f>
        <v>113.3015273</v>
      </c>
      <c r="AM63" s="56"/>
      <c r="AN63" s="56">
        <f>SUM(AN60:AN62)</f>
        <v>506.88</v>
      </c>
      <c r="AO63" s="105"/>
      <c r="AP63" s="106">
        <f>AO62</f>
        <v>420.00000000000023</v>
      </c>
      <c r="AQ63" s="51">
        <f>SUM(AQ60:AQ62)</f>
        <v>0</v>
      </c>
      <c r="AR63" s="59"/>
      <c r="AS63" s="58"/>
      <c r="AT63" s="58"/>
      <c r="AU63" s="58"/>
      <c r="AV63" s="58"/>
    </row>
    <row r="64" spans="1:48" x14ac:dyDescent="0.2">
      <c r="A64" s="157">
        <v>16</v>
      </c>
      <c r="B64" s="23">
        <v>1</v>
      </c>
      <c r="C64" s="11" t="s">
        <v>51</v>
      </c>
      <c r="D64" s="12">
        <v>3080</v>
      </c>
      <c r="E64" s="12">
        <v>2</v>
      </c>
      <c r="F64" s="12">
        <v>12043</v>
      </c>
      <c r="G64" s="13">
        <v>1.9</v>
      </c>
      <c r="H64" s="13">
        <v>6.3</v>
      </c>
      <c r="I64" s="12">
        <v>12326</v>
      </c>
      <c r="J64" s="13">
        <v>5.5</v>
      </c>
      <c r="K64" s="12">
        <v>16172</v>
      </c>
      <c r="L64" s="14">
        <v>6.6000000000000003E-2</v>
      </c>
      <c r="M64" s="24">
        <f>ROUND(K64*(1-L64),0)</f>
        <v>15105</v>
      </c>
      <c r="N64" s="15">
        <v>0.48199999999999998</v>
      </c>
      <c r="O64" s="25">
        <f>M64*N64</f>
        <v>7280.61</v>
      </c>
      <c r="P64" s="14">
        <v>0.47299999999999998</v>
      </c>
      <c r="Q64" s="25">
        <f>M64*P64</f>
        <v>7144.665</v>
      </c>
      <c r="R64" s="16">
        <v>4.4999999999999998E-2</v>
      </c>
      <c r="S64" s="25">
        <f>M64*R64</f>
        <v>679.72500000000002</v>
      </c>
      <c r="T64" s="26">
        <v>0.27200000000000002</v>
      </c>
      <c r="U64" s="25">
        <f>M64*T64</f>
        <v>4108.5600000000004</v>
      </c>
      <c r="V64" s="16">
        <v>0.48199999999999998</v>
      </c>
      <c r="W64" s="25">
        <f>M64*V64</f>
        <v>7280.61</v>
      </c>
      <c r="X64" s="16">
        <v>0.4</v>
      </c>
      <c r="Y64" s="25">
        <f>X64*M64</f>
        <v>6042</v>
      </c>
      <c r="Z64" s="17">
        <v>2.96E-3</v>
      </c>
      <c r="AA64" s="18">
        <f>M64*Z64</f>
        <v>44.710799999999999</v>
      </c>
      <c r="AB64" s="27">
        <f>IF(M64&gt;0,(AD64+AL64)/M64,0)</f>
        <v>2.9364243892750744E-3</v>
      </c>
      <c r="AC64" s="17">
        <v>2.7999999999999998E-4</v>
      </c>
      <c r="AD64" s="24">
        <f>AC64*M64</f>
        <v>4.2294</v>
      </c>
      <c r="AE64" s="117">
        <v>0.217</v>
      </c>
      <c r="AF64" s="30">
        <f>AI64*(1-AJ64)*AE64</f>
        <v>40.106808000000001</v>
      </c>
      <c r="AG64" s="28">
        <f>IF(AND(AE64&gt;0,AC64&gt;0,Z64&gt;0),((Z64-AC64)*AE64)/((AE64-AC64)*Z64),0)</f>
        <v>0.90657517983099389</v>
      </c>
      <c r="AH64" s="60">
        <f t="shared" si="0"/>
        <v>0.9058141898462686</v>
      </c>
      <c r="AI64" s="12">
        <v>204</v>
      </c>
      <c r="AJ64" s="14">
        <v>9.4E-2</v>
      </c>
      <c r="AK64" s="15">
        <v>0.21709999999999999</v>
      </c>
      <c r="AL64" s="30">
        <f>AI64*(1-AJ64)*AK64</f>
        <v>40.125290399999997</v>
      </c>
      <c r="AM64" s="19">
        <v>1.75</v>
      </c>
      <c r="AN64" s="19">
        <v>617</v>
      </c>
      <c r="AO64" s="101">
        <f>AO62+AI64-AN64-AP64</f>
        <v>2.2737367544323206E-13</v>
      </c>
      <c r="AP64" s="102">
        <v>7</v>
      </c>
      <c r="AQ64" s="12"/>
      <c r="AR64" s="31"/>
      <c r="AS64" s="20"/>
      <c r="AT64" s="20"/>
      <c r="AU64" s="20"/>
      <c r="AV64" s="20"/>
    </row>
    <row r="65" spans="1:48" x14ac:dyDescent="0.2">
      <c r="A65" s="158"/>
      <c r="B65" s="33">
        <v>2</v>
      </c>
      <c r="C65" s="11" t="s">
        <v>54</v>
      </c>
      <c r="D65" s="34">
        <v>17010</v>
      </c>
      <c r="E65" s="34">
        <v>7</v>
      </c>
      <c r="F65" s="34">
        <v>17023</v>
      </c>
      <c r="G65" s="35">
        <v>1.6</v>
      </c>
      <c r="H65" s="35">
        <v>7.6</v>
      </c>
      <c r="I65" s="34">
        <v>17585</v>
      </c>
      <c r="J65" s="35">
        <v>4.5999999999999996</v>
      </c>
      <c r="K65" s="34">
        <v>16174</v>
      </c>
      <c r="L65" s="36">
        <v>6.7000000000000004E-2</v>
      </c>
      <c r="M65" s="37">
        <f>ROUND(K65*(1-L65),0)</f>
        <v>15090</v>
      </c>
      <c r="N65" s="38">
        <v>0.53600000000000003</v>
      </c>
      <c r="O65" s="25">
        <f>M65*N65</f>
        <v>8088.2400000000007</v>
      </c>
      <c r="P65" s="36">
        <v>0.41099999999999998</v>
      </c>
      <c r="Q65" s="25">
        <f>M65*P65</f>
        <v>6201.99</v>
      </c>
      <c r="R65" s="39">
        <v>5.2999999999999999E-2</v>
      </c>
      <c r="S65" s="25">
        <f>M65*R65</f>
        <v>799.77</v>
      </c>
      <c r="T65" s="28">
        <v>0.22700000000000001</v>
      </c>
      <c r="U65" s="25">
        <f>M65*T65</f>
        <v>3425.4300000000003</v>
      </c>
      <c r="V65" s="39">
        <v>0.53400000000000003</v>
      </c>
      <c r="W65" s="25">
        <f>M65*V65</f>
        <v>8058.06</v>
      </c>
      <c r="X65" s="39">
        <v>0.4</v>
      </c>
      <c r="Y65" s="25">
        <f>X65*M65</f>
        <v>6036</v>
      </c>
      <c r="Z65" s="40">
        <v>3.1199999999999999E-3</v>
      </c>
      <c r="AA65" s="18">
        <f>M65*Z65</f>
        <v>47.080799999999996</v>
      </c>
      <c r="AB65" s="27">
        <f>IF(M65&gt;0,(AD65+AL65)/M65,0)</f>
        <v>3.5021115970841621E-3</v>
      </c>
      <c r="AC65" s="40">
        <v>2.7999999999999998E-4</v>
      </c>
      <c r="AD65" s="37">
        <f>AC65*M65</f>
        <v>4.2252000000000001</v>
      </c>
      <c r="AE65" s="28">
        <v>0.21629999999999999</v>
      </c>
      <c r="AF65" s="41">
        <f>AI65*(1-AJ65)*AE65</f>
        <v>46.452588000000006</v>
      </c>
      <c r="AG65" s="28">
        <f>IF(AND(AE65&gt;0,AC65&gt;0,Z65&gt;0),((Z65-AC65)*AE65)/((AE65-AC65)*Z65),0)</f>
        <v>0.91143626302407899</v>
      </c>
      <c r="AH65" s="29">
        <f t="shared" si="0"/>
        <v>0.92118751381874242</v>
      </c>
      <c r="AI65" s="34">
        <v>236</v>
      </c>
      <c r="AJ65" s="36">
        <v>0.09</v>
      </c>
      <c r="AK65" s="38">
        <v>0.22639999999999999</v>
      </c>
      <c r="AL65" s="41">
        <f>AI65*(1-AJ65)*AK65</f>
        <v>48.621664000000003</v>
      </c>
      <c r="AM65" s="42">
        <v>1.75</v>
      </c>
      <c r="AN65" s="42"/>
      <c r="AO65" s="121">
        <f>AO64+AI65-AN65</f>
        <v>236.00000000000023</v>
      </c>
      <c r="AP65" s="104"/>
      <c r="AQ65" s="43"/>
      <c r="AR65" s="44"/>
      <c r="AS65" s="45"/>
      <c r="AT65" s="45"/>
      <c r="AU65" s="45"/>
      <c r="AV65" s="45"/>
    </row>
    <row r="66" spans="1:48" x14ac:dyDescent="0.2">
      <c r="A66" s="158"/>
      <c r="B66" s="33">
        <v>3</v>
      </c>
      <c r="C66" s="11" t="s">
        <v>50</v>
      </c>
      <c r="D66" s="43">
        <v>16535</v>
      </c>
      <c r="E66" s="43">
        <v>7</v>
      </c>
      <c r="F66" s="43">
        <v>19531</v>
      </c>
      <c r="G66" s="37">
        <v>2</v>
      </c>
      <c r="H66" s="37">
        <v>7.5</v>
      </c>
      <c r="I66" s="43">
        <v>20629</v>
      </c>
      <c r="J66" s="37">
        <v>3.2</v>
      </c>
      <c r="K66" s="43">
        <v>16271</v>
      </c>
      <c r="L66" s="39">
        <v>6.3E-2</v>
      </c>
      <c r="M66" s="37">
        <f>ROUND(K66*(1-L66),0)</f>
        <v>15246</v>
      </c>
      <c r="N66" s="28">
        <v>0.54900000000000004</v>
      </c>
      <c r="O66" s="25">
        <f>M66*N66</f>
        <v>8370.0540000000001</v>
      </c>
      <c r="P66" s="39">
        <v>0.379</v>
      </c>
      <c r="Q66" s="25">
        <f>M66*P66</f>
        <v>5778.2340000000004</v>
      </c>
      <c r="R66" s="39">
        <v>7.1999999999999995E-2</v>
      </c>
      <c r="S66" s="25">
        <f>M66*R66</f>
        <v>1097.712</v>
      </c>
      <c r="T66" s="28">
        <v>0.25600000000000001</v>
      </c>
      <c r="U66" s="25">
        <f>M66*T66</f>
        <v>3902.9760000000001</v>
      </c>
      <c r="V66" s="39">
        <v>0.48099999999999998</v>
      </c>
      <c r="W66" s="25">
        <f>M66*V66</f>
        <v>7333.326</v>
      </c>
      <c r="X66" s="39">
        <v>0.41</v>
      </c>
      <c r="Y66" s="25">
        <f>X66*M66</f>
        <v>6250.86</v>
      </c>
      <c r="Z66" s="47">
        <v>3.0400000000000002E-3</v>
      </c>
      <c r="AA66" s="18">
        <f>M66*Z66</f>
        <v>46.347840000000005</v>
      </c>
      <c r="AB66" s="27">
        <f>IF(M66&gt;0,(AD66+AL66)/M66,0)</f>
        <v>3.3060032664305392E-3</v>
      </c>
      <c r="AC66" s="47">
        <v>2.7E-4</v>
      </c>
      <c r="AD66" s="37">
        <f>AC66*M66</f>
        <v>4.1164199999999997</v>
      </c>
      <c r="AE66" s="28">
        <v>0.21609999999999999</v>
      </c>
      <c r="AF66" s="41">
        <f>AI66*(1-AJ66)*AE66</f>
        <v>43.660411799999999</v>
      </c>
      <c r="AG66" s="28">
        <f>IF(AND(AE66&gt;0,AC66&gt;0,Z66&gt;0),((Z66-AC66)*AE66)/((AE66-AC66)*Z66),0)</f>
        <v>0.91232408791519648</v>
      </c>
      <c r="AH66" s="29">
        <f t="shared" si="0"/>
        <v>0.91941394122611797</v>
      </c>
      <c r="AI66" s="34">
        <v>223</v>
      </c>
      <c r="AJ66" s="36">
        <v>9.4E-2</v>
      </c>
      <c r="AK66" s="28">
        <v>0.2291</v>
      </c>
      <c r="AL66" s="41">
        <f>AI66*(1-AJ66)*AK66</f>
        <v>46.2869058</v>
      </c>
      <c r="AM66" s="18">
        <v>1.8</v>
      </c>
      <c r="AN66" s="18"/>
      <c r="AO66" s="121">
        <f>AO65+AI66-AN66</f>
        <v>459.00000000000023</v>
      </c>
      <c r="AP66" s="104"/>
      <c r="AQ66" s="43"/>
      <c r="AR66" s="48"/>
      <c r="AS66" s="41"/>
      <c r="AT66" s="41"/>
      <c r="AU66" s="41"/>
      <c r="AV66" s="41"/>
    </row>
    <row r="67" spans="1:48" s="22" customFormat="1" ht="13.5" thickBot="1" x14ac:dyDescent="0.25">
      <c r="A67" s="159"/>
      <c r="B67" s="49" t="s">
        <v>38</v>
      </c>
      <c r="C67" s="50"/>
      <c r="D67" s="51">
        <f>SUM(D64:D66)</f>
        <v>36625</v>
      </c>
      <c r="E67" s="51"/>
      <c r="F67" s="51">
        <f>SUM(F64:F66)</f>
        <v>48597</v>
      </c>
      <c r="G67" s="52"/>
      <c r="H67" s="52"/>
      <c r="I67" s="51">
        <f>SUM(I64:I66)</f>
        <v>50540</v>
      </c>
      <c r="J67" s="52"/>
      <c r="K67" s="51">
        <f>SUM(K64:K66)</f>
        <v>48617</v>
      </c>
      <c r="L67" s="21">
        <f>IF(K67&gt;0,(K64*L64+K65*L65+K66*L66)/K67,0)</f>
        <v>6.5328650472057104E-2</v>
      </c>
      <c r="M67" s="52">
        <f>M64+M65+M66</f>
        <v>45441</v>
      </c>
      <c r="N67" s="53">
        <f>IF(M67&gt;0,O67/M67,0)</f>
        <v>0.52241156664686084</v>
      </c>
      <c r="O67" s="54">
        <f>O64+O65+O66</f>
        <v>23738.904000000002</v>
      </c>
      <c r="P67" s="21">
        <f>IF(M67&gt;0,Q67/M67,0)</f>
        <v>0.42087297814748792</v>
      </c>
      <c r="Q67" s="54">
        <f>Q64+Q65+Q66</f>
        <v>19124.888999999999</v>
      </c>
      <c r="R67" s="21">
        <f>IF(M67&gt;0,S67/M67,0)</f>
        <v>5.6715455205651279E-2</v>
      </c>
      <c r="S67" s="54">
        <f>S64+S65+S66</f>
        <v>2577.2069999999999</v>
      </c>
      <c r="T67" s="21">
        <f>IF(M67&gt;0,U67/M67,0)</f>
        <v>0.2516882551000198</v>
      </c>
      <c r="U67" s="54">
        <f>U64+U65+U66</f>
        <v>11436.966</v>
      </c>
      <c r="V67" s="21">
        <f>IF(M67&gt;0,W67/M67,0)</f>
        <v>0.49893259391298606</v>
      </c>
      <c r="W67" s="54">
        <f>W64+W65+W66</f>
        <v>22671.995999999999</v>
      </c>
      <c r="X67" s="21">
        <f>IF(M67&gt;0,Y67/M67,0)</f>
        <v>0.4033551198257081</v>
      </c>
      <c r="Y67" s="54">
        <f>Y64+Y65+Y66</f>
        <v>18328.86</v>
      </c>
      <c r="Z67" s="55">
        <f>IF(M67&gt;0,AA67/M67,0)</f>
        <v>3.0399735921304545E-3</v>
      </c>
      <c r="AA67" s="56">
        <f>SUM(AA64:AA66)</f>
        <v>138.13943999999998</v>
      </c>
      <c r="AB67" s="55">
        <f>IF(M67&gt;0,(AB64*M64+AB65*M65+AB66*M66)/M67,0)</f>
        <v>3.2482753504544356E-3</v>
      </c>
      <c r="AC67" s="55">
        <f>IF(K67&gt;0,(K64*AC64+K65*AC65+K66*AC66)/K67,0)</f>
        <v>2.7665322829462948E-4</v>
      </c>
      <c r="AD67" s="52">
        <f>SUM(AD64:AD66)</f>
        <v>12.571019999999999</v>
      </c>
      <c r="AE67" s="53">
        <f>IF(K67&gt;0,(K64*AE64+K65*AE65+K66*AE66)/K67,0)</f>
        <v>0.21646591315794889</v>
      </c>
      <c r="AF67" s="58">
        <f>SUM(AF64:AF66)</f>
        <v>130.21980780000001</v>
      </c>
      <c r="AG67" s="53">
        <f>IF(AND(AA67&gt;0),((AA64*AG64+AA65*AG65+AA66*AG66)/AA67),0)</f>
        <v>0.91016078259337907</v>
      </c>
      <c r="AH67" s="57">
        <f t="shared" si="0"/>
        <v>0.91596093965230918</v>
      </c>
      <c r="AI67" s="51">
        <f>SUM(AI64:AI66)</f>
        <v>663</v>
      </c>
      <c r="AJ67" s="21">
        <f>IF(AI67&gt;0,(AJ64*AI64+AJ65*AI65+AJ66*AI66)/AI67,0)</f>
        <v>9.2576168929110109E-2</v>
      </c>
      <c r="AK67" s="53">
        <f>IF(K67&gt;0,(AK64*K64+AK65*K65+AK66*K66)/K67,0)</f>
        <v>0.22421006849455954</v>
      </c>
      <c r="AL67" s="58">
        <f>SUM(AL64:AL66)</f>
        <v>135.03386019999999</v>
      </c>
      <c r="AM67" s="56"/>
      <c r="AN67" s="56">
        <f>SUM(AN64:AN66)</f>
        <v>617</v>
      </c>
      <c r="AO67" s="105"/>
      <c r="AP67" s="106">
        <f>AO66</f>
        <v>459.00000000000023</v>
      </c>
      <c r="AQ67" s="51">
        <f>SUM(AQ64:AQ66)</f>
        <v>0</v>
      </c>
      <c r="AR67" s="59"/>
      <c r="AS67" s="58"/>
      <c r="AT67" s="58"/>
      <c r="AU67" s="58"/>
      <c r="AV67" s="58"/>
    </row>
    <row r="68" spans="1:48" x14ac:dyDescent="0.2">
      <c r="A68" s="157">
        <v>17</v>
      </c>
      <c r="B68" s="23">
        <v>1</v>
      </c>
      <c r="C68" s="11" t="s">
        <v>51</v>
      </c>
      <c r="D68" s="12">
        <v>18934</v>
      </c>
      <c r="E68" s="12">
        <v>5</v>
      </c>
      <c r="F68" s="12">
        <v>19848</v>
      </c>
      <c r="G68" s="13">
        <v>2.9</v>
      </c>
      <c r="H68" s="13">
        <v>7</v>
      </c>
      <c r="I68" s="12">
        <v>20312</v>
      </c>
      <c r="J68" s="13">
        <v>2.7</v>
      </c>
      <c r="K68" s="12">
        <v>16396</v>
      </c>
      <c r="L68" s="14">
        <v>6.2E-2</v>
      </c>
      <c r="M68" s="24">
        <f>ROUND(K68*(1-L68),0)</f>
        <v>15379</v>
      </c>
      <c r="N68" s="15">
        <v>0.46500000000000002</v>
      </c>
      <c r="O68" s="25">
        <f>M68*N68</f>
        <v>7151.2350000000006</v>
      </c>
      <c r="P68" s="14">
        <v>0.497</v>
      </c>
      <c r="Q68" s="25">
        <f>M68*P68</f>
        <v>7643.3630000000003</v>
      </c>
      <c r="R68" s="16">
        <v>3.7999999999999999E-2</v>
      </c>
      <c r="S68" s="25">
        <f>M68*R68</f>
        <v>584.40199999999993</v>
      </c>
      <c r="T68" s="26">
        <v>0.24199999999999999</v>
      </c>
      <c r="U68" s="25">
        <f>M68*T68</f>
        <v>3721.7179999999998</v>
      </c>
      <c r="V68" s="16">
        <v>0.50900000000000001</v>
      </c>
      <c r="W68" s="25">
        <f>M68*V68</f>
        <v>7827.9110000000001</v>
      </c>
      <c r="X68" s="16">
        <v>0.4</v>
      </c>
      <c r="Y68" s="25">
        <f>X68*M68</f>
        <v>6151.6</v>
      </c>
      <c r="Z68" s="17">
        <v>3.0400000000000002E-3</v>
      </c>
      <c r="AA68" s="18">
        <f>M68*Z68</f>
        <v>46.752160000000003</v>
      </c>
      <c r="AB68" s="27">
        <f>IF(M68&gt;0,(AD68+AL68)/M68,0)</f>
        <v>3.4352606151245206E-3</v>
      </c>
      <c r="AC68" s="17">
        <v>2.5999999999999998E-4</v>
      </c>
      <c r="AD68" s="24">
        <f>AC68*M68</f>
        <v>3.9985399999999998</v>
      </c>
      <c r="AE68" s="117">
        <v>0.22140000000000001</v>
      </c>
      <c r="AF68" s="30">
        <f>AI68*(1-AJ68)*AE68</f>
        <v>48.810286800000007</v>
      </c>
      <c r="AG68" s="28">
        <f>IF(AND(AE68&gt;0,AC68&gt;0,Z68&gt;0),((Z68-AC68)*AE68)/((AE68-AC68)*Z68),0)</f>
        <v>0.91554885450036438</v>
      </c>
      <c r="AH68" s="60">
        <f t="shared" si="0"/>
        <v>0.92540057935975606</v>
      </c>
      <c r="AI68" s="12">
        <v>242</v>
      </c>
      <c r="AJ68" s="14">
        <v>8.8999999999999996E-2</v>
      </c>
      <c r="AK68" s="15">
        <v>0.2215</v>
      </c>
      <c r="AL68" s="30">
        <f>AI68*(1-AJ68)*AK68</f>
        <v>48.832333000000006</v>
      </c>
      <c r="AM68" s="19">
        <v>1.7</v>
      </c>
      <c r="AN68" s="19"/>
      <c r="AO68" s="101">
        <f>AO66+AI68-AN68</f>
        <v>701.00000000000023</v>
      </c>
      <c r="AP68" s="102"/>
      <c r="AQ68" s="12"/>
      <c r="AR68" s="31"/>
      <c r="AS68" s="20"/>
      <c r="AT68" s="20"/>
      <c r="AU68" s="20"/>
      <c r="AV68" s="20"/>
    </row>
    <row r="69" spans="1:48" x14ac:dyDescent="0.2">
      <c r="A69" s="158"/>
      <c r="B69" s="33">
        <v>2</v>
      </c>
      <c r="C69" s="11" t="s">
        <v>56</v>
      </c>
      <c r="D69" s="34">
        <v>18731</v>
      </c>
      <c r="E69" s="34">
        <v>11</v>
      </c>
      <c r="F69" s="34">
        <v>19203</v>
      </c>
      <c r="G69" s="35">
        <v>1.2</v>
      </c>
      <c r="H69" s="35">
        <v>6.3</v>
      </c>
      <c r="I69" s="34">
        <v>19766</v>
      </c>
      <c r="J69" s="35">
        <v>2</v>
      </c>
      <c r="K69" s="34">
        <v>16461</v>
      </c>
      <c r="L69" s="36">
        <v>6.7000000000000004E-2</v>
      </c>
      <c r="M69" s="37">
        <f>ROUND(K69*(1-L69),0)</f>
        <v>15358</v>
      </c>
      <c r="N69" s="38">
        <v>0.40100000000000002</v>
      </c>
      <c r="O69" s="25">
        <f>M69*N69</f>
        <v>6158.558</v>
      </c>
      <c r="P69" s="36">
        <v>0.58199999999999996</v>
      </c>
      <c r="Q69" s="25">
        <f>M69*P69</f>
        <v>8938.3559999999998</v>
      </c>
      <c r="R69" s="39">
        <v>1.7000000000000001E-2</v>
      </c>
      <c r="S69" s="25">
        <f>M69*R69</f>
        <v>261.08600000000001</v>
      </c>
      <c r="T69" s="28">
        <v>0.23699999999999999</v>
      </c>
      <c r="U69" s="25">
        <f>M69*T69</f>
        <v>3639.846</v>
      </c>
      <c r="V69" s="39">
        <v>0.51900000000000002</v>
      </c>
      <c r="W69" s="25">
        <f>M69*V69</f>
        <v>7970.8020000000006</v>
      </c>
      <c r="X69" s="39">
        <v>0.4</v>
      </c>
      <c r="Y69" s="25">
        <f>X69*M69</f>
        <v>6143.2000000000007</v>
      </c>
      <c r="Z69" s="40">
        <v>3.2000000000000002E-3</v>
      </c>
      <c r="AA69" s="18">
        <f>M69*Z69</f>
        <v>49.145600000000002</v>
      </c>
      <c r="AB69" s="27">
        <f>IF(M69&gt;0,(AD69+AL69)/M69,0)</f>
        <v>3.122379216043756E-3</v>
      </c>
      <c r="AC69" s="40">
        <v>2.1000000000000001E-4</v>
      </c>
      <c r="AD69" s="37">
        <f>AC69*M69</f>
        <v>3.2251799999999999</v>
      </c>
      <c r="AE69" s="28">
        <v>0.222</v>
      </c>
      <c r="AF69" s="41">
        <f>AI69*(1-AJ69)*AE69</f>
        <v>48.4848</v>
      </c>
      <c r="AG69" s="28">
        <f>IF(AND(AE69&gt;0,AC69&gt;0,Z69&gt;0),((Z69-AC69)*AE69)/((AE69-AC69)*Z69),0)</f>
        <v>0.93525970512647083</v>
      </c>
      <c r="AH69" s="29">
        <f t="shared" ref="AH69:AH127" si="1">IF(AND(AB69&gt;0,AK69&gt;0,AC69&gt;0),((AK69*(AB69-AC69))/(AB69*(AK69-AC69))),0)</f>
        <v>0.9337010036136616</v>
      </c>
      <c r="AI69" s="34">
        <v>240</v>
      </c>
      <c r="AJ69" s="36">
        <v>0.09</v>
      </c>
      <c r="AK69" s="38">
        <v>0.20480000000000001</v>
      </c>
      <c r="AL69" s="41">
        <f>AI69*(1-AJ69)*AK69</f>
        <v>44.728320000000004</v>
      </c>
      <c r="AM69" s="42">
        <v>1.65</v>
      </c>
      <c r="AN69" s="42"/>
      <c r="AO69" s="121">
        <f>AO68+AI69-AN69</f>
        <v>941.00000000000023</v>
      </c>
      <c r="AP69" s="104"/>
      <c r="AQ69" s="43"/>
      <c r="AR69" s="44"/>
      <c r="AS69" s="45"/>
      <c r="AT69" s="45"/>
      <c r="AU69" s="45"/>
      <c r="AV69" s="45"/>
    </row>
    <row r="70" spans="1:48" x14ac:dyDescent="0.2">
      <c r="A70" s="158"/>
      <c r="B70" s="33">
        <v>3</v>
      </c>
      <c r="C70" s="46" t="s">
        <v>50</v>
      </c>
      <c r="D70" s="43">
        <v>20235</v>
      </c>
      <c r="E70" s="43">
        <v>7</v>
      </c>
      <c r="F70" s="43">
        <v>19406</v>
      </c>
      <c r="G70" s="37">
        <v>1.1000000000000001</v>
      </c>
      <c r="H70" s="37">
        <v>7.4</v>
      </c>
      <c r="I70" s="43">
        <v>20300</v>
      </c>
      <c r="J70" s="37">
        <v>1.5</v>
      </c>
      <c r="K70" s="43">
        <v>16524</v>
      </c>
      <c r="L70" s="39">
        <v>6.4000000000000001E-2</v>
      </c>
      <c r="M70" s="37">
        <f>ROUND(K70*(1-L70),0)</f>
        <v>15466</v>
      </c>
      <c r="N70" s="28">
        <v>0.57099999999999995</v>
      </c>
      <c r="O70" s="25">
        <f>M70*N70</f>
        <v>8831.0859999999993</v>
      </c>
      <c r="P70" s="39">
        <v>0.38800000000000001</v>
      </c>
      <c r="Q70" s="25">
        <f>M70*P70</f>
        <v>6000.808</v>
      </c>
      <c r="R70" s="39">
        <v>4.1000000000000002E-2</v>
      </c>
      <c r="S70" s="25">
        <f>M70*R70</f>
        <v>634.10599999999999</v>
      </c>
      <c r="T70" s="28">
        <v>0.254</v>
      </c>
      <c r="U70" s="25">
        <f>M70*T70</f>
        <v>3928.364</v>
      </c>
      <c r="V70" s="39">
        <v>0.49099999999999999</v>
      </c>
      <c r="W70" s="25">
        <f>M70*V70</f>
        <v>7593.8059999999996</v>
      </c>
      <c r="X70" s="39">
        <v>0.4</v>
      </c>
      <c r="Y70" s="25">
        <f>X70*M70</f>
        <v>6186.4000000000005</v>
      </c>
      <c r="Z70" s="47">
        <v>2.96E-3</v>
      </c>
      <c r="AA70" s="18">
        <f>M70*Z70</f>
        <v>45.779359999999997</v>
      </c>
      <c r="AB70" s="27">
        <f>IF(M70&gt;0,(AD70+AL70)/M70,0)</f>
        <v>3.5960526962369073E-3</v>
      </c>
      <c r="AC70" s="47">
        <v>2.3000000000000001E-4</v>
      </c>
      <c r="AD70" s="37">
        <f>AC70*M70</f>
        <v>3.5571800000000002</v>
      </c>
      <c r="AE70" s="28">
        <v>0.20749999999999999</v>
      </c>
      <c r="AF70" s="41">
        <f>AI70*(1-AJ70)*AE70</f>
        <v>51.171574999999997</v>
      </c>
      <c r="AG70" s="28">
        <f>IF(AND(AE70&gt;0,AC70&gt;0,Z70&gt;0),((Z70-AC70)*AE70)/((AE70-AC70)*Z70),0)</f>
        <v>0.92332073715052432</v>
      </c>
      <c r="AH70" s="29">
        <f t="shared" si="1"/>
        <v>0.93706193981593022</v>
      </c>
      <c r="AI70" s="43">
        <v>271</v>
      </c>
      <c r="AJ70" s="39">
        <v>0.09</v>
      </c>
      <c r="AK70" s="28">
        <v>0.21110000000000001</v>
      </c>
      <c r="AL70" s="41">
        <f>AI70*(1-AJ70)*AK70</f>
        <v>52.059371000000006</v>
      </c>
      <c r="AM70" s="18">
        <v>1.75</v>
      </c>
      <c r="AN70" s="18"/>
      <c r="AO70" s="121">
        <f>AO69+AI70-AN70</f>
        <v>1212.0000000000002</v>
      </c>
      <c r="AP70" s="104"/>
      <c r="AQ70" s="43"/>
      <c r="AR70" s="48"/>
      <c r="AS70" s="41"/>
      <c r="AT70" s="41"/>
      <c r="AU70" s="41"/>
      <c r="AV70" s="41"/>
    </row>
    <row r="71" spans="1:48" s="22" customFormat="1" ht="13.5" thickBot="1" x14ac:dyDescent="0.25">
      <c r="A71" s="159"/>
      <c r="B71" s="49" t="s">
        <v>38</v>
      </c>
      <c r="C71" s="50"/>
      <c r="D71" s="51">
        <f>SUM(D68:D70)</f>
        <v>57900</v>
      </c>
      <c r="E71" s="51"/>
      <c r="F71" s="51">
        <f>SUM(F68:F70)</f>
        <v>58457</v>
      </c>
      <c r="G71" s="52"/>
      <c r="H71" s="52"/>
      <c r="I71" s="51">
        <f>SUM(I68:I70)</f>
        <v>60378</v>
      </c>
      <c r="J71" s="52"/>
      <c r="K71" s="51">
        <f>SUM(K68:K70)</f>
        <v>49381</v>
      </c>
      <c r="L71" s="21">
        <f>IF(K71&gt;0,(K68*L68+K69*L69+K70*L70)/K71,0)</f>
        <v>6.4335979425285031E-2</v>
      </c>
      <c r="M71" s="52">
        <f>M68+M69+M70</f>
        <v>46203</v>
      </c>
      <c r="N71" s="53">
        <f>IF(M71&gt;0,O71/M71,0)</f>
        <v>0.47920868774754888</v>
      </c>
      <c r="O71" s="54">
        <f>O68+O69+O70</f>
        <v>22140.879000000001</v>
      </c>
      <c r="P71" s="21">
        <f>IF(M71&gt;0,Q71/M71,0)</f>
        <v>0.48876754756184665</v>
      </c>
      <c r="Q71" s="54">
        <f>Q68+Q69+Q70</f>
        <v>22582.527000000002</v>
      </c>
      <c r="R71" s="21">
        <f>IF(M71&gt;0,S71/M71,0)</f>
        <v>3.2023764690604507E-2</v>
      </c>
      <c r="S71" s="54">
        <f>S68+S69+S70</f>
        <v>1479.5940000000001</v>
      </c>
      <c r="T71" s="21">
        <f>IF(M71&gt;0,U71/M71,0)</f>
        <v>0.24435486873146764</v>
      </c>
      <c r="U71" s="54">
        <f>U68+U69+U70</f>
        <v>11289.928</v>
      </c>
      <c r="V71" s="21">
        <f>IF(M71&gt;0,W71/M71,0)</f>
        <v>0.50629870354738871</v>
      </c>
      <c r="W71" s="54">
        <f>W68+W69+W70</f>
        <v>23392.519</v>
      </c>
      <c r="X71" s="21">
        <f>IF(M71&gt;0,Y71/M71,0)</f>
        <v>0.4</v>
      </c>
      <c r="Y71" s="54">
        <f>Y68+Y69+Y70</f>
        <v>18481.2</v>
      </c>
      <c r="Z71" s="55">
        <f>IF(M71&gt;0,AA71/M71,0)</f>
        <v>3.0664052117827848E-3</v>
      </c>
      <c r="AA71" s="56">
        <f>SUM(AA68:AA70)</f>
        <v>141.67712</v>
      </c>
      <c r="AB71" s="55">
        <f>IF(M71&gt;0,(AB68*M68+AB69*M69+AB70*M70)/M71,0)</f>
        <v>3.3850815747895166E-3</v>
      </c>
      <c r="AC71" s="55">
        <f>IF(K71&gt;0,(K68*AC68+K69*AC69+K70*AC70)/K71,0)</f>
        <v>2.3329397946578642E-4</v>
      </c>
      <c r="AD71" s="52">
        <f>SUM(AD68:AD70)</f>
        <v>10.780900000000001</v>
      </c>
      <c r="AE71" s="53">
        <f>IF(K71&gt;0,(K68*AE68+K69*AE69+K70*AE70)/K71,0)</f>
        <v>0.21694875356918653</v>
      </c>
      <c r="AF71" s="58">
        <f>SUM(AF68:AF70)</f>
        <v>148.4666618</v>
      </c>
      <c r="AG71" s="53">
        <f>IF(AND(AA71&gt;0),((AA68*AG68+AA69*AG69+AA70*AG70)/AA71),0)</f>
        <v>0.92489752981399176</v>
      </c>
      <c r="AH71" s="57">
        <f t="shared" si="1"/>
        <v>0.93210526774809932</v>
      </c>
      <c r="AI71" s="51">
        <f>SUM(AI68:AI70)</f>
        <v>753</v>
      </c>
      <c r="AJ71" s="21">
        <f>IF(AI71&gt;0,(AJ68*AI68+AJ69*AI69+AJ70*AI70)/AI71,0)</f>
        <v>8.967861885790171E-2</v>
      </c>
      <c r="AK71" s="53">
        <f>IF(K71&gt;0,(AK68*K68+AK69*K69+AK70*K70)/K71,0)</f>
        <v>0.21245303254288087</v>
      </c>
      <c r="AL71" s="58">
        <f>SUM(AL68:AL70)</f>
        <v>145.620024</v>
      </c>
      <c r="AM71" s="56"/>
      <c r="AN71" s="56">
        <f>SUM(AN68:AN70)</f>
        <v>0</v>
      </c>
      <c r="AO71" s="105"/>
      <c r="AP71" s="106">
        <f>AO70</f>
        <v>1212.0000000000002</v>
      </c>
      <c r="AQ71" s="51">
        <f>SUM(AQ68:AQ70)</f>
        <v>0</v>
      </c>
      <c r="AR71" s="59"/>
      <c r="AS71" s="58"/>
      <c r="AT71" s="58"/>
      <c r="AU71" s="58"/>
      <c r="AV71" s="58"/>
    </row>
    <row r="72" spans="1:48" x14ac:dyDescent="0.2">
      <c r="A72" s="157">
        <v>18</v>
      </c>
      <c r="B72" s="23">
        <v>1</v>
      </c>
      <c r="C72" s="11" t="s">
        <v>52</v>
      </c>
      <c r="D72" s="12">
        <v>18804</v>
      </c>
      <c r="E72" s="12">
        <v>2</v>
      </c>
      <c r="F72" s="12">
        <v>14677</v>
      </c>
      <c r="G72" s="13">
        <v>1.4</v>
      </c>
      <c r="H72" s="13">
        <v>4.7</v>
      </c>
      <c r="I72" s="12">
        <v>15634</v>
      </c>
      <c r="J72" s="125">
        <v>2</v>
      </c>
      <c r="K72" s="12">
        <v>16534</v>
      </c>
      <c r="L72" s="14">
        <v>6.6000000000000003E-2</v>
      </c>
      <c r="M72" s="24">
        <f>ROUND(K72*(1-L72),0)</f>
        <v>15443</v>
      </c>
      <c r="N72" s="15">
        <v>0.47299999999999998</v>
      </c>
      <c r="O72" s="25">
        <f>M72*N72</f>
        <v>7304.5389999999998</v>
      </c>
      <c r="P72" s="14">
        <v>0.495</v>
      </c>
      <c r="Q72" s="25">
        <f>M72*P72</f>
        <v>7644.2849999999999</v>
      </c>
      <c r="R72" s="16">
        <v>3.2000000000000001E-2</v>
      </c>
      <c r="S72" s="25">
        <f>M72*R72</f>
        <v>494.17599999999999</v>
      </c>
      <c r="T72" s="26">
        <v>0.221</v>
      </c>
      <c r="U72" s="25">
        <f>M72*T72</f>
        <v>3412.9030000000002</v>
      </c>
      <c r="V72" s="16">
        <v>0.51700000000000002</v>
      </c>
      <c r="W72" s="25">
        <f>M72*V72</f>
        <v>7984.0309999999999</v>
      </c>
      <c r="X72" s="16">
        <v>0.4</v>
      </c>
      <c r="Y72" s="25">
        <f>X72*M72</f>
        <v>6177.2000000000007</v>
      </c>
      <c r="Z72" s="17">
        <v>2.98E-3</v>
      </c>
      <c r="AA72" s="18">
        <f>M72*Z72</f>
        <v>46.020139999999998</v>
      </c>
      <c r="AB72" s="27">
        <f>IF(M72&gt;0,(AD72+AL72)/M72,0)</f>
        <v>3.183994463510976E-3</v>
      </c>
      <c r="AC72" s="17">
        <v>2.2000000000000001E-4</v>
      </c>
      <c r="AD72" s="24">
        <f>AC72*M72</f>
        <v>3.3974600000000001</v>
      </c>
      <c r="AE72" s="117">
        <v>0.21870000000000001</v>
      </c>
      <c r="AF72" s="30">
        <f>AI72*(1-AJ72)*AE72</f>
        <v>46.625746500000005</v>
      </c>
      <c r="AG72" s="28">
        <f>IF(AND(AE72&gt;0,AC72&gt;0,Z72&gt;0),((Z72-AC72)*AE72)/((AE72-AC72)*Z72),0)</f>
        <v>0.92710711468375762</v>
      </c>
      <c r="AH72" s="60">
        <f t="shared" si="1"/>
        <v>0.93185926524400264</v>
      </c>
      <c r="AI72" s="12">
        <v>233</v>
      </c>
      <c r="AJ72" s="14">
        <v>8.5000000000000006E-2</v>
      </c>
      <c r="AK72" s="15">
        <v>0.2147</v>
      </c>
      <c r="AL72" s="30">
        <f>AI72*(1-AJ72)*AK72</f>
        <v>45.772966500000003</v>
      </c>
      <c r="AM72" s="19">
        <v>1.65</v>
      </c>
      <c r="AN72" s="19"/>
      <c r="AO72" s="101">
        <f>AO70+AI72-AN72</f>
        <v>1445.0000000000002</v>
      </c>
      <c r="AP72" s="102"/>
      <c r="AQ72" s="12"/>
      <c r="AR72" s="31"/>
      <c r="AS72" s="20"/>
      <c r="AT72" s="20"/>
      <c r="AU72" s="20"/>
      <c r="AV72" s="20"/>
    </row>
    <row r="73" spans="1:48" x14ac:dyDescent="0.2">
      <c r="A73" s="158"/>
      <c r="B73" s="33">
        <v>2</v>
      </c>
      <c r="C73" s="11" t="s">
        <v>56</v>
      </c>
      <c r="D73" s="34">
        <v>19400</v>
      </c>
      <c r="E73" s="34">
        <v>8</v>
      </c>
      <c r="F73" s="34">
        <v>20234</v>
      </c>
      <c r="G73" s="35">
        <v>1.2</v>
      </c>
      <c r="H73" s="35">
        <v>6.1</v>
      </c>
      <c r="I73" s="34">
        <v>20649</v>
      </c>
      <c r="J73" s="126">
        <v>1.1000000000000001</v>
      </c>
      <c r="K73" s="34">
        <v>16551</v>
      </c>
      <c r="L73" s="36">
        <v>7.0000000000000007E-2</v>
      </c>
      <c r="M73" s="37">
        <f>ROUND(K73*(1-L73),0)</f>
        <v>15392</v>
      </c>
      <c r="N73" s="38">
        <v>0.46700000000000003</v>
      </c>
      <c r="O73" s="25">
        <f>M73*N73</f>
        <v>7188.0640000000003</v>
      </c>
      <c r="P73" s="36">
        <v>0.51200000000000001</v>
      </c>
      <c r="Q73" s="25">
        <f>M73*P73</f>
        <v>7880.7039999999997</v>
      </c>
      <c r="R73" s="39">
        <v>2.1000000000000001E-2</v>
      </c>
      <c r="S73" s="25">
        <f>M73*R73</f>
        <v>323.23200000000003</v>
      </c>
      <c r="T73" s="28">
        <v>0.223</v>
      </c>
      <c r="U73" s="25">
        <f>M73*T73</f>
        <v>3432.4160000000002</v>
      </c>
      <c r="V73" s="39">
        <v>0.51</v>
      </c>
      <c r="W73" s="25">
        <f>M73*V73</f>
        <v>7849.92</v>
      </c>
      <c r="X73" s="39">
        <v>0.4</v>
      </c>
      <c r="Y73" s="25">
        <f>X73*M73</f>
        <v>6156.8</v>
      </c>
      <c r="Z73" s="40">
        <v>3.15E-3</v>
      </c>
      <c r="AA73" s="18">
        <f>M73*Z73</f>
        <v>48.4848</v>
      </c>
      <c r="AB73" s="27">
        <f>IF(M73&gt;0,(AD73+AL73)/M73,0)</f>
        <v>3.2591297687110188E-3</v>
      </c>
      <c r="AC73" s="40">
        <v>2.2000000000000001E-4</v>
      </c>
      <c r="AD73" s="37">
        <f>AC73*M73</f>
        <v>3.3862399999999999</v>
      </c>
      <c r="AE73" s="28">
        <v>0.22739999999999999</v>
      </c>
      <c r="AF73" s="41">
        <f>AI73*(1-AJ73)*AE73</f>
        <v>47.959342200000002</v>
      </c>
      <c r="AG73" s="28">
        <f>IF(AND(AE73&gt;0,AC73&gt;0,Z73&gt;0),((Z73-AC73)*AE73)/((AE73-AC73)*Z73),0)</f>
        <v>0.93105949132007759</v>
      </c>
      <c r="AH73" s="29">
        <f t="shared" si="1"/>
        <v>0.93342316616055065</v>
      </c>
      <c r="AI73" s="34">
        <v>231</v>
      </c>
      <c r="AJ73" s="36">
        <v>8.6999999999999994E-2</v>
      </c>
      <c r="AK73" s="38">
        <v>0.2218</v>
      </c>
      <c r="AL73" s="41">
        <f>AI73*(1-AJ73)*AK73</f>
        <v>46.778285400000001</v>
      </c>
      <c r="AM73" s="42">
        <v>1.65</v>
      </c>
      <c r="AN73" s="42"/>
      <c r="AO73" s="121">
        <f>AO72+AI73-AN73</f>
        <v>1676.0000000000002</v>
      </c>
      <c r="AP73" s="104"/>
      <c r="AQ73" s="43"/>
      <c r="AR73" s="44"/>
      <c r="AS73" s="45"/>
      <c r="AT73" s="45"/>
      <c r="AU73" s="45"/>
      <c r="AV73" s="45"/>
    </row>
    <row r="74" spans="1:48" x14ac:dyDescent="0.2">
      <c r="A74" s="158"/>
      <c r="B74" s="33">
        <v>3</v>
      </c>
      <c r="C74" s="46" t="s">
        <v>53</v>
      </c>
      <c r="D74" s="43">
        <v>20286</v>
      </c>
      <c r="E74" s="43">
        <v>3</v>
      </c>
      <c r="F74" s="43">
        <v>16452</v>
      </c>
      <c r="G74" s="37">
        <v>2.4</v>
      </c>
      <c r="H74" s="37">
        <v>5.8</v>
      </c>
      <c r="I74" s="43">
        <v>17373</v>
      </c>
      <c r="J74" s="37">
        <v>0.8</v>
      </c>
      <c r="K74" s="43">
        <v>16492</v>
      </c>
      <c r="L74" s="39">
        <v>6.7000000000000004E-2</v>
      </c>
      <c r="M74" s="37">
        <f>ROUND(K74*(1-L74),0)</f>
        <v>15387</v>
      </c>
      <c r="N74" s="28">
        <v>0.71199999999999997</v>
      </c>
      <c r="O74" s="25">
        <f>M74*N74</f>
        <v>10955.544</v>
      </c>
      <c r="P74" s="39">
        <v>0.254</v>
      </c>
      <c r="Q74" s="25">
        <f>M74*P74</f>
        <v>3908.2980000000002</v>
      </c>
      <c r="R74" s="39">
        <v>3.4000000000000002E-2</v>
      </c>
      <c r="S74" s="25">
        <f>M74*R74</f>
        <v>523.15800000000002</v>
      </c>
      <c r="T74" s="28">
        <v>0.23499999999999999</v>
      </c>
      <c r="U74" s="25">
        <f>M74*T74</f>
        <v>3615.9449999999997</v>
      </c>
      <c r="V74" s="39">
        <v>0.496</v>
      </c>
      <c r="W74" s="25">
        <f>M74*V74</f>
        <v>7631.9520000000002</v>
      </c>
      <c r="X74" s="39">
        <v>0.4</v>
      </c>
      <c r="Y74" s="25">
        <f>X74*M74</f>
        <v>6154.8</v>
      </c>
      <c r="Z74" s="47">
        <v>3.15E-3</v>
      </c>
      <c r="AA74" s="18">
        <f>M74*Z74</f>
        <v>48.469050000000003</v>
      </c>
      <c r="AB74" s="27">
        <f>IF(M74&gt;0,(AD74+AL74)/M74,0)</f>
        <v>3.3686190940404241E-3</v>
      </c>
      <c r="AC74" s="47">
        <v>2.3000000000000001E-4</v>
      </c>
      <c r="AD74" s="37">
        <f>AC74*M74</f>
        <v>3.5390100000000002</v>
      </c>
      <c r="AE74" s="28">
        <v>0.2319</v>
      </c>
      <c r="AF74" s="41">
        <f>AI74*(1-AJ74)*AE74</f>
        <v>49.012528799999998</v>
      </c>
      <c r="AG74" s="28">
        <f>IF(AND(AE74&gt;0,AC74&gt;0,Z74&gt;0),((Z74-AC74)*AE74)/((AE74-AC74)*Z74),0)</f>
        <v>0.92790442891880276</v>
      </c>
      <c r="AH74" s="29">
        <f t="shared" si="1"/>
        <v>0.93266154831361969</v>
      </c>
      <c r="AI74" s="43">
        <v>232</v>
      </c>
      <c r="AJ74" s="39">
        <v>8.8999999999999996E-2</v>
      </c>
      <c r="AK74" s="28">
        <v>0.22850000000000001</v>
      </c>
      <c r="AL74" s="41">
        <f>AI74*(1-AJ74)*AK74</f>
        <v>48.293932000000005</v>
      </c>
      <c r="AM74" s="18">
        <v>1.65</v>
      </c>
      <c r="AN74" s="18"/>
      <c r="AO74" s="121">
        <f>AO73+AI74-AN74</f>
        <v>1908.0000000000002</v>
      </c>
      <c r="AP74" s="104"/>
      <c r="AQ74" s="43"/>
      <c r="AR74" s="48"/>
      <c r="AS74" s="41"/>
      <c r="AT74" s="41"/>
      <c r="AU74" s="41"/>
      <c r="AV74" s="41"/>
    </row>
    <row r="75" spans="1:48" s="22" customFormat="1" ht="13.5" thickBot="1" x14ac:dyDescent="0.25">
      <c r="A75" s="159"/>
      <c r="B75" s="49" t="s">
        <v>38</v>
      </c>
      <c r="C75" s="50"/>
      <c r="D75" s="51">
        <f>SUM(D72:D74)</f>
        <v>58490</v>
      </c>
      <c r="E75" s="51"/>
      <c r="F75" s="51">
        <f>SUM(F72:F74)</f>
        <v>51363</v>
      </c>
      <c r="G75" s="52"/>
      <c r="H75" s="52"/>
      <c r="I75" s="51">
        <f>SUM(I72:I74)</f>
        <v>53656</v>
      </c>
      <c r="J75" s="52"/>
      <c r="K75" s="51">
        <f>SUM(K72:K74)</f>
        <v>49577</v>
      </c>
      <c r="L75" s="21">
        <f>IF(K75&gt;0,(K72*L72+K73*L73+K74*L74)/K75,0)</f>
        <v>6.7668031546886664E-2</v>
      </c>
      <c r="M75" s="52">
        <f>M72+M73+M74</f>
        <v>46222</v>
      </c>
      <c r="N75" s="53">
        <f>IF(M75&gt;0,O75/M75,0)</f>
        <v>0.55056351953615157</v>
      </c>
      <c r="O75" s="54">
        <f>O72+O73+O74</f>
        <v>25448.146999999997</v>
      </c>
      <c r="P75" s="21">
        <f>IF(M75&gt;0,Q75/M75,0)</f>
        <v>0.42043371121976547</v>
      </c>
      <c r="Q75" s="54">
        <f>Q72+Q73+Q74</f>
        <v>19433.287</v>
      </c>
      <c r="R75" s="21">
        <f>IF(M75&gt;0,S75/M75,0)</f>
        <v>2.9002769244082904E-2</v>
      </c>
      <c r="S75" s="54">
        <f>S72+S73+S74</f>
        <v>1340.566</v>
      </c>
      <c r="T75" s="21">
        <f>IF(M75&gt;0,U75/M75,0)</f>
        <v>0.2263265111851499</v>
      </c>
      <c r="U75" s="54">
        <f>U72+U73+U74</f>
        <v>10461.263999999999</v>
      </c>
      <c r="V75" s="21">
        <f>IF(M75&gt;0,W75/M75,0)</f>
        <v>0.50767822681839825</v>
      </c>
      <c r="W75" s="54">
        <f>W72+W73+W74</f>
        <v>23465.903000000002</v>
      </c>
      <c r="X75" s="21">
        <f>IF(M75&gt;0,Y75/M75,0)</f>
        <v>0.39999999999999997</v>
      </c>
      <c r="Y75" s="54">
        <f>Y72+Y73+Y74</f>
        <v>18488.8</v>
      </c>
      <c r="Z75" s="55">
        <f>IF(M75&gt;0,AA75/M75,0)</f>
        <v>3.0932021548180522E-3</v>
      </c>
      <c r="AA75" s="56">
        <f>SUM(AA72:AA74)</f>
        <v>142.97399000000001</v>
      </c>
      <c r="AB75" s="55">
        <f>IF(M75&gt;0,(AB72*M72+AB73*M73+AB74*M74)/M75,0)</f>
        <v>3.2704749664661855E-3</v>
      </c>
      <c r="AC75" s="55">
        <f>IF(K75&gt;0,(K72*AC72+K73*AC73+K74*AC74)/K75,0)</f>
        <v>2.2332654254997279E-4</v>
      </c>
      <c r="AD75" s="52">
        <f>SUM(AD72:AD74)</f>
        <v>10.322710000000001</v>
      </c>
      <c r="AE75" s="53">
        <f>IF(K75&gt;0,(K72*AE72+K73*AE73+K74*AE74)/K75,0)</f>
        <v>0.22599548177582346</v>
      </c>
      <c r="AF75" s="58">
        <f>SUM(AF72:AF74)</f>
        <v>143.59761750000001</v>
      </c>
      <c r="AG75" s="53">
        <f>IF(AND(AA75&gt;0),((AA72*AG72+AA73*AG73+AA74*AG74)/AA75),0)</f>
        <v>0.92871772409782483</v>
      </c>
      <c r="AH75" s="57">
        <f t="shared" si="1"/>
        <v>0.93265400192127657</v>
      </c>
      <c r="AI75" s="51">
        <f>SUM(AI72:AI74)</f>
        <v>696</v>
      </c>
      <c r="AJ75" s="21">
        <f>IF(AI75&gt;0,(AJ72*AI72+AJ73*AI73+AJ74*AI74)/AI75,0)</f>
        <v>8.6997126436781605E-2</v>
      </c>
      <c r="AK75" s="53">
        <f>IF(K75&gt;0,(AK72*K72+AK73*K73+AK74*K74)/K75,0)</f>
        <v>0.22166092341206609</v>
      </c>
      <c r="AL75" s="58">
        <f>SUM(AL72:AL74)</f>
        <v>140.84518390000002</v>
      </c>
      <c r="AM75" s="56"/>
      <c r="AN75" s="56">
        <f>SUM(AN72:AN74)</f>
        <v>0</v>
      </c>
      <c r="AO75" s="105"/>
      <c r="AP75" s="106">
        <f>AO74</f>
        <v>1908.0000000000002</v>
      </c>
      <c r="AQ75" s="51">
        <f>SUM(AQ72:AQ74)</f>
        <v>0</v>
      </c>
      <c r="AR75" s="59"/>
      <c r="AS75" s="58"/>
      <c r="AT75" s="58"/>
      <c r="AU75" s="58"/>
      <c r="AV75" s="58"/>
    </row>
    <row r="76" spans="1:48" x14ac:dyDescent="0.2">
      <c r="A76" s="157">
        <v>19</v>
      </c>
      <c r="B76" s="23">
        <v>1</v>
      </c>
      <c r="C76" s="11" t="s">
        <v>54</v>
      </c>
      <c r="D76" s="12">
        <v>5562</v>
      </c>
      <c r="E76" s="12">
        <v>2</v>
      </c>
      <c r="F76" s="12">
        <v>5568</v>
      </c>
      <c r="G76" s="13">
        <v>0.7</v>
      </c>
      <c r="H76" s="13">
        <v>5</v>
      </c>
      <c r="I76" s="12">
        <v>5629</v>
      </c>
      <c r="J76" s="13">
        <v>4.2</v>
      </c>
      <c r="K76" s="12">
        <v>13984</v>
      </c>
      <c r="L76" s="14">
        <v>6.2E-2</v>
      </c>
      <c r="M76" s="24">
        <f>ROUND(K76*(1-L76),0)</f>
        <v>13117</v>
      </c>
      <c r="N76" s="15">
        <v>0.62</v>
      </c>
      <c r="O76" s="25">
        <f>M76*N76</f>
        <v>8132.54</v>
      </c>
      <c r="P76" s="14">
        <v>0.35</v>
      </c>
      <c r="Q76" s="25">
        <f>M76*P76</f>
        <v>4590.95</v>
      </c>
      <c r="R76" s="16">
        <v>0.03</v>
      </c>
      <c r="S76" s="25">
        <f>M76*R76</f>
        <v>393.51</v>
      </c>
      <c r="T76" s="26">
        <v>0.23100000000000001</v>
      </c>
      <c r="U76" s="25">
        <f>M76*T76</f>
        <v>3030.027</v>
      </c>
      <c r="V76" s="16">
        <v>0.501</v>
      </c>
      <c r="W76" s="25">
        <f>M76*V76</f>
        <v>6571.6170000000002</v>
      </c>
      <c r="X76" s="16">
        <v>0.4</v>
      </c>
      <c r="Y76" s="25">
        <f>X76*M76</f>
        <v>5246.8</v>
      </c>
      <c r="Z76" s="17">
        <v>3.0300000000000001E-3</v>
      </c>
      <c r="AA76" s="18">
        <f>M76*Z76</f>
        <v>39.744510000000005</v>
      </c>
      <c r="AB76" s="27">
        <f>IF(M76&gt;0,(AD76+AL76)/M76,0)</f>
        <v>2.9356321110009906E-3</v>
      </c>
      <c r="AC76" s="17">
        <v>2.5000000000000001E-4</v>
      </c>
      <c r="AD76" s="24">
        <f>AC76*M76</f>
        <v>3.2792500000000002</v>
      </c>
      <c r="AE76" s="117">
        <v>0.22589999999999999</v>
      </c>
      <c r="AF76" s="30">
        <f>AI76*(1-AJ76)*AE76</f>
        <v>35.384072400000001</v>
      </c>
      <c r="AG76" s="28">
        <f>IF(AND(AE76&gt;0,AC76&gt;0,Z76&gt;0),((Z76-AC76)*AE76)/((AE76-AC76)*Z76),0)</f>
        <v>0.91850824789990637</v>
      </c>
      <c r="AH76" s="60">
        <f t="shared" si="1"/>
        <v>0.91585753734934894</v>
      </c>
      <c r="AI76" s="12">
        <v>171</v>
      </c>
      <c r="AJ76" s="14">
        <v>8.4000000000000005E-2</v>
      </c>
      <c r="AK76" s="15">
        <v>0.22489999999999999</v>
      </c>
      <c r="AL76" s="30">
        <f>AI76*(1-AJ76)*AK76</f>
        <v>35.227436399999995</v>
      </c>
      <c r="AM76" s="19">
        <v>1.65</v>
      </c>
      <c r="AN76" s="19">
        <v>1003.08</v>
      </c>
      <c r="AO76" s="101">
        <f>AO74+AI76-AN76</f>
        <v>1075.92</v>
      </c>
      <c r="AP76" s="102"/>
      <c r="AQ76" s="12"/>
      <c r="AR76" s="31"/>
      <c r="AS76" s="20"/>
      <c r="AT76" s="20"/>
      <c r="AU76" s="20"/>
      <c r="AV76" s="20"/>
    </row>
    <row r="77" spans="1:48" x14ac:dyDescent="0.2">
      <c r="A77" s="158"/>
      <c r="B77" s="33">
        <v>2</v>
      </c>
      <c r="C77" s="11" t="s">
        <v>56</v>
      </c>
      <c r="D77" s="34">
        <v>18200</v>
      </c>
      <c r="E77" s="34">
        <v>2</v>
      </c>
      <c r="F77" s="34">
        <v>10984</v>
      </c>
      <c r="G77" s="35">
        <v>1</v>
      </c>
      <c r="H77" s="35">
        <v>5.2</v>
      </c>
      <c r="I77" s="34">
        <v>11211</v>
      </c>
      <c r="J77" s="35">
        <v>4.7</v>
      </c>
      <c r="K77" s="34">
        <v>16282</v>
      </c>
      <c r="L77" s="36">
        <v>6.7000000000000004E-2</v>
      </c>
      <c r="M77" s="37">
        <f>ROUND(K77*(1-L77),0)</f>
        <v>15191</v>
      </c>
      <c r="N77" s="38">
        <v>0.54700000000000004</v>
      </c>
      <c r="O77" s="25">
        <f>M77*N77</f>
        <v>8309.4770000000008</v>
      </c>
      <c r="P77" s="36">
        <v>0.43099999999999999</v>
      </c>
      <c r="Q77" s="25">
        <f>M77*P77</f>
        <v>6547.3209999999999</v>
      </c>
      <c r="R77" s="39">
        <v>2.1999999999999999E-2</v>
      </c>
      <c r="S77" s="25">
        <f>M77*R77</f>
        <v>334.202</v>
      </c>
      <c r="T77" s="28">
        <v>0.224</v>
      </c>
      <c r="U77" s="25">
        <f>M77*T77</f>
        <v>3402.7840000000001</v>
      </c>
      <c r="V77" s="39">
        <v>0.499</v>
      </c>
      <c r="W77" s="25">
        <f>M77*V77</f>
        <v>7580.3090000000002</v>
      </c>
      <c r="X77" s="39">
        <v>0.4</v>
      </c>
      <c r="Y77" s="25">
        <f>X77*M77</f>
        <v>6076.4000000000005</v>
      </c>
      <c r="Z77" s="40">
        <v>3.1099999999999999E-3</v>
      </c>
      <c r="AA77" s="18">
        <f>M77*Z77</f>
        <v>47.244009999999996</v>
      </c>
      <c r="AB77" s="27">
        <f>IF(M77&gt;0,(AD77+AL77)/M77,0)</f>
        <v>3.3841556184582974E-3</v>
      </c>
      <c r="AC77" s="40">
        <v>2.2000000000000001E-4</v>
      </c>
      <c r="AD77" s="37">
        <f>AC77*M77</f>
        <v>3.3420200000000002</v>
      </c>
      <c r="AE77" s="28">
        <v>0.22600000000000001</v>
      </c>
      <c r="AF77" s="41">
        <f>AI77*(1-AJ77)*AE77</f>
        <v>48.237439999999999</v>
      </c>
      <c r="AG77" s="28">
        <f>IF(AND(AE77&gt;0,AC77&gt;0,Z77&gt;0),((Z77-AC77)*AE77)/((AE77-AC77)*Z77),0)</f>
        <v>0.9301659214117034</v>
      </c>
      <c r="AH77" s="29">
        <f t="shared" si="1"/>
        <v>0.93590546405867858</v>
      </c>
      <c r="AI77" s="34">
        <v>232</v>
      </c>
      <c r="AJ77" s="36">
        <v>0.08</v>
      </c>
      <c r="AK77" s="38">
        <v>0.22520000000000001</v>
      </c>
      <c r="AL77" s="41">
        <f>AI77*(1-AJ77)*AK77</f>
        <v>48.066687999999999</v>
      </c>
      <c r="AM77" s="42">
        <v>1.65</v>
      </c>
      <c r="AN77" s="42"/>
      <c r="AO77" s="121">
        <f>AO76+AI77-AN77</f>
        <v>1307.92</v>
      </c>
      <c r="AP77" s="104"/>
      <c r="AQ77" s="43"/>
      <c r="AR77" s="44"/>
      <c r="AS77" s="45"/>
      <c r="AT77" s="45"/>
      <c r="AU77" s="45"/>
      <c r="AV77" s="45"/>
    </row>
    <row r="78" spans="1:48" x14ac:dyDescent="0.2">
      <c r="A78" s="158"/>
      <c r="B78" s="33">
        <v>3</v>
      </c>
      <c r="C78" s="46" t="s">
        <v>53</v>
      </c>
      <c r="D78" s="43">
        <v>16450</v>
      </c>
      <c r="E78" s="43">
        <v>2</v>
      </c>
      <c r="F78" s="43">
        <v>18662</v>
      </c>
      <c r="G78" s="37">
        <v>0.9</v>
      </c>
      <c r="H78" s="37">
        <v>5.4</v>
      </c>
      <c r="I78" s="43">
        <v>19401</v>
      </c>
      <c r="J78" s="127">
        <v>3.7</v>
      </c>
      <c r="K78" s="43">
        <v>16523</v>
      </c>
      <c r="L78" s="39">
        <v>6.7000000000000004E-2</v>
      </c>
      <c r="M78" s="37">
        <f>ROUND(K78*(1-L78),0)</f>
        <v>15416</v>
      </c>
      <c r="N78" s="28">
        <v>0.58699999999999997</v>
      </c>
      <c r="O78" s="25">
        <f>M78*N78</f>
        <v>9049.1919999999991</v>
      </c>
      <c r="P78" s="39">
        <v>0.38300000000000001</v>
      </c>
      <c r="Q78" s="25">
        <f>M78*P78</f>
        <v>5904.3280000000004</v>
      </c>
      <c r="R78" s="39">
        <v>0.03</v>
      </c>
      <c r="S78" s="25">
        <f>M78*R78</f>
        <v>462.47999999999996</v>
      </c>
      <c r="T78" s="28">
        <v>0.223</v>
      </c>
      <c r="U78" s="25">
        <f>M78*T78</f>
        <v>3437.768</v>
      </c>
      <c r="V78" s="39">
        <v>0.503</v>
      </c>
      <c r="W78" s="25">
        <f>M78*V78</f>
        <v>7754.2479999999996</v>
      </c>
      <c r="X78" s="39">
        <v>0.4</v>
      </c>
      <c r="Y78" s="25">
        <f>X78*M78</f>
        <v>6166.4000000000005</v>
      </c>
      <c r="Z78" s="47">
        <v>3.0999999999999999E-3</v>
      </c>
      <c r="AA78" s="18">
        <f>M78*Z78</f>
        <v>47.7896</v>
      </c>
      <c r="AB78" s="27">
        <f>IF(M78&gt;0,(AD78+AL78)/M78,0)</f>
        <v>3.2164825505967827E-3</v>
      </c>
      <c r="AC78" s="47">
        <v>2.2000000000000001E-4</v>
      </c>
      <c r="AD78" s="37">
        <f>AC78*M78</f>
        <v>3.3915200000000003</v>
      </c>
      <c r="AE78" s="28">
        <v>0.22450000000000001</v>
      </c>
      <c r="AF78" s="41">
        <f>AI78*(1-AJ78)*AE78</f>
        <v>47.246025000000003</v>
      </c>
      <c r="AG78" s="28">
        <f>IF(AND(AE78&gt;0,AC78&gt;0,Z78&gt;0),((Z78-AC78)*AE78)/((AE78-AC78)*Z78),0)</f>
        <v>0.92994356133174538</v>
      </c>
      <c r="AH78" s="29">
        <f t="shared" si="1"/>
        <v>0.93253696385231799</v>
      </c>
      <c r="AI78" s="43">
        <v>230</v>
      </c>
      <c r="AJ78" s="39">
        <v>8.5000000000000006E-2</v>
      </c>
      <c r="AK78" s="28">
        <v>0.2195</v>
      </c>
      <c r="AL78" s="41">
        <f>AI78*(1-AJ78)*AK78</f>
        <v>46.193775000000002</v>
      </c>
      <c r="AM78" s="18">
        <v>1.65</v>
      </c>
      <c r="AN78" s="18"/>
      <c r="AO78" s="121">
        <f>AO77+AI78-AN78</f>
        <v>1537.92</v>
      </c>
      <c r="AP78" s="104"/>
      <c r="AQ78" s="43"/>
      <c r="AR78" s="48"/>
      <c r="AS78" s="41"/>
      <c r="AT78" s="41"/>
      <c r="AU78" s="41"/>
      <c r="AV78" s="41"/>
    </row>
    <row r="79" spans="1:48" s="22" customFormat="1" ht="13.5" thickBot="1" x14ac:dyDescent="0.25">
      <c r="A79" s="159"/>
      <c r="B79" s="49" t="s">
        <v>38</v>
      </c>
      <c r="C79" s="50"/>
      <c r="D79" s="51">
        <f>SUM(D76:D78)</f>
        <v>40212</v>
      </c>
      <c r="E79" s="51"/>
      <c r="F79" s="51">
        <f>SUM(F76:F78)</f>
        <v>35214</v>
      </c>
      <c r="G79" s="52"/>
      <c r="H79" s="52"/>
      <c r="I79" s="51">
        <f>SUM(I76:I78)</f>
        <v>36241</v>
      </c>
      <c r="J79" s="52"/>
      <c r="K79" s="51">
        <f>SUM(K76:K78)</f>
        <v>46789</v>
      </c>
      <c r="L79" s="21">
        <f>IF(K79&gt;0,(K76*L76+K77*L77+K78*L78)/K79,0)</f>
        <v>6.5505631665562419E-2</v>
      </c>
      <c r="M79" s="52">
        <f>M76+M77+M78</f>
        <v>43724</v>
      </c>
      <c r="N79" s="53">
        <f>IF(M79&gt;0,O79/M79,0)</f>
        <v>0.58300267587594912</v>
      </c>
      <c r="O79" s="54">
        <f>O76+O77+O78</f>
        <v>25491.208999999999</v>
      </c>
      <c r="P79" s="21">
        <f>IF(M79&gt;0,Q79/M79,0)</f>
        <v>0.38977675875949142</v>
      </c>
      <c r="Q79" s="54">
        <f>Q76+Q77+Q78</f>
        <v>17042.599000000002</v>
      </c>
      <c r="R79" s="21">
        <f>IF(M79&gt;0,S79/M79,0)</f>
        <v>2.722056536455951E-2</v>
      </c>
      <c r="S79" s="54">
        <f>S76+S77+S78</f>
        <v>1190.192</v>
      </c>
      <c r="T79" s="21">
        <f>IF(M79&gt;0,U79/M79,0)</f>
        <v>0.22574739273625469</v>
      </c>
      <c r="U79" s="54">
        <f>U76+U77+U78</f>
        <v>9870.5789999999997</v>
      </c>
      <c r="V79" s="21">
        <f>IF(M79&gt;0,W79/M79,0)</f>
        <v>0.50101029183057355</v>
      </c>
      <c r="W79" s="54">
        <f>W76+W77+W78</f>
        <v>21906.173999999999</v>
      </c>
      <c r="X79" s="21">
        <f>IF(M79&gt;0,Y79/M79,0)</f>
        <v>0.4</v>
      </c>
      <c r="Y79" s="54">
        <f>Y76+Y77+Y78</f>
        <v>17489.600000000002</v>
      </c>
      <c r="Z79" s="55">
        <f>IF(M79&gt;0,AA79/M79,0)</f>
        <v>3.0824746134845852E-3</v>
      </c>
      <c r="AA79" s="56">
        <f>SUM(AA76:AA78)</f>
        <v>134.77812</v>
      </c>
      <c r="AB79" s="55">
        <f>IF(M79&gt;0,(AB76*M76+AB77*M77+AB78*M78)/M79,0)</f>
        <v>3.1904832448998261E-3</v>
      </c>
      <c r="AC79" s="55">
        <f>IF(K79&gt;0,(K76*AC76+K77*AC77+K78*AC78)/K79,0)</f>
        <v>2.289662100066255E-4</v>
      </c>
      <c r="AD79" s="52">
        <f>SUM(AD76:AD78)</f>
        <v>10.012790000000001</v>
      </c>
      <c r="AE79" s="53">
        <f>IF(K79&gt;0,(K76*AE76+K77*AE77+K78*AE78)/K79,0)</f>
        <v>0.22544040479599908</v>
      </c>
      <c r="AF79" s="58">
        <f>SUM(AF76:AF78)</f>
        <v>130.8675374</v>
      </c>
      <c r="AG79" s="53">
        <f>IF(AND(AA79&gt;0),((AA76*AG76+AA77*AG77+AA78*AG78)/AA79),0)</f>
        <v>0.92664936382250795</v>
      </c>
      <c r="AH79" s="57">
        <f t="shared" si="1"/>
        <v>0.92918826149305334</v>
      </c>
      <c r="AI79" s="51">
        <f>SUM(AI76:AI78)</f>
        <v>633</v>
      </c>
      <c r="AJ79" s="21">
        <f>IF(AI79&gt;0,(AJ76*AI76+AJ77*AI77+AJ78*AI78)/AI79,0)</f>
        <v>8.2897314375987366E-2</v>
      </c>
      <c r="AK79" s="53">
        <f>IF(K79&gt;0,(AK76*K76+AK77*K77+AK78*K78)/K79,0)</f>
        <v>0.22309744811814741</v>
      </c>
      <c r="AL79" s="58">
        <f>SUM(AL76:AL78)</f>
        <v>129.4878994</v>
      </c>
      <c r="AM79" s="56"/>
      <c r="AN79" s="56">
        <f>SUM(AN76:AN78)</f>
        <v>1003.08</v>
      </c>
      <c r="AO79" s="105"/>
      <c r="AP79" s="106">
        <f>AO78</f>
        <v>1537.92</v>
      </c>
      <c r="AQ79" s="51">
        <f>SUM(AQ76:AQ78)</f>
        <v>0</v>
      </c>
      <c r="AR79" s="59"/>
      <c r="AS79" s="58"/>
      <c r="AT79" s="58"/>
      <c r="AU79" s="58"/>
      <c r="AV79" s="58"/>
    </row>
    <row r="80" spans="1:48" x14ac:dyDescent="0.2">
      <c r="A80" s="157">
        <v>20</v>
      </c>
      <c r="B80" s="23">
        <v>1</v>
      </c>
      <c r="C80" s="11" t="s">
        <v>54</v>
      </c>
      <c r="D80" s="12">
        <v>5714</v>
      </c>
      <c r="E80" s="12">
        <v>1</v>
      </c>
      <c r="F80" s="12">
        <v>11820</v>
      </c>
      <c r="G80" s="13">
        <v>1.3</v>
      </c>
      <c r="H80" s="13">
        <v>6.1</v>
      </c>
      <c r="I80" s="12">
        <v>11928</v>
      </c>
      <c r="J80" s="125">
        <v>5.2</v>
      </c>
      <c r="K80" s="12">
        <v>16395</v>
      </c>
      <c r="L80" s="14">
        <v>5.8999999999999997E-2</v>
      </c>
      <c r="M80" s="24">
        <f>ROUND(K80*(1-L80),0)</f>
        <v>15428</v>
      </c>
      <c r="N80" s="15">
        <v>0.64800000000000002</v>
      </c>
      <c r="O80" s="25">
        <f>M80*N80</f>
        <v>9997.344000000001</v>
      </c>
      <c r="P80" s="14">
        <v>0.316</v>
      </c>
      <c r="Q80" s="25">
        <f>M80*P80</f>
        <v>4875.2480000000005</v>
      </c>
      <c r="R80" s="16">
        <v>3.5999999999999997E-2</v>
      </c>
      <c r="S80" s="25">
        <f>M80*R80</f>
        <v>555.4079999999999</v>
      </c>
      <c r="T80" s="26">
        <v>0.23899999999999999</v>
      </c>
      <c r="U80" s="25">
        <f>M80*T80</f>
        <v>3687.2919999999999</v>
      </c>
      <c r="V80" s="16">
        <v>0.49299999999999999</v>
      </c>
      <c r="W80" s="25">
        <f>M80*V80</f>
        <v>7606.0039999999999</v>
      </c>
      <c r="X80" s="16">
        <v>0.4</v>
      </c>
      <c r="Y80" s="25">
        <f>X80*M80</f>
        <v>6171.2000000000007</v>
      </c>
      <c r="Z80" s="17">
        <v>3.2000000000000002E-3</v>
      </c>
      <c r="AA80" s="18">
        <f>M80*Z80</f>
        <v>49.369600000000005</v>
      </c>
      <c r="AB80" s="27">
        <f>IF(M80&gt;0,(AD80+AL80)/M80,0)</f>
        <v>3.252138838475499E-3</v>
      </c>
      <c r="AC80" s="17">
        <v>2.2000000000000001E-4</v>
      </c>
      <c r="AD80" s="24">
        <f>AC80*M80</f>
        <v>3.3941600000000003</v>
      </c>
      <c r="AE80" s="117">
        <v>0.2233</v>
      </c>
      <c r="AF80" s="30">
        <f>AI80*(1-AJ80)*AE80</f>
        <v>47.096202999999996</v>
      </c>
      <c r="AG80" s="28">
        <f>IF(AND(AE80&gt;0,AC80&gt;0,Z80&gt;0),((Z80-AC80)*AE80)/((AE80-AC80)*Z80),0)</f>
        <v>0.932168392504931</v>
      </c>
      <c r="AH80" s="60">
        <f t="shared" si="1"/>
        <v>0.93327791557169482</v>
      </c>
      <c r="AI80" s="12">
        <v>230</v>
      </c>
      <c r="AJ80" s="14">
        <v>8.3000000000000004E-2</v>
      </c>
      <c r="AK80" s="15">
        <v>0.2218</v>
      </c>
      <c r="AL80" s="30">
        <f>AI80*(1-AJ80)*AK80</f>
        <v>46.779837999999998</v>
      </c>
      <c r="AM80" s="19">
        <v>1.75</v>
      </c>
      <c r="AN80" s="19">
        <v>1016.44</v>
      </c>
      <c r="AO80" s="101">
        <f>AO78+AI80-AN80</f>
        <v>751.48</v>
      </c>
      <c r="AP80" s="102"/>
      <c r="AQ80" s="12"/>
      <c r="AR80" s="31"/>
      <c r="AS80" s="20"/>
      <c r="AT80" s="20"/>
      <c r="AU80" s="20"/>
      <c r="AV80" s="20"/>
    </row>
    <row r="81" spans="1:48" x14ac:dyDescent="0.2">
      <c r="A81" s="158"/>
      <c r="B81" s="33">
        <v>2</v>
      </c>
      <c r="C81" s="11" t="s">
        <v>52</v>
      </c>
      <c r="D81" s="34">
        <v>18800</v>
      </c>
      <c r="E81" s="34">
        <v>5</v>
      </c>
      <c r="F81" s="34">
        <v>17871</v>
      </c>
      <c r="G81" s="35">
        <v>1.1000000000000001</v>
      </c>
      <c r="H81" s="35">
        <v>5.8</v>
      </c>
      <c r="I81" s="34">
        <v>18025</v>
      </c>
      <c r="J81" s="35">
        <v>4.5999999999999996</v>
      </c>
      <c r="K81" s="34">
        <v>16393</v>
      </c>
      <c r="L81" s="36">
        <v>6.5000000000000002E-2</v>
      </c>
      <c r="M81" s="37">
        <f>ROUND(K81*(1-L81),0)</f>
        <v>15327</v>
      </c>
      <c r="N81" s="38">
        <v>0.56699999999999995</v>
      </c>
      <c r="O81" s="25">
        <f>M81*N81</f>
        <v>8690.4089999999997</v>
      </c>
      <c r="P81" s="36">
        <v>0.36599999999999999</v>
      </c>
      <c r="Q81" s="25">
        <f>M81*P81</f>
        <v>5609.6819999999998</v>
      </c>
      <c r="R81" s="39">
        <v>6.7000000000000004E-2</v>
      </c>
      <c r="S81" s="25">
        <f>M81*R81</f>
        <v>1026.9090000000001</v>
      </c>
      <c r="T81" s="28">
        <v>0.252</v>
      </c>
      <c r="U81" s="25">
        <f>M81*T81</f>
        <v>3862.404</v>
      </c>
      <c r="V81" s="39">
        <v>0.49099999999999999</v>
      </c>
      <c r="W81" s="25">
        <f>M81*V81</f>
        <v>7525.5569999999998</v>
      </c>
      <c r="X81" s="39">
        <v>0.4</v>
      </c>
      <c r="Y81" s="25">
        <f>X81*M81</f>
        <v>6130.8</v>
      </c>
      <c r="Z81" s="40">
        <v>3.0100000000000001E-3</v>
      </c>
      <c r="AA81" s="18">
        <f>M81*Z81</f>
        <v>46.134270000000001</v>
      </c>
      <c r="AB81" s="27">
        <f>IF(M81&gt;0,(AD81+AL81)/M81,0)</f>
        <v>3.0646596594245453E-3</v>
      </c>
      <c r="AC81" s="40">
        <v>2.3000000000000001E-4</v>
      </c>
      <c r="AD81" s="37">
        <f>AC81*M81</f>
        <v>3.52521</v>
      </c>
      <c r="AE81" s="28">
        <v>0.22389999999999999</v>
      </c>
      <c r="AF81" s="41">
        <f>AI81*(1-AJ81)*AE81</f>
        <v>44.6022234</v>
      </c>
      <c r="AG81" s="28">
        <f>IF(AND(AE81&gt;0,AC81&gt;0,Z81&gt;0),((Z81-AC81)*AE81)/((AE81-AC81)*Z81),0)</f>
        <v>0.92453776602246984</v>
      </c>
      <c r="AH81" s="29">
        <f t="shared" si="1"/>
        <v>0.92592733133539329</v>
      </c>
      <c r="AI81" s="34">
        <v>217</v>
      </c>
      <c r="AJ81" s="36">
        <v>8.2000000000000003E-2</v>
      </c>
      <c r="AK81" s="38">
        <v>0.21809999999999999</v>
      </c>
      <c r="AL81" s="41">
        <f>AI81*(1-AJ81)*AK81</f>
        <v>43.446828600000003</v>
      </c>
      <c r="AM81" s="42">
        <v>1.65</v>
      </c>
      <c r="AN81" s="42"/>
      <c r="AO81" s="121">
        <f>AO80+AI81-AN81</f>
        <v>968.48</v>
      </c>
      <c r="AP81" s="104"/>
      <c r="AQ81" s="43"/>
      <c r="AR81" s="44"/>
      <c r="AS81" s="45"/>
      <c r="AT81" s="45"/>
      <c r="AU81" s="45"/>
      <c r="AV81" s="45"/>
    </row>
    <row r="82" spans="1:48" x14ac:dyDescent="0.2">
      <c r="A82" s="158"/>
      <c r="B82" s="33">
        <v>3</v>
      </c>
      <c r="C82" s="46" t="s">
        <v>53</v>
      </c>
      <c r="D82" s="43">
        <v>20279</v>
      </c>
      <c r="E82" s="43">
        <v>2</v>
      </c>
      <c r="F82" s="43">
        <v>18232</v>
      </c>
      <c r="G82" s="37">
        <v>0.7</v>
      </c>
      <c r="H82" s="37">
        <v>5.6</v>
      </c>
      <c r="I82" s="43">
        <v>18524</v>
      </c>
      <c r="J82" s="37">
        <v>4</v>
      </c>
      <c r="K82" s="43">
        <v>16195</v>
      </c>
      <c r="L82" s="39">
        <v>6.5000000000000002E-2</v>
      </c>
      <c r="M82" s="37">
        <f>ROUND(K82*(1-L82),0)</f>
        <v>15142</v>
      </c>
      <c r="N82" s="28">
        <v>0.60299999999999998</v>
      </c>
      <c r="O82" s="25">
        <f>M82*N82</f>
        <v>9130.6260000000002</v>
      </c>
      <c r="P82" s="39">
        <v>0.36199999999999999</v>
      </c>
      <c r="Q82" s="25">
        <f>M82*P82</f>
        <v>5481.4039999999995</v>
      </c>
      <c r="R82" s="39">
        <v>3.5000000000000003E-2</v>
      </c>
      <c r="S82" s="25">
        <f>M82*R82</f>
        <v>529.97</v>
      </c>
      <c r="T82" s="28">
        <v>0.27100000000000002</v>
      </c>
      <c r="U82" s="25">
        <f>M82*T82</f>
        <v>4103.482</v>
      </c>
      <c r="V82" s="39">
        <v>0.47699999999999998</v>
      </c>
      <c r="W82" s="25">
        <f>M82*V82</f>
        <v>7222.7339999999995</v>
      </c>
      <c r="X82" s="39">
        <v>0.4</v>
      </c>
      <c r="Y82" s="25">
        <f>X82*M82</f>
        <v>6056.8</v>
      </c>
      <c r="Z82" s="47">
        <v>2.81E-3</v>
      </c>
      <c r="AA82" s="18">
        <f>M82*Z82</f>
        <v>42.549019999999999</v>
      </c>
      <c r="AB82" s="27">
        <f>IF(M82&gt;0,(AD82+AL82)/M82,0)</f>
        <v>3.058759371285167E-3</v>
      </c>
      <c r="AC82" s="47">
        <v>2.4000000000000001E-4</v>
      </c>
      <c r="AD82" s="37">
        <f>AC82*M82</f>
        <v>3.63408</v>
      </c>
      <c r="AE82" s="28">
        <v>0.2132</v>
      </c>
      <c r="AF82" s="41">
        <f>AI82*(1-AJ82)*AE82</f>
        <v>43.601958400000001</v>
      </c>
      <c r="AG82" s="28">
        <f>IF(AND(AE82&gt;0,AC82&gt;0,Z82&gt;0),((Z82-AC82)*AE82)/((AE82-AC82)*Z82),0)</f>
        <v>0.91562146567881686</v>
      </c>
      <c r="AH82" s="29">
        <f t="shared" si="1"/>
        <v>0.92259778113591162</v>
      </c>
      <c r="AI82" s="43">
        <v>224</v>
      </c>
      <c r="AJ82" s="39">
        <v>8.6999999999999994E-2</v>
      </c>
      <c r="AK82" s="28">
        <v>0.2087</v>
      </c>
      <c r="AL82" s="41">
        <f>AI82*(1-AJ82)*AK82</f>
        <v>42.681654399999999</v>
      </c>
      <c r="AM82" s="18">
        <v>1.65</v>
      </c>
      <c r="AN82" s="18"/>
      <c r="AO82" s="121">
        <f>AO81+AI82-AN82</f>
        <v>1192.48</v>
      </c>
      <c r="AP82" s="104"/>
      <c r="AQ82" s="43"/>
      <c r="AR82" s="48"/>
      <c r="AS82" s="41"/>
      <c r="AT82" s="41"/>
      <c r="AU82" s="41"/>
      <c r="AV82" s="41"/>
    </row>
    <row r="83" spans="1:48" s="22" customFormat="1" ht="13.5" thickBot="1" x14ac:dyDescent="0.25">
      <c r="A83" s="159"/>
      <c r="B83" s="49" t="s">
        <v>38</v>
      </c>
      <c r="C83" s="50"/>
      <c r="D83" s="51">
        <f>SUM(D80:D82)</f>
        <v>44793</v>
      </c>
      <c r="E83" s="51"/>
      <c r="F83" s="51">
        <f>SUM(F80:F82)</f>
        <v>47923</v>
      </c>
      <c r="G83" s="52"/>
      <c r="H83" s="52"/>
      <c r="I83" s="51">
        <f>SUM(I80:I82)</f>
        <v>48477</v>
      </c>
      <c r="J83" s="52"/>
      <c r="K83" s="51">
        <f>SUM(K80:K82)</f>
        <v>48983</v>
      </c>
      <c r="L83" s="21">
        <f>IF(K83&gt;0,(K80*L80+K81*L81+K82*L82)/K83,0)</f>
        <v>6.2991752240573254E-2</v>
      </c>
      <c r="M83" s="52">
        <f>M80+M81+M82</f>
        <v>45897</v>
      </c>
      <c r="N83" s="53">
        <f>IF(M83&gt;0,O83/M83,0)</f>
        <v>0.60610451663507425</v>
      </c>
      <c r="O83" s="54">
        <f>O80+O81+O82</f>
        <v>27818.379000000001</v>
      </c>
      <c r="P83" s="21">
        <f>IF(M83&gt;0,Q83/M83,0)</f>
        <v>0.34787315075059372</v>
      </c>
      <c r="Q83" s="54">
        <f>Q80+Q81+Q82</f>
        <v>15966.333999999999</v>
      </c>
      <c r="R83" s="21">
        <f>IF(M83&gt;0,S83/M83,0)</f>
        <v>4.6022332614332098E-2</v>
      </c>
      <c r="S83" s="54">
        <f>S80+S81+S82</f>
        <v>2112.2870000000003</v>
      </c>
      <c r="T83" s="21">
        <f>IF(M83&gt;0,U83/M83,0)</f>
        <v>0.25389846830947554</v>
      </c>
      <c r="U83" s="54">
        <f>U80+U81+U82</f>
        <v>11653.178</v>
      </c>
      <c r="V83" s="21">
        <f>IF(M83&gt;0,W83/M83,0)</f>
        <v>0.48705351112273132</v>
      </c>
      <c r="W83" s="54">
        <f>W80+W81+W82</f>
        <v>22354.294999999998</v>
      </c>
      <c r="X83" s="21">
        <f>IF(M83&gt;0,Y83/M83,0)</f>
        <v>0.39999999999999997</v>
      </c>
      <c r="Y83" s="54">
        <f>Y80+Y81+Y82</f>
        <v>18358.8</v>
      </c>
      <c r="Z83" s="55">
        <f>IF(M83&gt;0,AA83/M83,0)</f>
        <v>3.0078848290737955E-3</v>
      </c>
      <c r="AA83" s="56">
        <f>SUM(AA80:AA82)</f>
        <v>138.05288999999999</v>
      </c>
      <c r="AB83" s="55">
        <f>IF(M83&gt;0,(AB80*M80+AB81*M81+AB82*M82)/M83,0)</f>
        <v>3.1257330762359194E-3</v>
      </c>
      <c r="AC83" s="55">
        <f>IF(K83&gt;0,(K80*AC80+K81*AC81+K82*AC82)/K83,0)</f>
        <v>2.2995916950778841E-4</v>
      </c>
      <c r="AD83" s="52">
        <f>SUM(AD80:AD82)</f>
        <v>10.553450000000002</v>
      </c>
      <c r="AE83" s="53">
        <f>IF(K83&gt;0,(K80*AE80+K81*AE81+K82*AE82)/K83,0)</f>
        <v>0.220161488679746</v>
      </c>
      <c r="AF83" s="58">
        <f>SUM(AF80:AF82)</f>
        <v>135.30038479999999</v>
      </c>
      <c r="AG83" s="53">
        <f>IF(AND(AA83&gt;0),((AA80*AG80+AA81*AG81+AA82*AG82)/AA83),0)</f>
        <v>0.92451850627021415</v>
      </c>
      <c r="AH83" s="57">
        <f t="shared" si="1"/>
        <v>0.92741662298988903</v>
      </c>
      <c r="AI83" s="51">
        <f>SUM(AI80:AI82)</f>
        <v>671</v>
      </c>
      <c r="AJ83" s="21">
        <f>IF(AI83&gt;0,(AJ80*AI80+AJ81*AI81+AJ82*AI82)/AI83,0)</f>
        <v>8.4011922503725786E-2</v>
      </c>
      <c r="AK83" s="53">
        <f>IF(K83&gt;0,(AK80*K80+AK81*K81+AK82*K82)/K83,0)</f>
        <v>0.21623054529122349</v>
      </c>
      <c r="AL83" s="58">
        <f>SUM(AL80:AL82)</f>
        <v>132.908321</v>
      </c>
      <c r="AM83" s="56"/>
      <c r="AN83" s="56">
        <f>SUM(AN80:AN82)</f>
        <v>1016.44</v>
      </c>
      <c r="AO83" s="105"/>
      <c r="AP83" s="106">
        <f>AO82</f>
        <v>1192.48</v>
      </c>
      <c r="AQ83" s="51">
        <f>SUM(AQ80:AQ82)</f>
        <v>0</v>
      </c>
      <c r="AR83" s="59"/>
      <c r="AS83" s="58"/>
      <c r="AT83" s="58"/>
      <c r="AU83" s="58"/>
      <c r="AV83" s="58"/>
    </row>
    <row r="84" spans="1:48" x14ac:dyDescent="0.2">
      <c r="A84" s="157">
        <v>21</v>
      </c>
      <c r="B84" s="23">
        <v>1</v>
      </c>
      <c r="C84" s="11" t="s">
        <v>54</v>
      </c>
      <c r="D84" s="12">
        <v>6073</v>
      </c>
      <c r="E84" s="12">
        <v>1</v>
      </c>
      <c r="F84" s="12">
        <v>11639</v>
      </c>
      <c r="G84" s="13">
        <v>2.2999999999999998</v>
      </c>
      <c r="H84" s="13">
        <v>7.2</v>
      </c>
      <c r="I84" s="12">
        <v>11809</v>
      </c>
      <c r="J84" s="13">
        <v>5.6</v>
      </c>
      <c r="K84" s="12">
        <v>15997</v>
      </c>
      <c r="L84" s="14">
        <v>6.3E-2</v>
      </c>
      <c r="M84" s="24">
        <f>ROUND(K84*(1-L84),0)</f>
        <v>14989</v>
      </c>
      <c r="N84" s="15">
        <v>0.41099999999999998</v>
      </c>
      <c r="O84" s="25">
        <f>M84*N84</f>
        <v>6160.4789999999994</v>
      </c>
      <c r="P84" s="14">
        <v>0.55900000000000005</v>
      </c>
      <c r="Q84" s="25">
        <f>M84*P84</f>
        <v>8378.8510000000006</v>
      </c>
      <c r="R84" s="16">
        <v>0.03</v>
      </c>
      <c r="S84" s="25">
        <f>M84*R84</f>
        <v>449.66999999999996</v>
      </c>
      <c r="T84" s="26">
        <v>0.26300000000000001</v>
      </c>
      <c r="U84" s="25">
        <f>M84*T84</f>
        <v>3942.107</v>
      </c>
      <c r="V84" s="16">
        <v>0.47899999999999998</v>
      </c>
      <c r="W84" s="25">
        <f>M84*V84</f>
        <v>7179.7309999999998</v>
      </c>
      <c r="X84" s="16">
        <v>0.4</v>
      </c>
      <c r="Y84" s="25">
        <f>X84*M84</f>
        <v>5995.6</v>
      </c>
      <c r="Z84" s="17">
        <v>2.82E-3</v>
      </c>
      <c r="AA84" s="18">
        <f>M84*Z84</f>
        <v>42.268979999999999</v>
      </c>
      <c r="AB84" s="27">
        <f>IF(M84&gt;0,(AD84+AL84)/M84,0)</f>
        <v>2.8874367869771165E-3</v>
      </c>
      <c r="AC84" s="17">
        <v>2.3000000000000001E-4</v>
      </c>
      <c r="AD84" s="24">
        <f>AC84*M84</f>
        <v>3.44747</v>
      </c>
      <c r="AE84" s="117">
        <v>0.22070000000000001</v>
      </c>
      <c r="AF84" s="30">
        <f>AI84*(1-AJ84)*AE84</f>
        <v>41.624020000000002</v>
      </c>
      <c r="AG84" s="28">
        <f>IF(AND(AE84&gt;0,AC84&gt;0,Z84&gt;0),((Z84-AC84)*AE84)/((AE84-AC84)*Z84),0)</f>
        <v>0.91939785635265991</v>
      </c>
      <c r="AH84" s="60">
        <f t="shared" si="1"/>
        <v>0.92134793839802909</v>
      </c>
      <c r="AI84" s="12">
        <v>205</v>
      </c>
      <c r="AJ84" s="14">
        <v>0.08</v>
      </c>
      <c r="AK84" s="15">
        <v>0.2112</v>
      </c>
      <c r="AL84" s="30">
        <f>AI84*(1-AJ84)*AK84</f>
        <v>39.832319999999996</v>
      </c>
      <c r="AM84" s="19">
        <v>1.65</v>
      </c>
      <c r="AN84" s="19">
        <v>976.82</v>
      </c>
      <c r="AO84" s="101">
        <f>AO82+AI84-AN84</f>
        <v>420.65999999999997</v>
      </c>
      <c r="AP84" s="102"/>
      <c r="AQ84" s="12"/>
      <c r="AR84" s="31"/>
      <c r="AS84" s="20"/>
      <c r="AT84" s="20"/>
      <c r="AU84" s="20"/>
      <c r="AV84" s="20"/>
    </row>
    <row r="85" spans="1:48" x14ac:dyDescent="0.2">
      <c r="A85" s="158"/>
      <c r="B85" s="33">
        <v>2</v>
      </c>
      <c r="C85" s="46" t="s">
        <v>50</v>
      </c>
      <c r="D85" s="34">
        <v>18765</v>
      </c>
      <c r="E85" s="34">
        <v>6</v>
      </c>
      <c r="F85" s="34">
        <v>17549</v>
      </c>
      <c r="G85" s="35">
        <v>0.8</v>
      </c>
      <c r="H85" s="35">
        <v>6.5</v>
      </c>
      <c r="I85" s="34">
        <v>18011</v>
      </c>
      <c r="J85" s="35">
        <v>4.7</v>
      </c>
      <c r="K85" s="34">
        <v>15945</v>
      </c>
      <c r="L85" s="36">
        <v>6.5000000000000002E-2</v>
      </c>
      <c r="M85" s="37">
        <f>ROUND(K85*(1-L85),0)</f>
        <v>14909</v>
      </c>
      <c r="N85" s="38">
        <v>0.53700000000000003</v>
      </c>
      <c r="O85" s="25">
        <f>M85*N85</f>
        <v>8006.1330000000007</v>
      </c>
      <c r="P85" s="36">
        <v>0.379</v>
      </c>
      <c r="Q85" s="25">
        <f>M85*P85</f>
        <v>5650.5110000000004</v>
      </c>
      <c r="R85" s="39">
        <v>8.4000000000000005E-2</v>
      </c>
      <c r="S85" s="25">
        <f>M85*R85</f>
        <v>1252.356</v>
      </c>
      <c r="T85" s="28">
        <v>0.27700000000000002</v>
      </c>
      <c r="U85" s="25">
        <f>M85*T85</f>
        <v>4129.7930000000006</v>
      </c>
      <c r="V85" s="39">
        <v>0.46300000000000002</v>
      </c>
      <c r="W85" s="25">
        <f>M85*V85</f>
        <v>6902.8670000000002</v>
      </c>
      <c r="X85" s="39">
        <v>0.4</v>
      </c>
      <c r="Y85" s="25">
        <f>X85*M85</f>
        <v>5963.6</v>
      </c>
      <c r="Z85" s="40">
        <v>2.7499999999999998E-3</v>
      </c>
      <c r="AA85" s="18">
        <f>M85*Z85</f>
        <v>40.999749999999999</v>
      </c>
      <c r="AB85" s="27">
        <f>IF(M85&gt;0,(AD85+AL85)/M85,0)</f>
        <v>2.9007789925548323E-3</v>
      </c>
      <c r="AC85" s="40">
        <v>2.4000000000000001E-4</v>
      </c>
      <c r="AD85" s="37">
        <f>AC85*M85</f>
        <v>3.57816</v>
      </c>
      <c r="AE85" s="28">
        <v>0.223</v>
      </c>
      <c r="AF85" s="41">
        <f>AI85*(1-AJ85)*AE85</f>
        <v>39.142966999999999</v>
      </c>
      <c r="AG85" s="28">
        <f>IF(AND(AE85&gt;0,AC85&gt;0,Z85&gt;0),((Z85-AC85)*AE85)/((AE85-AC85)*Z85),0)</f>
        <v>0.913710638436801</v>
      </c>
      <c r="AH85" s="29">
        <f t="shared" si="1"/>
        <v>0.91823872457520139</v>
      </c>
      <c r="AI85" s="34">
        <v>191</v>
      </c>
      <c r="AJ85" s="36">
        <v>8.1000000000000003E-2</v>
      </c>
      <c r="AK85" s="38">
        <v>0.22600000000000001</v>
      </c>
      <c r="AL85" s="41">
        <f>AI85*(1-AJ85)*AK85</f>
        <v>39.669553999999998</v>
      </c>
      <c r="AM85" s="42">
        <v>1.6</v>
      </c>
      <c r="AN85" s="42"/>
      <c r="AO85" s="121">
        <f>AO84+AI85-AN85</f>
        <v>611.66</v>
      </c>
      <c r="AP85" s="104"/>
      <c r="AQ85" s="43"/>
      <c r="AR85" s="44"/>
      <c r="AS85" s="45"/>
      <c r="AT85" s="45"/>
      <c r="AU85" s="45"/>
      <c r="AV85" s="45"/>
    </row>
    <row r="86" spans="1:48" x14ac:dyDescent="0.2">
      <c r="A86" s="158"/>
      <c r="B86" s="33">
        <v>3</v>
      </c>
      <c r="C86" s="11" t="s">
        <v>51</v>
      </c>
      <c r="D86" s="43">
        <v>20562</v>
      </c>
      <c r="E86" s="43">
        <v>3</v>
      </c>
      <c r="F86" s="43">
        <v>17639</v>
      </c>
      <c r="G86" s="37">
        <v>1.7</v>
      </c>
      <c r="H86" s="37">
        <v>6.3</v>
      </c>
      <c r="I86" s="43">
        <v>18073</v>
      </c>
      <c r="J86" s="127">
        <v>4.3</v>
      </c>
      <c r="K86" s="43">
        <v>15947</v>
      </c>
      <c r="L86" s="39">
        <v>6.6000000000000003E-2</v>
      </c>
      <c r="M86" s="37">
        <f>ROUND(K86*(1-L86),0)</f>
        <v>14894</v>
      </c>
      <c r="N86" s="28">
        <v>0.44500000000000001</v>
      </c>
      <c r="O86" s="25">
        <f>M86*N86</f>
        <v>6627.83</v>
      </c>
      <c r="P86" s="39">
        <v>0.52</v>
      </c>
      <c r="Q86" s="25">
        <f>M86*P86</f>
        <v>7744.88</v>
      </c>
      <c r="R86" s="39">
        <v>3.5000000000000003E-2</v>
      </c>
      <c r="S86" s="25">
        <f>M86*R86</f>
        <v>521.29000000000008</v>
      </c>
      <c r="T86" s="28">
        <v>0.23799999999999999</v>
      </c>
      <c r="U86" s="25">
        <f>M86*T86</f>
        <v>3544.7719999999999</v>
      </c>
      <c r="V86" s="39">
        <v>0.497</v>
      </c>
      <c r="W86" s="25">
        <f>M86*V86</f>
        <v>7402.3180000000002</v>
      </c>
      <c r="X86" s="39">
        <v>0.4</v>
      </c>
      <c r="Y86" s="25">
        <f>X86*M86</f>
        <v>5957.6</v>
      </c>
      <c r="Z86" s="47">
        <v>2.8500000000000001E-3</v>
      </c>
      <c r="AA86" s="18">
        <f>M86*Z86</f>
        <v>42.447900000000004</v>
      </c>
      <c r="AB86" s="27">
        <f>IF(M86&gt;0,(AD86+AL86)/M86,0)</f>
        <v>2.9721234053981466E-3</v>
      </c>
      <c r="AC86" s="47">
        <v>2.4000000000000001E-4</v>
      </c>
      <c r="AD86" s="37">
        <f>AC86*M86</f>
        <v>3.57456</v>
      </c>
      <c r="AE86" s="28">
        <v>0.2233</v>
      </c>
      <c r="AF86" s="41">
        <f>AI86*(1-AJ86)*AE86</f>
        <v>40.046621999999999</v>
      </c>
      <c r="AG86" s="28">
        <f>IF(AND(AE86&gt;0,AC86&gt;0,Z86&gt;0),((Z86-AC86)*AE86)/((AE86-AC86)*Z86),0)</f>
        <v>0.91677481159187746</v>
      </c>
      <c r="AH86" s="29">
        <f t="shared" si="1"/>
        <v>0.9202230035480593</v>
      </c>
      <c r="AI86" s="43">
        <v>196</v>
      </c>
      <c r="AJ86" s="39">
        <v>8.5000000000000006E-2</v>
      </c>
      <c r="AK86" s="28">
        <v>0.22689999999999999</v>
      </c>
      <c r="AL86" s="41">
        <f>AI86*(1-AJ86)*AK86</f>
        <v>40.692245999999997</v>
      </c>
      <c r="AM86" s="18">
        <v>1.6</v>
      </c>
      <c r="AN86" s="18"/>
      <c r="AO86" s="121">
        <f>AO85+AI86-AN86</f>
        <v>807.66</v>
      </c>
      <c r="AP86" s="104"/>
      <c r="AQ86" s="43"/>
      <c r="AR86" s="48"/>
      <c r="AS86" s="41"/>
      <c r="AT86" s="41"/>
      <c r="AU86" s="41"/>
      <c r="AV86" s="41"/>
    </row>
    <row r="87" spans="1:48" s="22" customFormat="1" ht="13.5" thickBot="1" x14ac:dyDescent="0.25">
      <c r="A87" s="159"/>
      <c r="B87" s="49" t="s">
        <v>38</v>
      </c>
      <c r="C87" s="50"/>
      <c r="D87" s="51">
        <f>SUM(D84:D86)</f>
        <v>45400</v>
      </c>
      <c r="E87" s="51"/>
      <c r="F87" s="51">
        <f>SUM(F84:F86)</f>
        <v>46827</v>
      </c>
      <c r="G87" s="52"/>
      <c r="H87" s="52"/>
      <c r="I87" s="51">
        <f>SUM(I84:I86)</f>
        <v>47893</v>
      </c>
      <c r="J87" s="52"/>
      <c r="K87" s="51">
        <f>SUM(K84:K86)</f>
        <v>47889</v>
      </c>
      <c r="L87" s="21">
        <f>IF(K87&gt;0,(K84*L84+K85*L85+K86*L86)/K87,0)</f>
        <v>6.4664912610411573E-2</v>
      </c>
      <c r="M87" s="52">
        <f>M84+M85+M86</f>
        <v>44792</v>
      </c>
      <c r="N87" s="53">
        <f>IF(M87&gt;0,O87/M87,0)</f>
        <v>0.46424455259867842</v>
      </c>
      <c r="O87" s="54">
        <f>O84+O85+O86</f>
        <v>20794.442000000003</v>
      </c>
      <c r="P87" s="21">
        <f>IF(M87&gt;0,Q87/M87,0)</f>
        <v>0.48611899446329704</v>
      </c>
      <c r="Q87" s="54">
        <f>Q84+Q85+Q86</f>
        <v>21774.242000000002</v>
      </c>
      <c r="R87" s="21">
        <f>IF(M87&gt;0,S87/M87,0)</f>
        <v>4.9636452938024642E-2</v>
      </c>
      <c r="S87" s="54">
        <f>S84+S85+S86</f>
        <v>2223.3159999999998</v>
      </c>
      <c r="T87" s="21">
        <f>IF(M87&gt;0,U87/M87,0)</f>
        <v>0.25934702625468836</v>
      </c>
      <c r="U87" s="54">
        <f>U84+U85+U86</f>
        <v>11616.672</v>
      </c>
      <c r="V87" s="21">
        <f>IF(M87&gt;0,W87/M87,0)</f>
        <v>0.47965967136988752</v>
      </c>
      <c r="W87" s="54">
        <f>W84+W85+W86</f>
        <v>21484.916000000001</v>
      </c>
      <c r="X87" s="21">
        <f>IF(M87&gt;0,Y87/M87,0)</f>
        <v>0.40000000000000008</v>
      </c>
      <c r="Y87" s="54">
        <f>Y84+Y85+Y86</f>
        <v>17916.800000000003</v>
      </c>
      <c r="Z87" s="55">
        <f>IF(M87&gt;0,AA87/M87,0)</f>
        <v>2.8066759689230223E-3</v>
      </c>
      <c r="AA87" s="56">
        <f>SUM(AA84:AA86)</f>
        <v>125.71663000000001</v>
      </c>
      <c r="AB87" s="55">
        <f>IF(M87&gt;0,(AB84*M84+AB85*M85+AB86*M86)/M87,0)</f>
        <v>2.9200372834434721E-3</v>
      </c>
      <c r="AC87" s="55">
        <f>IF(K87&gt;0,(K84*AC84+K85*AC85+K86*AC86)/K87,0)</f>
        <v>2.3665956691515795E-4</v>
      </c>
      <c r="AD87" s="52">
        <f>SUM(AD84:AD86)</f>
        <v>10.60019</v>
      </c>
      <c r="AE87" s="53">
        <f>IF(K87&gt;0,(K84*AE84+K85*AE85+K86*AE86)/K87,0)</f>
        <v>0.22233160015870032</v>
      </c>
      <c r="AF87" s="58">
        <f>SUM(AF84:AF86)</f>
        <v>120.813609</v>
      </c>
      <c r="AG87" s="53">
        <f>IF(AND(AA87&gt;0),((AA84*AG84+AA85*AG85+AA86*AG86)/AA87),0)</f>
        <v>0.91665742929502281</v>
      </c>
      <c r="AH87" s="57">
        <f t="shared" si="1"/>
        <v>0.91993677567302723</v>
      </c>
      <c r="AI87" s="51">
        <f>SUM(AI84:AI86)</f>
        <v>592</v>
      </c>
      <c r="AJ87" s="21">
        <f>IF(AI87&gt;0,(AJ84*AI84+AJ85*AI85+AJ86*AI86)/AI87,0)</f>
        <v>8.1978040540540545E-2</v>
      </c>
      <c r="AK87" s="53">
        <f>IF(K87&gt;0,(AK84*K84+AK85*K85+AK86*K86)/K87,0)</f>
        <v>0.22135585833907578</v>
      </c>
      <c r="AL87" s="58">
        <f>SUM(AL84:AL86)</f>
        <v>120.19411999999998</v>
      </c>
      <c r="AM87" s="56"/>
      <c r="AN87" s="56">
        <f>SUM(AN84:AN86)</f>
        <v>976.82</v>
      </c>
      <c r="AO87" s="105"/>
      <c r="AP87" s="106">
        <f>AO86</f>
        <v>807.66</v>
      </c>
      <c r="AQ87" s="51">
        <f>SUM(AQ84:AQ86)</f>
        <v>0</v>
      </c>
      <c r="AR87" s="59"/>
      <c r="AS87" s="58"/>
      <c r="AT87" s="58"/>
      <c r="AU87" s="58"/>
      <c r="AV87" s="58"/>
    </row>
    <row r="88" spans="1:48" x14ac:dyDescent="0.2">
      <c r="A88" s="157">
        <v>22</v>
      </c>
      <c r="B88" s="23">
        <v>1</v>
      </c>
      <c r="C88" s="11" t="s">
        <v>56</v>
      </c>
      <c r="D88" s="12">
        <v>6400</v>
      </c>
      <c r="E88" s="12">
        <v>2</v>
      </c>
      <c r="F88" s="12">
        <v>17321</v>
      </c>
      <c r="G88" s="13">
        <v>0.9</v>
      </c>
      <c r="H88" s="13">
        <v>6.5</v>
      </c>
      <c r="I88" s="12">
        <v>17880</v>
      </c>
      <c r="J88" s="125">
        <v>3.6</v>
      </c>
      <c r="K88" s="12">
        <v>15662</v>
      </c>
      <c r="L88" s="14">
        <v>7.0000000000000007E-2</v>
      </c>
      <c r="M88" s="24">
        <f>ROUND(K88*(1-L88),0)</f>
        <v>14566</v>
      </c>
      <c r="N88" s="15">
        <v>0.52800000000000002</v>
      </c>
      <c r="O88" s="25">
        <f>M88*N88</f>
        <v>7690.848</v>
      </c>
      <c r="P88" s="14">
        <v>0.44</v>
      </c>
      <c r="Q88" s="25">
        <f>M88*P88</f>
        <v>6409.04</v>
      </c>
      <c r="R88" s="16">
        <v>3.2000000000000001E-2</v>
      </c>
      <c r="S88" s="25">
        <f>M88*R88</f>
        <v>466.11200000000002</v>
      </c>
      <c r="T88" s="26">
        <v>0.245</v>
      </c>
      <c r="U88" s="25">
        <f>M88*T88</f>
        <v>3568.67</v>
      </c>
      <c r="V88" s="16">
        <v>0.49199999999999999</v>
      </c>
      <c r="W88" s="25">
        <f>M88*V88</f>
        <v>7166.4719999999998</v>
      </c>
      <c r="X88" s="16">
        <v>0.4</v>
      </c>
      <c r="Y88" s="25">
        <f>X88*M88</f>
        <v>5826.4000000000005</v>
      </c>
      <c r="Z88" s="17">
        <v>2.8300000000000001E-3</v>
      </c>
      <c r="AA88" s="18">
        <f>M88*Z88</f>
        <v>41.221780000000003</v>
      </c>
      <c r="AB88" s="27">
        <f>IF(M88&gt;0,(AD88+AL88)/M88,0)</f>
        <v>2.5907805849237952E-3</v>
      </c>
      <c r="AC88" s="17">
        <v>2.5000000000000001E-4</v>
      </c>
      <c r="AD88" s="24">
        <f>AC88*M88</f>
        <v>3.6415000000000002</v>
      </c>
      <c r="AE88" s="117">
        <v>0.2142</v>
      </c>
      <c r="AF88" s="30">
        <f>AI88*(1-AJ88)*AE88</f>
        <v>34.336260000000003</v>
      </c>
      <c r="AG88" s="28">
        <f>IF(AND(AE88&gt;0,AC88&gt;0,Z88&gt;0),((Z88-AC88)*AE88)/((AE88-AC88)*Z88),0)</f>
        <v>0.91272605055340517</v>
      </c>
      <c r="AH88" s="60">
        <f t="shared" si="1"/>
        <v>0.9045671818726575</v>
      </c>
      <c r="AI88" s="12">
        <v>175</v>
      </c>
      <c r="AJ88" s="14">
        <v>8.4000000000000005E-2</v>
      </c>
      <c r="AK88" s="15">
        <v>0.2127</v>
      </c>
      <c r="AL88" s="30">
        <f>AI88*(1-AJ88)*AK88</f>
        <v>34.09581</v>
      </c>
      <c r="AM88" s="19">
        <v>1.6</v>
      </c>
      <c r="AN88" s="19">
        <v>885.12</v>
      </c>
      <c r="AO88" s="101">
        <f>AO86+AI88-AN88-AP88</f>
        <v>0</v>
      </c>
      <c r="AP88" s="102">
        <v>97.54</v>
      </c>
      <c r="AQ88" s="12"/>
      <c r="AR88" s="31"/>
      <c r="AS88" s="20"/>
      <c r="AT88" s="20"/>
      <c r="AU88" s="20"/>
      <c r="AV88" s="20"/>
    </row>
    <row r="89" spans="1:48" x14ac:dyDescent="0.2">
      <c r="A89" s="158"/>
      <c r="B89" s="33">
        <v>2</v>
      </c>
      <c r="C89" s="46" t="s">
        <v>50</v>
      </c>
      <c r="D89" s="34">
        <v>19194</v>
      </c>
      <c r="E89" s="34">
        <v>7</v>
      </c>
      <c r="F89" s="34">
        <v>15036</v>
      </c>
      <c r="G89" s="35">
        <v>1.1000000000000001</v>
      </c>
      <c r="H89" s="35">
        <v>6.5</v>
      </c>
      <c r="I89" s="34">
        <v>16645</v>
      </c>
      <c r="J89" s="35">
        <v>3.7</v>
      </c>
      <c r="K89" s="34">
        <v>16080</v>
      </c>
      <c r="L89" s="36">
        <v>6.9000000000000006E-2</v>
      </c>
      <c r="M89" s="37">
        <f>ROUND(K89*(1-L89),0)</f>
        <v>14970</v>
      </c>
      <c r="N89" s="38">
        <v>0.54300000000000004</v>
      </c>
      <c r="O89" s="25">
        <f>M89*N89</f>
        <v>8128.7100000000009</v>
      </c>
      <c r="P89" s="36">
        <v>0.36699999999999999</v>
      </c>
      <c r="Q89" s="25">
        <f>M89*P89</f>
        <v>5493.99</v>
      </c>
      <c r="R89" s="39">
        <v>0.09</v>
      </c>
      <c r="S89" s="25">
        <f>M89*R89</f>
        <v>1347.3</v>
      </c>
      <c r="T89" s="28">
        <v>0.23799999999999999</v>
      </c>
      <c r="U89" s="25">
        <f>M89*T89</f>
        <v>3562.8599999999997</v>
      </c>
      <c r="V89" s="39">
        <v>0.51900000000000002</v>
      </c>
      <c r="W89" s="25">
        <f>M89*V89</f>
        <v>7769.43</v>
      </c>
      <c r="X89" s="39">
        <v>0.4</v>
      </c>
      <c r="Y89" s="25">
        <f>X89*M89</f>
        <v>5988</v>
      </c>
      <c r="Z89" s="40">
        <v>3.0300000000000001E-3</v>
      </c>
      <c r="AA89" s="18">
        <f>M89*Z89</f>
        <v>45.359100000000005</v>
      </c>
      <c r="AB89" s="27">
        <f>IF(M89&gt;0,(AD89+AL89)/M89,0)</f>
        <v>2.468199599198397E-3</v>
      </c>
      <c r="AC89" s="40">
        <v>2.5000000000000001E-4</v>
      </c>
      <c r="AD89" s="37">
        <f>AC89*M89</f>
        <v>3.7425000000000002</v>
      </c>
      <c r="AE89" s="28">
        <v>0.21940000000000001</v>
      </c>
      <c r="AF89" s="41">
        <f>AI89*(1-AJ89)*AE89</f>
        <v>35.332176000000004</v>
      </c>
      <c r="AG89" s="28">
        <f>IF(AND(AE89&gt;0,AC89&gt;0,Z89&gt;0),((Z89-AC89)*AE89)/((AE89-AC89)*Z89),0)</f>
        <v>0.9185383973031116</v>
      </c>
      <c r="AH89" s="29">
        <f t="shared" si="1"/>
        <v>0.89980252945456562</v>
      </c>
      <c r="AI89" s="34">
        <v>176</v>
      </c>
      <c r="AJ89" s="36">
        <v>8.5000000000000006E-2</v>
      </c>
      <c r="AK89" s="38">
        <v>0.20619999999999999</v>
      </c>
      <c r="AL89" s="41">
        <f>AI89*(1-AJ89)*AK89</f>
        <v>33.206448000000002</v>
      </c>
      <c r="AM89" s="42">
        <v>1.6</v>
      </c>
      <c r="AN89" s="42"/>
      <c r="AO89" s="121">
        <f>AO88+AI89-AN89</f>
        <v>176</v>
      </c>
      <c r="AP89" s="104"/>
      <c r="AQ89" s="43"/>
      <c r="AR89" s="44"/>
      <c r="AS89" s="45"/>
      <c r="AT89" s="45"/>
      <c r="AU89" s="45"/>
      <c r="AV89" s="45"/>
    </row>
    <row r="90" spans="1:48" x14ac:dyDescent="0.2">
      <c r="A90" s="158"/>
      <c r="B90" s="33">
        <v>3</v>
      </c>
      <c r="C90" s="11" t="s">
        <v>52</v>
      </c>
      <c r="D90" s="43">
        <v>19806</v>
      </c>
      <c r="E90" s="43">
        <v>6</v>
      </c>
      <c r="F90" s="43">
        <v>21029</v>
      </c>
      <c r="G90" s="37">
        <v>1.7</v>
      </c>
      <c r="H90" s="37">
        <v>7</v>
      </c>
      <c r="I90" s="43">
        <v>21312</v>
      </c>
      <c r="J90" s="127">
        <v>2.4</v>
      </c>
      <c r="K90" s="43">
        <v>16341</v>
      </c>
      <c r="L90" s="39">
        <v>6.3E-2</v>
      </c>
      <c r="M90" s="37">
        <f>ROUND(K90*(1-L90),0)</f>
        <v>15312</v>
      </c>
      <c r="N90" s="28">
        <v>0.34699999999999998</v>
      </c>
      <c r="O90" s="25">
        <f>M90*N90</f>
        <v>5313.2639999999992</v>
      </c>
      <c r="P90" s="39">
        <v>0.51300000000000001</v>
      </c>
      <c r="Q90" s="25">
        <f>M90*P90</f>
        <v>7855.0560000000005</v>
      </c>
      <c r="R90" s="39">
        <v>0.14000000000000001</v>
      </c>
      <c r="S90" s="25">
        <f>M90*R90</f>
        <v>2143.6800000000003</v>
      </c>
      <c r="T90" s="28">
        <v>0.247</v>
      </c>
      <c r="U90" s="25">
        <f>M90*T90</f>
        <v>3782.0639999999999</v>
      </c>
      <c r="V90" s="39">
        <v>0.51</v>
      </c>
      <c r="W90" s="25">
        <f>M90*V90</f>
        <v>7809.12</v>
      </c>
      <c r="X90" s="39">
        <v>0.41</v>
      </c>
      <c r="Y90" s="25">
        <f>X90*M90</f>
        <v>6277.92</v>
      </c>
      <c r="Z90" s="47">
        <v>3.0100000000000001E-3</v>
      </c>
      <c r="AA90" s="18">
        <f>M90*Z90</f>
        <v>46.089120000000001</v>
      </c>
      <c r="AB90" s="27">
        <f>IF(M90&gt;0,(AD90+AL90)/M90,0)</f>
        <v>2.9224848158307215E-3</v>
      </c>
      <c r="AC90" s="47">
        <v>2.5000000000000001E-4</v>
      </c>
      <c r="AD90" s="37">
        <f>AC90*M90</f>
        <v>3.8280000000000003</v>
      </c>
      <c r="AE90" s="28">
        <v>0.22189999999999999</v>
      </c>
      <c r="AF90" s="41">
        <f>AI90*(1-AJ90)*AE90</f>
        <v>40.810738499999999</v>
      </c>
      <c r="AG90" s="28">
        <f>IF(AND(AE90&gt;0,AC90&gt;0,Z90&gt;0),((Z90-AC90)*AE90)/((AE90-AC90)*Z90),0)</f>
        <v>0.91797774618479799</v>
      </c>
      <c r="AH90" s="29">
        <f t="shared" si="1"/>
        <v>0.91548499105437176</v>
      </c>
      <c r="AI90" s="43">
        <v>201</v>
      </c>
      <c r="AJ90" s="39">
        <v>8.5000000000000006E-2</v>
      </c>
      <c r="AK90" s="28">
        <v>0.2225</v>
      </c>
      <c r="AL90" s="41">
        <f>AI90*(1-AJ90)*AK90</f>
        <v>40.921087500000006</v>
      </c>
      <c r="AM90" s="18">
        <v>1.6</v>
      </c>
      <c r="AN90" s="18"/>
      <c r="AO90" s="121">
        <f>AO89+AI90-AN90</f>
        <v>377</v>
      </c>
      <c r="AP90" s="104"/>
      <c r="AQ90" s="43"/>
      <c r="AR90" s="48"/>
      <c r="AS90" s="41"/>
      <c r="AT90" s="41"/>
      <c r="AU90" s="41"/>
      <c r="AV90" s="41"/>
    </row>
    <row r="91" spans="1:48" s="22" customFormat="1" ht="13.5" thickBot="1" x14ac:dyDescent="0.25">
      <c r="A91" s="159"/>
      <c r="B91" s="49" t="s">
        <v>38</v>
      </c>
      <c r="C91" s="50"/>
      <c r="D91" s="51">
        <f>SUM(D88:D90)</f>
        <v>45400</v>
      </c>
      <c r="E91" s="51"/>
      <c r="F91" s="51">
        <f>SUM(F88:F90)</f>
        <v>53386</v>
      </c>
      <c r="G91" s="52"/>
      <c r="H91" s="52"/>
      <c r="I91" s="51">
        <f>SUM(I88:I90)</f>
        <v>55837</v>
      </c>
      <c r="J91" s="52"/>
      <c r="K91" s="51">
        <f>SUM(K88:K90)</f>
        <v>48083</v>
      </c>
      <c r="L91" s="21">
        <f>IF(K91&gt;0,(K88*L88+K89*L89+K90*L90)/K91,0)</f>
        <v>6.7286629370047618E-2</v>
      </c>
      <c r="M91" s="52">
        <f>M88+M89+M90</f>
        <v>44848</v>
      </c>
      <c r="N91" s="53">
        <f>IF(M91&gt;0,O91/M91,0)</f>
        <v>0.47120990902604354</v>
      </c>
      <c r="O91" s="54">
        <f>O88+O89+O90</f>
        <v>21132.822</v>
      </c>
      <c r="P91" s="21">
        <f>IF(M91&gt;0,Q91/M91,0)</f>
        <v>0.44055668034249018</v>
      </c>
      <c r="Q91" s="54">
        <f>Q88+Q89+Q90</f>
        <v>19758.085999999999</v>
      </c>
      <c r="R91" s="21">
        <f>IF(M91&gt;0,S91/M91,0)</f>
        <v>8.8233410631466294E-2</v>
      </c>
      <c r="S91" s="54">
        <f>S88+S89+S90</f>
        <v>3957.0920000000006</v>
      </c>
      <c r="T91" s="21">
        <f>IF(M91&gt;0,U91/M91,0)</f>
        <v>0.24334628077060291</v>
      </c>
      <c r="U91" s="54">
        <f>U88+U89+U90</f>
        <v>10913.593999999999</v>
      </c>
      <c r="V91" s="21">
        <f>IF(M91&gt;0,W91/M91,0)</f>
        <v>0.50715800035676062</v>
      </c>
      <c r="W91" s="54">
        <f>W88+W89+W90</f>
        <v>22745.022000000001</v>
      </c>
      <c r="X91" s="21">
        <f>IF(M91&gt;0,Y91/M91,0)</f>
        <v>0.40341419907242237</v>
      </c>
      <c r="Y91" s="54">
        <f>Y88+Y89+Y90</f>
        <v>18092.32</v>
      </c>
      <c r="Z91" s="55">
        <f>IF(M91&gt;0,AA91/M91,0)</f>
        <v>2.958214413128791E-3</v>
      </c>
      <c r="AA91" s="56">
        <f>SUM(AA88:AA90)</f>
        <v>132.67000000000002</v>
      </c>
      <c r="AB91" s="55">
        <f>IF(M91&gt;0,(AB88*M88+AB89*M89+AB90*M90)/M91,0)</f>
        <v>2.6631141968426687E-3</v>
      </c>
      <c r="AC91" s="55">
        <f>IF(K91&gt;0,(K88*AC88+K89*AC89+K90*AC90)/K91,0)</f>
        <v>2.5000000000000001E-4</v>
      </c>
      <c r="AD91" s="52">
        <f>SUM(AD88:AD90)</f>
        <v>11.212</v>
      </c>
      <c r="AE91" s="53">
        <f>IF(K91&gt;0,(K88*AE88+K89*AE89+K90*AE90)/K91,0)</f>
        <v>0.2185558367822307</v>
      </c>
      <c r="AF91" s="58">
        <f>SUM(AF88:AF90)</f>
        <v>110.47917450000001</v>
      </c>
      <c r="AG91" s="53">
        <f>IF(AND(AA91&gt;0),((AA88*AG88+AA89*AG89+AA90*AG90)/AA91),0)</f>
        <v>0.91653767976583711</v>
      </c>
      <c r="AH91" s="57">
        <f t="shared" si="1"/>
        <v>0.90718544767723097</v>
      </c>
      <c r="AI91" s="51">
        <f>SUM(AI88:AI90)</f>
        <v>552</v>
      </c>
      <c r="AJ91" s="21">
        <f>IF(AI91&gt;0,(AJ88*AI88+AJ89*AI89+AJ90*AI90)/AI91,0)</f>
        <v>8.4682971014492764E-2</v>
      </c>
      <c r="AK91" s="53">
        <f>IF(K91&gt;0,(AK88*K88+AK89*K89+AK90*K90)/K91,0)</f>
        <v>0.21385678722209511</v>
      </c>
      <c r="AL91" s="58">
        <f>SUM(AL88:AL90)</f>
        <v>108.22334549999999</v>
      </c>
      <c r="AM91" s="56"/>
      <c r="AN91" s="56">
        <f>SUM(AN88:AN90)</f>
        <v>885.12</v>
      </c>
      <c r="AO91" s="105"/>
      <c r="AP91" s="106">
        <f>AO90</f>
        <v>377</v>
      </c>
      <c r="AQ91" s="51">
        <f>SUM(AQ88:AQ90)</f>
        <v>0</v>
      </c>
      <c r="AR91" s="59"/>
      <c r="AS91" s="58"/>
      <c r="AT91" s="58"/>
      <c r="AU91" s="58"/>
      <c r="AV91" s="58"/>
    </row>
    <row r="92" spans="1:48" x14ac:dyDescent="0.2">
      <c r="A92" s="157">
        <v>23</v>
      </c>
      <c r="B92" s="23">
        <v>1</v>
      </c>
      <c r="C92" s="11" t="s">
        <v>56</v>
      </c>
      <c r="D92" s="12">
        <v>8500</v>
      </c>
      <c r="E92" s="12">
        <v>5</v>
      </c>
      <c r="F92" s="12">
        <v>5795</v>
      </c>
      <c r="G92" s="13">
        <v>1</v>
      </c>
      <c r="H92" s="13">
        <v>6.1</v>
      </c>
      <c r="I92" s="12">
        <v>6189</v>
      </c>
      <c r="J92" s="13">
        <v>6.2</v>
      </c>
      <c r="K92" s="12">
        <v>16094</v>
      </c>
      <c r="L92" s="14">
        <v>6.5000000000000002E-2</v>
      </c>
      <c r="M92" s="24">
        <f>ROUND(K92*(1-L92),0)</f>
        <v>15048</v>
      </c>
      <c r="N92" s="15">
        <v>0.50800000000000001</v>
      </c>
      <c r="O92" s="25">
        <f>M92*N92</f>
        <v>7644.384</v>
      </c>
      <c r="P92" s="14">
        <v>0.47</v>
      </c>
      <c r="Q92" s="25">
        <f>M92*P92</f>
        <v>7072.5599999999995</v>
      </c>
      <c r="R92" s="16">
        <v>2.1999999999999999E-2</v>
      </c>
      <c r="S92" s="25">
        <f>M92*R92</f>
        <v>331.05599999999998</v>
      </c>
      <c r="T92" s="26">
        <v>0.23400000000000001</v>
      </c>
      <c r="U92" s="25">
        <f>M92*T92</f>
        <v>3521.2320000000004</v>
      </c>
      <c r="V92" s="16">
        <v>0.50800000000000001</v>
      </c>
      <c r="W92" s="25">
        <f>M92*V92</f>
        <v>7644.384</v>
      </c>
      <c r="X92" s="16">
        <v>0.4</v>
      </c>
      <c r="Y92" s="25">
        <f>X92*M92</f>
        <v>6019.2000000000007</v>
      </c>
      <c r="Z92" s="17">
        <v>3.0799999999999998E-3</v>
      </c>
      <c r="AA92" s="18">
        <f>M92*Z92</f>
        <v>46.347839999999998</v>
      </c>
      <c r="AB92" s="27">
        <f>IF(M92&gt;0,(AD92+AL92)/M92,0)</f>
        <v>2.8165214114832539E-3</v>
      </c>
      <c r="AC92" s="17">
        <v>2.5999999999999998E-4</v>
      </c>
      <c r="AD92" s="24">
        <f>AC92*M92</f>
        <v>3.9124799999999995</v>
      </c>
      <c r="AE92" s="117">
        <v>0.2215</v>
      </c>
      <c r="AF92" s="30">
        <f>AI92*(1-AJ92)*AE92</f>
        <v>38.263239000000006</v>
      </c>
      <c r="AG92" s="28">
        <f>IF(AND(AE92&gt;0,AC92&gt;0,Z92&gt;0),((Z92-AC92)*AE92)/((AE92-AC92)*Z92),0)</f>
        <v>0.91666040522486025</v>
      </c>
      <c r="AH92" s="60">
        <f t="shared" si="1"/>
        <v>0.90874850184405431</v>
      </c>
      <c r="AI92" s="12">
        <v>189</v>
      </c>
      <c r="AJ92" s="14">
        <v>8.5999999999999993E-2</v>
      </c>
      <c r="AK92" s="15">
        <v>0.22270000000000001</v>
      </c>
      <c r="AL92" s="30">
        <f>AI92*(1-AJ92)*AK92</f>
        <v>38.470534200000003</v>
      </c>
      <c r="AM92" s="19">
        <v>1.6</v>
      </c>
      <c r="AN92" s="19">
        <v>554.4</v>
      </c>
      <c r="AO92" s="101">
        <f>AO90+AI92-AN92-AP92</f>
        <v>2.3092638912203256E-14</v>
      </c>
      <c r="AP92" s="102">
        <v>11.6</v>
      </c>
      <c r="AQ92" s="12"/>
      <c r="AR92" s="31"/>
      <c r="AS92" s="20"/>
      <c r="AT92" s="20"/>
      <c r="AU92" s="20"/>
      <c r="AV92" s="20"/>
    </row>
    <row r="93" spans="1:48" x14ac:dyDescent="0.2">
      <c r="A93" s="158"/>
      <c r="B93" s="33">
        <v>2</v>
      </c>
      <c r="C93" s="11" t="s">
        <v>51</v>
      </c>
      <c r="D93" s="34">
        <v>17003</v>
      </c>
      <c r="E93" s="34">
        <v>5</v>
      </c>
      <c r="F93" s="34">
        <v>15421</v>
      </c>
      <c r="G93" s="35">
        <v>2.7</v>
      </c>
      <c r="H93" s="35">
        <v>6.7</v>
      </c>
      <c r="I93" s="34">
        <v>16233</v>
      </c>
      <c r="J93" s="35">
        <v>5.2</v>
      </c>
      <c r="K93" s="34">
        <v>16179</v>
      </c>
      <c r="L93" s="36">
        <v>6.3E-2</v>
      </c>
      <c r="M93" s="37">
        <f>ROUND(K93*(1-L93),0)</f>
        <v>15160</v>
      </c>
      <c r="N93" s="38">
        <v>0.58099999999999996</v>
      </c>
      <c r="O93" s="25">
        <f>M93*N93</f>
        <v>8807.9599999999991</v>
      </c>
      <c r="P93" s="36">
        <v>0.34699999999999998</v>
      </c>
      <c r="Q93" s="25">
        <f>M93*P93</f>
        <v>5260.5199999999995</v>
      </c>
      <c r="R93" s="39">
        <v>7.1999999999999995E-2</v>
      </c>
      <c r="S93" s="25">
        <f>M93*R93</f>
        <v>1091.52</v>
      </c>
      <c r="T93" s="28">
        <v>0.23100000000000001</v>
      </c>
      <c r="U93" s="25">
        <f>M93*T93</f>
        <v>3501.96</v>
      </c>
      <c r="V93" s="39">
        <v>0.51200000000000001</v>
      </c>
      <c r="W93" s="25">
        <f>M93*V93</f>
        <v>7761.92</v>
      </c>
      <c r="X93" s="39">
        <v>0.41</v>
      </c>
      <c r="Y93" s="25">
        <f>X93*M93</f>
        <v>6215.5999999999995</v>
      </c>
      <c r="Z93" s="40">
        <v>2.9499999999999999E-3</v>
      </c>
      <c r="AA93" s="18">
        <f>M93*Z93</f>
        <v>44.722000000000001</v>
      </c>
      <c r="AB93" s="27">
        <f>IF(M93&gt;0,(AD93+AL93)/M93,0)</f>
        <v>2.8776226912928761E-3</v>
      </c>
      <c r="AC93" s="40">
        <v>2.5999999999999998E-4</v>
      </c>
      <c r="AD93" s="37">
        <f>AC93*M93</f>
        <v>3.9415999999999998</v>
      </c>
      <c r="AE93" s="28">
        <v>0.2253</v>
      </c>
      <c r="AF93" s="41">
        <f>AI93*(1-AJ93)*AE93</f>
        <v>41.049660000000003</v>
      </c>
      <c r="AG93" s="28">
        <f>IF(AND(AE93&gt;0,AC93&gt;0,Z93&gt;0),((Z93-AC93)*AE93)/((AE93-AC93)*Z93),0)</f>
        <v>0.91291792946790629</v>
      </c>
      <c r="AH93" s="29">
        <f t="shared" si="1"/>
        <v>0.91073483540505806</v>
      </c>
      <c r="AI93" s="34">
        <v>200</v>
      </c>
      <c r="AJ93" s="36">
        <v>8.8999999999999996E-2</v>
      </c>
      <c r="AK93" s="38">
        <v>0.21779999999999999</v>
      </c>
      <c r="AL93" s="41">
        <f>AI93*(1-AJ93)*AK93</f>
        <v>39.683160000000001</v>
      </c>
      <c r="AM93" s="42">
        <v>1.68</v>
      </c>
      <c r="AN93" s="42"/>
      <c r="AO93" s="121">
        <f>AO92+AI93-AN93</f>
        <v>200.00000000000003</v>
      </c>
      <c r="AP93" s="104"/>
      <c r="AQ93" s="43"/>
      <c r="AR93" s="44"/>
      <c r="AS93" s="45"/>
      <c r="AT93" s="45"/>
      <c r="AU93" s="45"/>
      <c r="AV93" s="45"/>
    </row>
    <row r="94" spans="1:48" x14ac:dyDescent="0.2">
      <c r="A94" s="158"/>
      <c r="B94" s="33">
        <v>3</v>
      </c>
      <c r="C94" s="11" t="s">
        <v>52</v>
      </c>
      <c r="D94" s="43">
        <v>13897</v>
      </c>
      <c r="E94" s="43">
        <v>8</v>
      </c>
      <c r="F94" s="43">
        <v>18904</v>
      </c>
      <c r="G94" s="37">
        <v>1.7</v>
      </c>
      <c r="H94" s="37">
        <v>5.5</v>
      </c>
      <c r="I94" s="43">
        <v>19296</v>
      </c>
      <c r="J94" s="37">
        <v>4.7</v>
      </c>
      <c r="K94" s="43">
        <v>16481</v>
      </c>
      <c r="L94" s="39">
        <v>6.2E-2</v>
      </c>
      <c r="M94" s="37">
        <f>ROUND(K94*(1-L94),0)</f>
        <v>15459</v>
      </c>
      <c r="N94" s="28">
        <v>0.45500000000000002</v>
      </c>
      <c r="O94" s="25">
        <f>M94*N94</f>
        <v>7033.8450000000003</v>
      </c>
      <c r="P94" s="39">
        <v>0.44900000000000001</v>
      </c>
      <c r="Q94" s="25">
        <f>M94*P94</f>
        <v>6941.0910000000003</v>
      </c>
      <c r="R94" s="39">
        <v>9.6000000000000002E-2</v>
      </c>
      <c r="S94" s="25">
        <f>M94*R94</f>
        <v>1484.0640000000001</v>
      </c>
      <c r="T94" s="28">
        <v>0.23200000000000001</v>
      </c>
      <c r="U94" s="25">
        <f>M94*T94</f>
        <v>3586.4880000000003</v>
      </c>
      <c r="V94" s="39">
        <v>0.51600000000000001</v>
      </c>
      <c r="W94" s="25">
        <f>M94*V94</f>
        <v>7976.8440000000001</v>
      </c>
      <c r="X94" s="39">
        <v>0.41</v>
      </c>
      <c r="Y94" s="25">
        <f>X94*M94</f>
        <v>6338.19</v>
      </c>
      <c r="Z94" s="47">
        <v>3.0000000000000001E-3</v>
      </c>
      <c r="AA94" s="18">
        <f>M94*Z94</f>
        <v>46.377000000000002</v>
      </c>
      <c r="AB94" s="27">
        <f>IF(M94&gt;0,(AD94+AL94)/M94,0)</f>
        <v>2.8467025033960805E-3</v>
      </c>
      <c r="AC94" s="47">
        <v>2.7E-4</v>
      </c>
      <c r="AD94" s="37">
        <f>AC94*M94</f>
        <v>4.1739300000000004</v>
      </c>
      <c r="AE94" s="28">
        <v>0.22689999999999999</v>
      </c>
      <c r="AF94" s="41">
        <f>AI94*(1-AJ94)*AE94</f>
        <v>38.823724500000004</v>
      </c>
      <c r="AG94" s="28">
        <f>IF(AND(AE94&gt;0,AC94&gt;0,Z94&gt;0),((Z94-AC94)*AE94)/((AE94-AC94)*Z94),0)</f>
        <v>0.91108414596478837</v>
      </c>
      <c r="AH94" s="29">
        <f t="shared" si="1"/>
        <v>0.90620442914091981</v>
      </c>
      <c r="AI94" s="43">
        <v>187</v>
      </c>
      <c r="AJ94" s="39">
        <v>8.5000000000000006E-2</v>
      </c>
      <c r="AK94" s="28">
        <v>0.23280000000000001</v>
      </c>
      <c r="AL94" s="41">
        <f>AI94*(1-AJ94)*AK94</f>
        <v>39.833244000000008</v>
      </c>
      <c r="AM94" s="18">
        <v>1.6</v>
      </c>
      <c r="AN94" s="18"/>
      <c r="AO94" s="121">
        <f>AO93+AI94-AN94</f>
        <v>387</v>
      </c>
      <c r="AP94" s="104"/>
      <c r="AQ94" s="43"/>
      <c r="AR94" s="48"/>
      <c r="AS94" s="41"/>
      <c r="AT94" s="41"/>
      <c r="AU94" s="41"/>
      <c r="AV94" s="41"/>
    </row>
    <row r="95" spans="1:48" s="22" customFormat="1" ht="13.5" thickBot="1" x14ac:dyDescent="0.25">
      <c r="A95" s="159"/>
      <c r="B95" s="49" t="s">
        <v>38</v>
      </c>
      <c r="C95" s="50"/>
      <c r="D95" s="51">
        <f>SUM(D92:D94)</f>
        <v>39400</v>
      </c>
      <c r="E95" s="51"/>
      <c r="F95" s="51">
        <f>SUM(F92:F94)</f>
        <v>40120</v>
      </c>
      <c r="G95" s="52"/>
      <c r="H95" s="52"/>
      <c r="I95" s="51">
        <f>SUM(I92:I94)</f>
        <v>41718</v>
      </c>
      <c r="J95" s="52"/>
      <c r="K95" s="51">
        <f>SUM(K92:K94)</f>
        <v>48754</v>
      </c>
      <c r="L95" s="21">
        <f>IF(K95&gt;0,(K92*L92+K93*L93+K94*L94)/K95,0)</f>
        <v>6.3322168437461551E-2</v>
      </c>
      <c r="M95" s="52">
        <f>M92+M93+M94</f>
        <v>45667</v>
      </c>
      <c r="N95" s="53">
        <f>IF(M95&gt;0,O95/M95,0)</f>
        <v>0.51429235553025154</v>
      </c>
      <c r="O95" s="54">
        <f>O92+O93+O94</f>
        <v>23486.188999999998</v>
      </c>
      <c r="P95" s="21">
        <f>IF(M95&gt;0,Q95/M95,0)</f>
        <v>0.42205905796308052</v>
      </c>
      <c r="Q95" s="54">
        <f>Q92+Q93+Q94</f>
        <v>19274.170999999998</v>
      </c>
      <c r="R95" s="21">
        <f>IF(M95&gt;0,S95/M95,0)</f>
        <v>6.364858650666784E-2</v>
      </c>
      <c r="S95" s="54">
        <f>S92+S93+S94</f>
        <v>2906.6400000000003</v>
      </c>
      <c r="T95" s="21">
        <f>IF(M95&gt;0,U95/M95,0)</f>
        <v>0.23232706330610725</v>
      </c>
      <c r="U95" s="54">
        <f>U92+U93+U94</f>
        <v>10609.68</v>
      </c>
      <c r="V95" s="21">
        <f>IF(M95&gt;0,W95/M95,0)</f>
        <v>0.51203599973722824</v>
      </c>
      <c r="W95" s="54">
        <f>W92+W93+W94</f>
        <v>23383.148000000001</v>
      </c>
      <c r="X95" s="21">
        <f>IF(M95&gt;0,Y95/M95,0)</f>
        <v>0.40670484157049946</v>
      </c>
      <c r="Y95" s="54">
        <f>Y92+Y93+Y94</f>
        <v>18572.989999999998</v>
      </c>
      <c r="Z95" s="55">
        <f>IF(M95&gt;0,AA95/M95,0)</f>
        <v>3.0097628484463618E-3</v>
      </c>
      <c r="AA95" s="56">
        <f>SUM(AA92:AA94)</f>
        <v>137.44684000000001</v>
      </c>
      <c r="AB95" s="55">
        <f>IF(M95&gt;0,(AB92*M92+AB93*M93+AB94*M94)/M95,0)</f>
        <v>2.8470218801322617E-3</v>
      </c>
      <c r="AC95" s="55">
        <f>IF(K95&gt;0,(K92*AC92+K93*AC93+K94*AC94)/K95,0)</f>
        <v>2.6338044057923452E-4</v>
      </c>
      <c r="AD95" s="52">
        <f>SUM(AD92:AD94)</f>
        <v>12.02801</v>
      </c>
      <c r="AE95" s="53">
        <f>IF(K95&gt;0,(K92*AE92+K93*AE93+K94*AE94)/K95,0)</f>
        <v>0.22458646675144606</v>
      </c>
      <c r="AF95" s="58">
        <f>SUM(AF92:AF94)</f>
        <v>118.13662350000001</v>
      </c>
      <c r="AG95" s="53">
        <f>IF(AND(AA95&gt;0),((AA92*AG92+AA93*AG93+AA94*AG94)/AA95),0)</f>
        <v>0.91356116208106108</v>
      </c>
      <c r="AH95" s="57">
        <f t="shared" si="1"/>
        <v>0.9085551016838278</v>
      </c>
      <c r="AI95" s="51">
        <f>SUM(AI92:AI94)</f>
        <v>576</v>
      </c>
      <c r="AJ95" s="21">
        <f>IF(AI95&gt;0,(AJ92*AI92+AJ93*AI93+AJ94*AI94)/AI95,0)</f>
        <v>8.6717013888888902E-2</v>
      </c>
      <c r="AK95" s="53">
        <f>IF(K95&gt;0,(AK92*K92+AK93*K93+AK94*K94)/K95,0)</f>
        <v>0.22448818148254501</v>
      </c>
      <c r="AL95" s="58">
        <f>SUM(AL92:AL94)</f>
        <v>117.98693820000001</v>
      </c>
      <c r="AM95" s="56"/>
      <c r="AN95" s="56">
        <f>SUM(AN92:AN94)</f>
        <v>554.4</v>
      </c>
      <c r="AO95" s="105"/>
      <c r="AP95" s="106">
        <f>AO94</f>
        <v>387</v>
      </c>
      <c r="AQ95" s="51">
        <f>SUM(AQ92:AQ94)</f>
        <v>0</v>
      </c>
      <c r="AR95" s="59"/>
      <c r="AS95" s="58"/>
      <c r="AT95" s="58"/>
      <c r="AU95" s="58"/>
      <c r="AV95" s="58"/>
    </row>
    <row r="96" spans="1:48" x14ac:dyDescent="0.2">
      <c r="A96" s="157">
        <v>24</v>
      </c>
      <c r="B96" s="23">
        <v>1</v>
      </c>
      <c r="C96" s="11" t="s">
        <v>56</v>
      </c>
      <c r="D96" s="12">
        <v>19400</v>
      </c>
      <c r="E96" s="12">
        <v>3</v>
      </c>
      <c r="F96" s="12">
        <v>18805</v>
      </c>
      <c r="G96" s="13">
        <v>1.4</v>
      </c>
      <c r="H96" s="13">
        <v>8.1999999999999993</v>
      </c>
      <c r="I96" s="12">
        <v>19739</v>
      </c>
      <c r="J96" s="13">
        <v>3.7</v>
      </c>
      <c r="K96" s="12">
        <v>16699</v>
      </c>
      <c r="L96" s="14">
        <v>6.2E-2</v>
      </c>
      <c r="M96" s="24">
        <f>ROUND(K96*(1-L96),0)</f>
        <v>15664</v>
      </c>
      <c r="N96" s="15">
        <v>0.55700000000000005</v>
      </c>
      <c r="O96" s="25">
        <f>M96*N96</f>
        <v>8724.848</v>
      </c>
      <c r="P96" s="14">
        <v>0.39300000000000002</v>
      </c>
      <c r="Q96" s="25">
        <f>M96*P96</f>
        <v>6155.9520000000002</v>
      </c>
      <c r="R96" s="16">
        <v>0.05</v>
      </c>
      <c r="S96" s="25">
        <f>M96*R96</f>
        <v>783.2</v>
      </c>
      <c r="T96" s="26">
        <v>0.24</v>
      </c>
      <c r="U96" s="25">
        <f>M96*T96</f>
        <v>3759.3599999999997</v>
      </c>
      <c r="V96" s="16">
        <v>0.50900000000000001</v>
      </c>
      <c r="W96" s="25">
        <f>M96*V96</f>
        <v>7972.9760000000006</v>
      </c>
      <c r="X96" s="16">
        <v>0.41</v>
      </c>
      <c r="Y96" s="25">
        <f>X96*M96</f>
        <v>6422.24</v>
      </c>
      <c r="Z96" s="17">
        <v>3.0300000000000001E-3</v>
      </c>
      <c r="AA96" s="18">
        <f>M96*Z96</f>
        <v>47.461919999999999</v>
      </c>
      <c r="AB96" s="27">
        <f>IF(M96&gt;0,(AD96+AL96)/M96,0)</f>
        <v>2.9659554392236979E-3</v>
      </c>
      <c r="AC96" s="17">
        <v>2.7E-4</v>
      </c>
      <c r="AD96" s="24">
        <f>AC96*M96</f>
        <v>4.2292800000000002</v>
      </c>
      <c r="AE96" s="117">
        <v>0.2142</v>
      </c>
      <c r="AF96" s="30">
        <f>AI96*(1-AJ96)*AE96</f>
        <v>41.550516000000002</v>
      </c>
      <c r="AG96" s="28">
        <f>IF(AND(AE96&gt;0,AC96&gt;0,Z96&gt;0),((Z96-AC96)*AE96)/((AE96-AC96)*Z96),0)</f>
        <v>0.91204072026891381</v>
      </c>
      <c r="AH96" s="60">
        <f t="shared" si="1"/>
        <v>0.91009567584088513</v>
      </c>
      <c r="AI96" s="12">
        <v>212</v>
      </c>
      <c r="AJ96" s="14">
        <v>8.5000000000000006E-2</v>
      </c>
      <c r="AK96" s="15">
        <v>0.2177</v>
      </c>
      <c r="AL96" s="30">
        <f>AI96*(1-AJ96)*AK96</f>
        <v>42.229446000000003</v>
      </c>
      <c r="AM96" s="19">
        <v>1.6</v>
      </c>
      <c r="AN96" s="19"/>
      <c r="AO96" s="101">
        <f>AO94+AI96-AN96</f>
        <v>599</v>
      </c>
      <c r="AP96" s="102"/>
      <c r="AQ96" s="12"/>
      <c r="AR96" s="31"/>
      <c r="AS96" s="20"/>
      <c r="AT96" s="20"/>
      <c r="AU96" s="20"/>
      <c r="AV96" s="20"/>
    </row>
    <row r="97" spans="1:48" x14ac:dyDescent="0.2">
      <c r="A97" s="158"/>
      <c r="B97" s="33">
        <v>2</v>
      </c>
      <c r="C97" s="11" t="s">
        <v>51</v>
      </c>
      <c r="D97" s="34">
        <v>18392</v>
      </c>
      <c r="E97" s="34">
        <v>8</v>
      </c>
      <c r="F97" s="34">
        <v>17382</v>
      </c>
      <c r="G97" s="35">
        <v>1.4</v>
      </c>
      <c r="H97" s="35">
        <v>6.2</v>
      </c>
      <c r="I97" s="34">
        <v>18545</v>
      </c>
      <c r="J97" s="35">
        <v>3.5</v>
      </c>
      <c r="K97" s="34">
        <v>16826</v>
      </c>
      <c r="L97" s="36">
        <v>6.8000000000000005E-2</v>
      </c>
      <c r="M97" s="37">
        <f>ROUND(K97*(1-L97),0)</f>
        <v>15682</v>
      </c>
      <c r="N97" s="38">
        <v>0.59399999999999997</v>
      </c>
      <c r="O97" s="25">
        <f>M97*N97</f>
        <v>9315.1080000000002</v>
      </c>
      <c r="P97" s="36">
        <v>0.35099999999999998</v>
      </c>
      <c r="Q97" s="25">
        <f>M97*P97</f>
        <v>5504.3819999999996</v>
      </c>
      <c r="R97" s="39">
        <v>5.5E-2</v>
      </c>
      <c r="S97" s="25">
        <f>M97*R97</f>
        <v>862.51</v>
      </c>
      <c r="T97" s="28">
        <v>0.23100000000000001</v>
      </c>
      <c r="U97" s="25">
        <f>M97*T97</f>
        <v>3622.5420000000004</v>
      </c>
      <c r="V97" s="39">
        <v>0.52</v>
      </c>
      <c r="W97" s="25">
        <f>M97*V97</f>
        <v>8154.64</v>
      </c>
      <c r="X97" s="39">
        <v>0.41</v>
      </c>
      <c r="Y97" s="25">
        <f>X97*M97</f>
        <v>6429.62</v>
      </c>
      <c r="Z97" s="40">
        <v>3.2100000000000002E-3</v>
      </c>
      <c r="AA97" s="18">
        <f>M97*Z97</f>
        <v>50.339220000000005</v>
      </c>
      <c r="AB97" s="27">
        <f>IF(M97&gt;0,(AD97+AL97)/M97,0)</f>
        <v>3.0639247863792885E-3</v>
      </c>
      <c r="AC97" s="40">
        <v>2.5999999999999998E-4</v>
      </c>
      <c r="AD97" s="37">
        <f>AC97*M97</f>
        <v>4.0773199999999994</v>
      </c>
      <c r="AE97" s="28">
        <v>0.2097</v>
      </c>
      <c r="AF97" s="41">
        <f>AI97*(1-AJ97)*AE97</f>
        <v>43.555738500000004</v>
      </c>
      <c r="AG97" s="28">
        <f>IF(AND(AE97&gt;0,AC97&gt;0,Z97&gt;0),((Z97-AC97)*AE97)/((AE97-AC97)*Z97),0)</f>
        <v>0.92014397092736855</v>
      </c>
      <c r="AH97" s="29">
        <f t="shared" si="1"/>
        <v>0.91626683597363812</v>
      </c>
      <c r="AI97" s="34">
        <v>227</v>
      </c>
      <c r="AJ97" s="36">
        <v>8.5000000000000006E-2</v>
      </c>
      <c r="AK97" s="38">
        <v>0.2117</v>
      </c>
      <c r="AL97" s="41">
        <f>AI97*(1-AJ97)*AK97</f>
        <v>43.971148500000005</v>
      </c>
      <c r="AM97" s="42">
        <v>1.63</v>
      </c>
      <c r="AN97" s="42"/>
      <c r="AO97" s="121">
        <f>AO96+AI97-AN97</f>
        <v>826</v>
      </c>
      <c r="AP97" s="104"/>
      <c r="AQ97" s="43"/>
      <c r="AR97" s="44"/>
      <c r="AS97" s="45"/>
      <c r="AT97" s="45"/>
      <c r="AU97" s="45"/>
      <c r="AV97" s="45"/>
    </row>
    <row r="98" spans="1:48" x14ac:dyDescent="0.2">
      <c r="A98" s="158"/>
      <c r="B98" s="33">
        <v>3</v>
      </c>
      <c r="C98" s="11" t="s">
        <v>54</v>
      </c>
      <c r="D98" s="43">
        <v>20700</v>
      </c>
      <c r="E98" s="43">
        <v>4</v>
      </c>
      <c r="F98" s="43">
        <v>17404</v>
      </c>
      <c r="G98" s="37">
        <v>1.7</v>
      </c>
      <c r="H98" s="37">
        <v>6.4</v>
      </c>
      <c r="I98" s="43">
        <v>17769</v>
      </c>
      <c r="J98" s="37">
        <v>3.7</v>
      </c>
      <c r="K98" s="43">
        <v>16926</v>
      </c>
      <c r="L98" s="39">
        <v>6.4000000000000001E-2</v>
      </c>
      <c r="M98" s="37">
        <f>ROUND(K98*(1-L98),0)</f>
        <v>15843</v>
      </c>
      <c r="N98" s="28">
        <v>0.55000000000000004</v>
      </c>
      <c r="O98" s="25">
        <f>M98*N98</f>
        <v>8713.6500000000015</v>
      </c>
      <c r="P98" s="39">
        <v>0.38900000000000001</v>
      </c>
      <c r="Q98" s="25">
        <f>M98*P98</f>
        <v>6162.9270000000006</v>
      </c>
      <c r="R98" s="39">
        <v>6.0999999999999999E-2</v>
      </c>
      <c r="S98" s="25">
        <f>M98*R98</f>
        <v>966.423</v>
      </c>
      <c r="T98" s="28">
        <v>0.24199999999999999</v>
      </c>
      <c r="U98" s="25">
        <f>M98*T98</f>
        <v>3834.0059999999999</v>
      </c>
      <c r="V98" s="39">
        <v>0.51200000000000001</v>
      </c>
      <c r="W98" s="25">
        <f>M98*V98</f>
        <v>8111.616</v>
      </c>
      <c r="X98" s="39">
        <v>0.4</v>
      </c>
      <c r="Y98" s="25">
        <f>X98*M98</f>
        <v>6337.2000000000007</v>
      </c>
      <c r="Z98" s="47">
        <v>3.16E-3</v>
      </c>
      <c r="AA98" s="18">
        <f>M98*Z98</f>
        <v>50.063879999999997</v>
      </c>
      <c r="AB98" s="27">
        <f>IF(M98&gt;0,(AD98+AL98)/M98,0)</f>
        <v>2.8411685034400052E-3</v>
      </c>
      <c r="AC98" s="47">
        <v>2.5999999999999998E-4</v>
      </c>
      <c r="AD98" s="37">
        <f>AC98*M98</f>
        <v>4.1191800000000001</v>
      </c>
      <c r="AE98" s="28">
        <v>0.21890000000000001</v>
      </c>
      <c r="AF98" s="41">
        <f>AI98*(1-AJ98)*AE98</f>
        <v>42.769119800000006</v>
      </c>
      <c r="AG98" s="28">
        <f>IF(AND(AE98&gt;0,AC98&gt;0,Z98&gt;0),((Z98-AC98)*AE98)/((AE98-AC98)*Z98),0)</f>
        <v>0.91881284534544982</v>
      </c>
      <c r="AH98" s="29">
        <f t="shared" si="1"/>
        <v>0.90961831686409378</v>
      </c>
      <c r="AI98" s="43">
        <v>214</v>
      </c>
      <c r="AJ98" s="39">
        <v>8.6999999999999994E-2</v>
      </c>
      <c r="AK98" s="28">
        <v>0.20930000000000001</v>
      </c>
      <c r="AL98" s="41">
        <f>AI98*(1-AJ98)*AK98</f>
        <v>40.893452600000003</v>
      </c>
      <c r="AM98" s="18">
        <v>1.68</v>
      </c>
      <c r="AN98" s="18"/>
      <c r="AO98" s="121">
        <f>AO97+AI98-AN98</f>
        <v>1040</v>
      </c>
      <c r="AP98" s="104"/>
      <c r="AQ98" s="43"/>
      <c r="AR98" s="48"/>
      <c r="AS98" s="41"/>
      <c r="AT98" s="41"/>
      <c r="AU98" s="41"/>
      <c r="AV98" s="41"/>
    </row>
    <row r="99" spans="1:48" s="22" customFormat="1" ht="13.5" thickBot="1" x14ac:dyDescent="0.25">
      <c r="A99" s="159"/>
      <c r="B99" s="49" t="s">
        <v>38</v>
      </c>
      <c r="C99" s="50"/>
      <c r="D99" s="51">
        <f>SUM(D96:D98)</f>
        <v>58492</v>
      </c>
      <c r="E99" s="51"/>
      <c r="F99" s="51">
        <f>SUM(F96:F98)</f>
        <v>53591</v>
      </c>
      <c r="G99" s="52"/>
      <c r="H99" s="52"/>
      <c r="I99" s="51">
        <f>SUM(I96:I98)</f>
        <v>56053</v>
      </c>
      <c r="J99" s="52"/>
      <c r="K99" s="51">
        <f>SUM(K96:K98)</f>
        <v>50451</v>
      </c>
      <c r="L99" s="21">
        <f>IF(K99&gt;0,(K96*L96+K97*L97+K98*L98)/K99,0)</f>
        <v>6.4672058036510688E-2</v>
      </c>
      <c r="M99" s="52">
        <f>M96+M97+M98</f>
        <v>47189</v>
      </c>
      <c r="N99" s="53">
        <f>IF(M99&gt;0,O99/M99,0)</f>
        <v>0.56694581364301</v>
      </c>
      <c r="O99" s="54">
        <f>O96+O97+O98</f>
        <v>26753.606</v>
      </c>
      <c r="P99" s="21">
        <f>IF(M99&gt;0,Q99/M99,0)</f>
        <v>0.37769948504948186</v>
      </c>
      <c r="Q99" s="54">
        <f>Q96+Q97+Q98</f>
        <v>17823.260999999999</v>
      </c>
      <c r="R99" s="21">
        <f>IF(M99&gt;0,S99/M99,0)</f>
        <v>5.5354701307508102E-2</v>
      </c>
      <c r="S99" s="54">
        <f>S96+S97+S98</f>
        <v>2612.1329999999998</v>
      </c>
      <c r="T99" s="21">
        <f>IF(M99&gt;0,U99/M99,0)</f>
        <v>0.23768056114772509</v>
      </c>
      <c r="U99" s="54">
        <f>U96+U97+U98</f>
        <v>11215.907999999999</v>
      </c>
      <c r="V99" s="21">
        <f>IF(M99&gt;0,W99/M99,0)</f>
        <v>0.51366276038907377</v>
      </c>
      <c r="W99" s="54">
        <f>W96+W97+W98</f>
        <v>24239.232000000004</v>
      </c>
      <c r="X99" s="21">
        <f>IF(M99&gt;0,Y99/M99,0)</f>
        <v>0.40664264977007358</v>
      </c>
      <c r="Y99" s="54">
        <f>Y96+Y97+Y98</f>
        <v>19189.060000000001</v>
      </c>
      <c r="Z99" s="55">
        <f>IF(M99&gt;0,AA99/M99,0)</f>
        <v>3.133463730954248E-3</v>
      </c>
      <c r="AA99" s="56">
        <f>SUM(AA96:AA98)</f>
        <v>147.86502000000002</v>
      </c>
      <c r="AB99" s="55">
        <f>IF(M99&gt;0,(AB96*M96+AB97*M97+AB98*M98)/M99,0)</f>
        <v>2.9566175824874445E-3</v>
      </c>
      <c r="AC99" s="55">
        <f>IF(K99&gt;0,(K96*AC96+K97*AC97+K98*AC98)/K99,0)</f>
        <v>2.6330994430239239E-4</v>
      </c>
      <c r="AD99" s="52">
        <f>SUM(AD96:AD98)</f>
        <v>12.42578</v>
      </c>
      <c r="AE99" s="53">
        <f>IF(K99&gt;0,(K96*AE96+K97*AE97+K98*AE98)/K99,0)</f>
        <v>0.21427601831480048</v>
      </c>
      <c r="AF99" s="58">
        <f>SUM(AF96:AF98)</f>
        <v>127.8753743</v>
      </c>
      <c r="AG99" s="53">
        <f>IF(AND(AA99&gt;0),((AA96*AG96+AA97*AG97+AA98*AG98)/AA99),0)</f>
        <v>0.9170922880757405</v>
      </c>
      <c r="AH99" s="57">
        <f t="shared" si="1"/>
        <v>0.91207030051200444</v>
      </c>
      <c r="AI99" s="51">
        <f>SUM(AI96:AI98)</f>
        <v>653</v>
      </c>
      <c r="AJ99" s="21">
        <f>IF(AI99&gt;0,(AJ96*AI96+AJ97*AI97+AJ98*AI98)/AI99,0)</f>
        <v>8.5655436447166916E-2</v>
      </c>
      <c r="AK99" s="53">
        <f>IF(K99&gt;0,(AK96*K96+AK97*K97+AK98*K98)/K99,0)</f>
        <v>0.21288078135220315</v>
      </c>
      <c r="AL99" s="58">
        <f>SUM(AL96:AL98)</f>
        <v>127.09404710000001</v>
      </c>
      <c r="AM99" s="56"/>
      <c r="AN99" s="56">
        <f>SUM(AN96:AN98)</f>
        <v>0</v>
      </c>
      <c r="AO99" s="105"/>
      <c r="AP99" s="106">
        <f>AO98</f>
        <v>1040</v>
      </c>
      <c r="AQ99" s="51">
        <f>SUM(AQ96:AQ98)</f>
        <v>0</v>
      </c>
      <c r="AR99" s="59"/>
      <c r="AS99" s="58"/>
      <c r="AT99" s="58"/>
      <c r="AU99" s="58"/>
      <c r="AV99" s="58"/>
    </row>
    <row r="100" spans="1:48" x14ac:dyDescent="0.2">
      <c r="A100" s="160">
        <v>25</v>
      </c>
      <c r="B100" s="33">
        <v>1</v>
      </c>
      <c r="C100" s="46" t="s">
        <v>50</v>
      </c>
      <c r="D100" s="12">
        <v>15500</v>
      </c>
      <c r="E100" s="12">
        <v>4</v>
      </c>
      <c r="F100" s="12">
        <v>15414</v>
      </c>
      <c r="G100" s="13">
        <v>2.1</v>
      </c>
      <c r="H100" s="13">
        <v>6.4</v>
      </c>
      <c r="I100" s="12">
        <v>16441</v>
      </c>
      <c r="J100" s="13">
        <v>4</v>
      </c>
      <c r="K100" s="12">
        <v>17057</v>
      </c>
      <c r="L100" s="14">
        <v>6.3E-2</v>
      </c>
      <c r="M100" s="24">
        <f>ROUND(K100*(1-L100),0)</f>
        <v>15982</v>
      </c>
      <c r="N100" s="15">
        <v>0.53400000000000003</v>
      </c>
      <c r="O100" s="25">
        <f>M100*N100</f>
        <v>8534.3880000000008</v>
      </c>
      <c r="P100" s="14">
        <v>0.39300000000000002</v>
      </c>
      <c r="Q100" s="25">
        <f>M100*P100</f>
        <v>6280.9260000000004</v>
      </c>
      <c r="R100" s="16">
        <v>7.2999999999999995E-2</v>
      </c>
      <c r="S100" s="25">
        <f>M100*R100</f>
        <v>1166.6859999999999</v>
      </c>
      <c r="T100" s="26">
        <v>0.23400000000000001</v>
      </c>
      <c r="U100" s="25">
        <f>M100*T100</f>
        <v>3739.788</v>
      </c>
      <c r="V100" s="16">
        <v>0.50900000000000001</v>
      </c>
      <c r="W100" s="25">
        <f>M100*V100</f>
        <v>8134.8379999999997</v>
      </c>
      <c r="X100" s="16">
        <v>0.41</v>
      </c>
      <c r="Y100" s="25">
        <f>X100*M100</f>
        <v>6552.62</v>
      </c>
      <c r="Z100" s="17">
        <v>3.0599999999999998E-3</v>
      </c>
      <c r="AA100" s="18">
        <f>M100*Z100</f>
        <v>48.904919999999997</v>
      </c>
      <c r="AB100" s="27">
        <f>IF(M100&gt;0,(AD100+AL100)/M100,0)</f>
        <v>2.8741132273808036E-3</v>
      </c>
      <c r="AC100" s="17">
        <v>2.7E-4</v>
      </c>
      <c r="AD100" s="24">
        <f>AC100*M100</f>
        <v>4.3151400000000004</v>
      </c>
      <c r="AE100" s="117">
        <v>0.22309999999999999</v>
      </c>
      <c r="AF100" s="30">
        <f>AI100*(1-AJ100)*AE100</f>
        <v>41.507308799999997</v>
      </c>
      <c r="AG100" s="28">
        <f>IF(AND(AE100&gt;0,AC100&gt;0,Z100&gt;0),((Z100-AC100)*AE100)/((AE100-AC100)*Z100),0)</f>
        <v>0.91286947844703559</v>
      </c>
      <c r="AH100" s="60">
        <f t="shared" si="1"/>
        <v>0.90715289040929625</v>
      </c>
      <c r="AI100" s="12">
        <v>204</v>
      </c>
      <c r="AJ100" s="14">
        <v>8.7999999999999995E-2</v>
      </c>
      <c r="AK100" s="15">
        <v>0.22370000000000001</v>
      </c>
      <c r="AL100" s="30">
        <f>AI100*(1-AJ100)*AK100</f>
        <v>41.618937600000002</v>
      </c>
      <c r="AM100" s="19">
        <v>1.68</v>
      </c>
      <c r="AN100" s="19"/>
      <c r="AO100" s="101">
        <f>AO98+AI100-AN100</f>
        <v>1244</v>
      </c>
      <c r="AP100" s="120"/>
      <c r="AQ100" s="12"/>
      <c r="AR100" s="31"/>
      <c r="AS100" s="20"/>
      <c r="AT100" s="20"/>
      <c r="AU100" s="20"/>
      <c r="AV100" s="20"/>
    </row>
    <row r="101" spans="1:48" x14ac:dyDescent="0.2">
      <c r="A101" s="160"/>
      <c r="B101" s="33">
        <v>2</v>
      </c>
      <c r="C101" s="11" t="s">
        <v>51</v>
      </c>
      <c r="D101" s="34">
        <v>14508</v>
      </c>
      <c r="E101" s="34">
        <v>6</v>
      </c>
      <c r="F101" s="34">
        <v>14664</v>
      </c>
      <c r="G101" s="35">
        <v>1</v>
      </c>
      <c r="H101" s="35">
        <v>5.7</v>
      </c>
      <c r="I101" s="34">
        <v>15083</v>
      </c>
      <c r="J101" s="35">
        <v>5</v>
      </c>
      <c r="K101" s="34">
        <v>17288</v>
      </c>
      <c r="L101" s="36">
        <v>6.9000000000000006E-2</v>
      </c>
      <c r="M101" s="37">
        <f>ROUND(K101*(1-L101),0)</f>
        <v>16095</v>
      </c>
      <c r="N101" s="38">
        <v>0.55000000000000004</v>
      </c>
      <c r="O101" s="25">
        <f>M101*N101</f>
        <v>8852.25</v>
      </c>
      <c r="P101" s="36">
        <v>0.40200000000000002</v>
      </c>
      <c r="Q101" s="25">
        <f>M101*P101</f>
        <v>6470.1900000000005</v>
      </c>
      <c r="R101" s="39">
        <v>4.8000000000000001E-2</v>
      </c>
      <c r="S101" s="25">
        <f>M101*R101</f>
        <v>772.56000000000006</v>
      </c>
      <c r="T101" s="28">
        <v>0.26200000000000001</v>
      </c>
      <c r="U101" s="25">
        <f>M101*T101</f>
        <v>4216.8900000000003</v>
      </c>
      <c r="V101" s="39">
        <v>0.45500000000000002</v>
      </c>
      <c r="W101" s="25">
        <f>M101*V101</f>
        <v>7323.2250000000004</v>
      </c>
      <c r="X101" s="39">
        <v>0.41</v>
      </c>
      <c r="Y101" s="25">
        <f>X101*M101</f>
        <v>6598.95</v>
      </c>
      <c r="Z101" s="40">
        <v>3.0699999999999998E-3</v>
      </c>
      <c r="AA101" s="18">
        <f>M101*Z101</f>
        <v>49.411649999999995</v>
      </c>
      <c r="AB101" s="27">
        <f>IF(M101&gt;0,(AD101+AL101)/M101,0)</f>
        <v>2.7989518484001241E-3</v>
      </c>
      <c r="AC101" s="40">
        <v>2.7E-4</v>
      </c>
      <c r="AD101" s="37">
        <f>AC101*M101</f>
        <v>4.34565</v>
      </c>
      <c r="AE101" s="28">
        <v>0.22070000000000001</v>
      </c>
      <c r="AF101" s="41">
        <f>AI101*(1-AJ101)*AE101</f>
        <v>40.211540000000007</v>
      </c>
      <c r="AG101" s="28">
        <f>IF(AND(AE101&gt;0,AC101&gt;0,Z101&gt;0),((Z101-AC101)*AE101)/((AE101-AC101)*Z101),0)</f>
        <v>0.91316927042657658</v>
      </c>
      <c r="AH101" s="29">
        <f t="shared" si="1"/>
        <v>0.90462864715789193</v>
      </c>
      <c r="AI101" s="34">
        <v>200</v>
      </c>
      <c r="AJ101" s="36">
        <v>8.8999999999999996E-2</v>
      </c>
      <c r="AK101" s="38">
        <v>0.22339999999999999</v>
      </c>
      <c r="AL101" s="41">
        <f>AI101*(1-AJ101)*AK101</f>
        <v>40.703479999999999</v>
      </c>
      <c r="AM101" s="42">
        <v>1.68</v>
      </c>
      <c r="AN101" s="42"/>
      <c r="AO101" s="121">
        <f>AO100+AI101-AN101</f>
        <v>1444</v>
      </c>
      <c r="AP101" s="104"/>
      <c r="AQ101" s="43"/>
      <c r="AR101" s="44"/>
      <c r="AS101" s="45"/>
      <c r="AT101" s="45"/>
      <c r="AU101" s="45"/>
      <c r="AV101" s="45"/>
    </row>
    <row r="102" spans="1:48" x14ac:dyDescent="0.2">
      <c r="A102" s="160"/>
      <c r="B102" s="33">
        <v>3</v>
      </c>
      <c r="C102" s="11" t="s">
        <v>54</v>
      </c>
      <c r="D102" s="43">
        <v>15690</v>
      </c>
      <c r="E102" s="43">
        <v>6</v>
      </c>
      <c r="F102" s="43">
        <v>16976</v>
      </c>
      <c r="G102" s="37">
        <v>2.2999999999999998</v>
      </c>
      <c r="H102" s="37">
        <v>7.4</v>
      </c>
      <c r="I102" s="43">
        <v>17660</v>
      </c>
      <c r="J102" s="37">
        <v>4.0999999999999996</v>
      </c>
      <c r="K102" s="43">
        <v>17083</v>
      </c>
      <c r="L102" s="39">
        <v>5.8999999999999997E-2</v>
      </c>
      <c r="M102" s="37">
        <f>ROUND(K102*(1-L102),0)</f>
        <v>16075</v>
      </c>
      <c r="N102" s="28">
        <v>0.64700000000000002</v>
      </c>
      <c r="O102" s="25">
        <f>M102*N102</f>
        <v>10400.525</v>
      </c>
      <c r="P102" s="39">
        <v>0.29899999999999999</v>
      </c>
      <c r="Q102" s="25">
        <f>M102*P102</f>
        <v>4806.4250000000002</v>
      </c>
      <c r="R102" s="39">
        <v>5.3999999999999999E-2</v>
      </c>
      <c r="S102" s="25">
        <f>M102*R102</f>
        <v>868.05</v>
      </c>
      <c r="T102" s="28">
        <v>0.23599999999999999</v>
      </c>
      <c r="U102" s="25">
        <f>M102*T102</f>
        <v>3793.7</v>
      </c>
      <c r="V102" s="39">
        <v>0.51</v>
      </c>
      <c r="W102" s="25">
        <f>M102*V102</f>
        <v>8198.25</v>
      </c>
      <c r="X102" s="39">
        <v>0.4</v>
      </c>
      <c r="Y102" s="25">
        <f>X102*M102</f>
        <v>6430</v>
      </c>
      <c r="Z102" s="47">
        <v>3.1199999999999999E-3</v>
      </c>
      <c r="AA102" s="18">
        <f>M102*Z102</f>
        <v>50.153999999999996</v>
      </c>
      <c r="AB102" s="27">
        <f>IF(M102&gt;0,(AD102+AL102)/M102,0)</f>
        <v>2.6907855676516325E-3</v>
      </c>
      <c r="AC102" s="47">
        <v>2.7E-4</v>
      </c>
      <c r="AD102" s="37">
        <f>AC102*M102</f>
        <v>4.3402500000000002</v>
      </c>
      <c r="AE102" s="28">
        <v>0.21870000000000001</v>
      </c>
      <c r="AF102" s="41">
        <f>AI102*(1-AJ102)*AE102</f>
        <v>39.491971200000002</v>
      </c>
      <c r="AG102" s="28">
        <f>IF(AND(AE102&gt;0,AC102&gt;0,Z102&gt;0),((Z102-AC102)*AE102)/((AE102-AC102)*Z102),0)</f>
        <v>0.9145906627365219</v>
      </c>
      <c r="AH102" s="29">
        <f t="shared" si="1"/>
        <v>0.90078615122919459</v>
      </c>
      <c r="AI102" s="43">
        <v>198</v>
      </c>
      <c r="AJ102" s="39">
        <v>8.7999999999999995E-2</v>
      </c>
      <c r="AK102" s="28">
        <v>0.2155</v>
      </c>
      <c r="AL102" s="41">
        <f>AI102*(1-AJ102)*AK102</f>
        <v>38.914127999999998</v>
      </c>
      <c r="AM102" s="18">
        <v>1.7</v>
      </c>
      <c r="AN102" s="18"/>
      <c r="AO102" s="121">
        <f>AO101+AI102-AN102</f>
        <v>1642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5" thickBot="1" x14ac:dyDescent="0.25">
      <c r="A103" s="160"/>
      <c r="B103" s="66" t="s">
        <v>38</v>
      </c>
      <c r="C103" s="50"/>
      <c r="D103" s="51">
        <f>SUM(D100:D102)</f>
        <v>45698</v>
      </c>
      <c r="E103" s="51"/>
      <c r="F103" s="51">
        <f>SUM(F100:F102)</f>
        <v>47054</v>
      </c>
      <c r="G103" s="52"/>
      <c r="H103" s="52"/>
      <c r="I103" s="51">
        <f>SUM(I100:I102)</f>
        <v>49184</v>
      </c>
      <c r="J103" s="52"/>
      <c r="K103" s="51">
        <f>SUM(K100:K102)</f>
        <v>51428</v>
      </c>
      <c r="L103" s="21">
        <f>IF(K103&gt;0,(K100*L100+K101*L101+K102*L102)/K103,0)</f>
        <v>6.3688263202924464E-2</v>
      </c>
      <c r="M103" s="52">
        <f>M100+M101+M102</f>
        <v>48152</v>
      </c>
      <c r="N103" s="53">
        <f>IF(M103&gt;0,O103/M103,0)</f>
        <v>0.57707183502242898</v>
      </c>
      <c r="O103" s="54">
        <f>O100+O101+O102</f>
        <v>27787.163</v>
      </c>
      <c r="P103" s="21">
        <f>IF(M103&gt;0,Q103/M103,0)</f>
        <v>0.36462745057318496</v>
      </c>
      <c r="Q103" s="54">
        <f>Q100+Q101+Q102</f>
        <v>17557.541000000001</v>
      </c>
      <c r="R103" s="21">
        <f>IF(M103&gt;0,S103/M103,0)</f>
        <v>5.8300714404386118E-2</v>
      </c>
      <c r="S103" s="54">
        <f>S100+S101+S102</f>
        <v>2807.2960000000003</v>
      </c>
      <c r="T103" s="21">
        <f>IF(M103&gt;0,U103/M103,0)</f>
        <v>0.24402679016447917</v>
      </c>
      <c r="U103" s="54">
        <f>U100+U101+U102</f>
        <v>11750.378000000001</v>
      </c>
      <c r="V103" s="21">
        <f>IF(M103&gt;0,W103/M103,0)</f>
        <v>0.49128412111646458</v>
      </c>
      <c r="W103" s="54">
        <f>W100+W101+W102</f>
        <v>23656.313000000002</v>
      </c>
      <c r="X103" s="21">
        <f>IF(M103&gt;0,Y103/M103,0)</f>
        <v>0.40666161322478817</v>
      </c>
      <c r="Y103" s="54">
        <f>Y100+Y101+Y102</f>
        <v>19581.57</v>
      </c>
      <c r="Z103" s="55">
        <f>IF(M103&gt;0,AA103/M103,0)</f>
        <v>3.0833728609403551E-3</v>
      </c>
      <c r="AA103" s="56">
        <f>SUM(AA100:AA102)</f>
        <v>148.47056999999998</v>
      </c>
      <c r="AB103" s="55">
        <f>IF(M103&gt;0,(AB100*M100+AB101*M101+AB102*M102)/M103,0)</f>
        <v>2.7877883701611563E-3</v>
      </c>
      <c r="AC103" s="55">
        <f>IF(K103&gt;0,(K100*AC100+K101*AC101+K102*AC102)/K103,0)</f>
        <v>2.7000000000000006E-4</v>
      </c>
      <c r="AD103" s="52">
        <f>SUM(AD100:AD102)</f>
        <v>13.00104</v>
      </c>
      <c r="AE103" s="53">
        <f>IF(K103&gt;0,(K100*AE100+K101*AE101+K102*AE102)/K103,0)</f>
        <v>0.22083165590728787</v>
      </c>
      <c r="AF103" s="58">
        <f>SUM(AF100:AF102)</f>
        <v>121.21082000000001</v>
      </c>
      <c r="AG103" s="53">
        <f>IF(AND(AA103&gt;0),((AA100*AG100+AA101*AG101+AA102*AG102)/AA103),0)</f>
        <v>0.91355067400801981</v>
      </c>
      <c r="AH103" s="57">
        <f t="shared" si="1"/>
        <v>0.90425440154159287</v>
      </c>
      <c r="AI103" s="51">
        <f>SUM(AI100:AI102)</f>
        <v>602</v>
      </c>
      <c r="AJ103" s="21">
        <f>IF(AI103&gt;0,(AJ100*AI100+AJ101*AI101+AJ102*AI102)/AI103,0)</f>
        <v>8.8332225913621248E-2</v>
      </c>
      <c r="AK103" s="53">
        <f>IF(K103&gt;0,(AK100*K100+AK101*K101+AK102*K102)/K103,0)</f>
        <v>0.22087533250369451</v>
      </c>
      <c r="AL103" s="58">
        <f>SUM(AL100:AL102)</f>
        <v>121.2365456</v>
      </c>
      <c r="AM103" s="56"/>
      <c r="AN103" s="56">
        <f>SUM(AN100:AN102)</f>
        <v>0</v>
      </c>
      <c r="AO103" s="122"/>
      <c r="AP103" s="106">
        <f>AO102</f>
        <v>1642</v>
      </c>
      <c r="AQ103" s="51">
        <f>SUM(AQ100:AQ102)</f>
        <v>0</v>
      </c>
      <c r="AR103" s="59"/>
      <c r="AS103" s="58"/>
      <c r="AT103" s="58"/>
      <c r="AU103" s="58"/>
      <c r="AV103" s="58"/>
    </row>
    <row r="104" spans="1:48" x14ac:dyDescent="0.2">
      <c r="A104" s="157">
        <v>26</v>
      </c>
      <c r="B104" s="23">
        <v>1</v>
      </c>
      <c r="C104" s="46" t="s">
        <v>50</v>
      </c>
      <c r="D104" s="12">
        <v>15493</v>
      </c>
      <c r="E104" s="12">
        <v>2</v>
      </c>
      <c r="F104" s="12">
        <v>11218</v>
      </c>
      <c r="G104" s="13">
        <v>1.3</v>
      </c>
      <c r="H104" s="13">
        <v>6.2</v>
      </c>
      <c r="I104" s="12">
        <v>12253</v>
      </c>
      <c r="J104" s="13">
        <v>6</v>
      </c>
      <c r="K104" s="12">
        <v>16817</v>
      </c>
      <c r="L104" s="14">
        <v>6.2E-2</v>
      </c>
      <c r="M104" s="24">
        <f>ROUND(K104*(1-L104),0)</f>
        <v>15774</v>
      </c>
      <c r="N104" s="15">
        <v>0.4</v>
      </c>
      <c r="O104" s="25">
        <f>M104*N104</f>
        <v>6309.6</v>
      </c>
      <c r="P104" s="14">
        <v>0.42699999999999999</v>
      </c>
      <c r="Q104" s="25">
        <f>M104*P104</f>
        <v>6735.4979999999996</v>
      </c>
      <c r="R104" s="16">
        <v>0.17299999999999999</v>
      </c>
      <c r="S104" s="25">
        <f>M104*R104</f>
        <v>2728.9019999999996</v>
      </c>
      <c r="T104" s="26">
        <v>0.248</v>
      </c>
      <c r="U104" s="25">
        <f>M104*T104</f>
        <v>3911.9519999999998</v>
      </c>
      <c r="V104" s="16">
        <v>0.495</v>
      </c>
      <c r="W104" s="25">
        <f>M104*V104</f>
        <v>7808.13</v>
      </c>
      <c r="X104" s="16">
        <v>0.41</v>
      </c>
      <c r="Y104" s="25">
        <f>X104*M104</f>
        <v>6467.3399999999992</v>
      </c>
      <c r="Z104" s="17">
        <v>3.0500000000000002E-3</v>
      </c>
      <c r="AA104" s="18">
        <f>M104*Z104</f>
        <v>48.110700000000001</v>
      </c>
      <c r="AB104" s="27">
        <f>IF(M104&gt;0,(AD104+AL104)/M104,0)</f>
        <v>2.6995173830353745E-3</v>
      </c>
      <c r="AC104" s="17">
        <v>2.7999999999999998E-4</v>
      </c>
      <c r="AD104" s="24">
        <f>AC104*M104</f>
        <v>4.4167199999999998</v>
      </c>
      <c r="AE104" s="117">
        <v>0.2205</v>
      </c>
      <c r="AF104" s="30">
        <f>AI104*(1-AJ104)*AE104</f>
        <v>38.409336000000003</v>
      </c>
      <c r="AG104" s="28">
        <f>IF(AND(AE104&gt;0,AC104&gt;0,Z104&gt;0),((Z104-AC104)*AE104)/((AE104-AC104)*Z104),0)</f>
        <v>0.9093514533156859</v>
      </c>
      <c r="AH104" s="60">
        <f t="shared" si="1"/>
        <v>0.89742462478398621</v>
      </c>
      <c r="AI104" s="12">
        <v>191</v>
      </c>
      <c r="AJ104" s="14">
        <v>8.7999999999999995E-2</v>
      </c>
      <c r="AK104" s="15">
        <v>0.21909999999999999</v>
      </c>
      <c r="AL104" s="30">
        <f>AI104*(1-AJ104)*AK104</f>
        <v>38.165467200000002</v>
      </c>
      <c r="AM104" s="19">
        <v>1.6</v>
      </c>
      <c r="AN104" s="19"/>
      <c r="AO104" s="101">
        <f>AO102+AI104-AN104</f>
        <v>1833</v>
      </c>
      <c r="AP104" s="102"/>
      <c r="AQ104" s="12"/>
      <c r="AR104" s="31"/>
      <c r="AS104" s="20"/>
      <c r="AT104" s="20"/>
      <c r="AU104" s="20"/>
      <c r="AV104" s="20"/>
    </row>
    <row r="105" spans="1:48" x14ac:dyDescent="0.2">
      <c r="A105" s="158"/>
      <c r="B105" s="33">
        <v>2</v>
      </c>
      <c r="C105" s="11" t="s">
        <v>52</v>
      </c>
      <c r="D105" s="34">
        <v>19117</v>
      </c>
      <c r="E105" s="34">
        <v>5</v>
      </c>
      <c r="F105" s="34">
        <v>18179</v>
      </c>
      <c r="G105" s="35">
        <v>1.9</v>
      </c>
      <c r="H105" s="35">
        <v>5.8</v>
      </c>
      <c r="I105" s="34">
        <v>18639</v>
      </c>
      <c r="J105" s="35">
        <v>5</v>
      </c>
      <c r="K105" s="34">
        <v>16832</v>
      </c>
      <c r="L105" s="36">
        <v>0.06</v>
      </c>
      <c r="M105" s="37">
        <f>ROUND(K105*(1-L105),0)</f>
        <v>15822</v>
      </c>
      <c r="N105" s="38">
        <v>0.49199999999999999</v>
      </c>
      <c r="O105" s="25">
        <f>M105*N105</f>
        <v>7784.424</v>
      </c>
      <c r="P105" s="36">
        <v>0.35</v>
      </c>
      <c r="Q105" s="25">
        <f>M105*P105</f>
        <v>5537.7</v>
      </c>
      <c r="R105" s="39">
        <v>0.158</v>
      </c>
      <c r="S105" s="25">
        <f>M105*R105</f>
        <v>2499.8760000000002</v>
      </c>
      <c r="T105" s="28">
        <v>0.24</v>
      </c>
      <c r="U105" s="25">
        <f>M105*T105</f>
        <v>3797.2799999999997</v>
      </c>
      <c r="V105" s="39">
        <v>0.50700000000000001</v>
      </c>
      <c r="W105" s="25">
        <f>M105*V105</f>
        <v>8021.7539999999999</v>
      </c>
      <c r="X105" s="39">
        <v>0.4</v>
      </c>
      <c r="Y105" s="25">
        <f>X105*M105</f>
        <v>6328.8</v>
      </c>
      <c r="Z105" s="40">
        <v>3.0200000000000001E-3</v>
      </c>
      <c r="AA105" s="18">
        <f>M105*Z105</f>
        <v>47.782440000000001</v>
      </c>
      <c r="AB105" s="27">
        <f>IF(M105&gt;0,(AD105+AL105)/M105,0)</f>
        <v>3.1043795221843006E-3</v>
      </c>
      <c r="AC105" s="40">
        <v>2.7999999999999998E-4</v>
      </c>
      <c r="AD105" s="37">
        <f>AC105*M105</f>
        <v>4.4301599999999999</v>
      </c>
      <c r="AE105" s="28">
        <v>0.2082</v>
      </c>
      <c r="AF105" s="41">
        <f>AI105*(1-AJ105)*AE105</f>
        <v>41.058705599999996</v>
      </c>
      <c r="AG105" s="28">
        <f>IF(AND(AE105&gt;0,AC105&gt;0,Z105&gt;0),((Z105-AC105)*AE105)/((AE105-AC105)*Z105),0)</f>
        <v>0.90850658302097864</v>
      </c>
      <c r="AH105" s="29">
        <f t="shared" si="1"/>
        <v>0.91093044055475902</v>
      </c>
      <c r="AI105" s="34">
        <v>216</v>
      </c>
      <c r="AJ105" s="36">
        <v>8.6999999999999994E-2</v>
      </c>
      <c r="AK105" s="38">
        <v>0.2266</v>
      </c>
      <c r="AL105" s="41">
        <f>AI105*(1-AJ105)*AK105</f>
        <v>44.6873328</v>
      </c>
      <c r="AM105" s="42">
        <v>1.62</v>
      </c>
      <c r="AN105" s="42"/>
      <c r="AO105" s="121">
        <f>AO104+AI105-AN105</f>
        <v>2049</v>
      </c>
      <c r="AP105" s="104"/>
      <c r="AQ105" s="43"/>
      <c r="AR105" s="44"/>
      <c r="AS105" s="45"/>
      <c r="AT105" s="45"/>
      <c r="AU105" s="45"/>
      <c r="AV105" s="45"/>
    </row>
    <row r="106" spans="1:48" x14ac:dyDescent="0.2">
      <c r="A106" s="158"/>
      <c r="B106" s="33">
        <v>3</v>
      </c>
      <c r="C106" s="11" t="s">
        <v>54</v>
      </c>
      <c r="D106" s="43">
        <v>19630</v>
      </c>
      <c r="E106" s="43">
        <v>2</v>
      </c>
      <c r="F106" s="43">
        <v>18380</v>
      </c>
      <c r="G106" s="37">
        <v>2.7</v>
      </c>
      <c r="H106" s="37">
        <v>6.6</v>
      </c>
      <c r="I106" s="43">
        <v>19661</v>
      </c>
      <c r="J106" s="37">
        <v>4.7</v>
      </c>
      <c r="K106" s="43">
        <v>16872</v>
      </c>
      <c r="L106" s="39">
        <v>6.0999999999999999E-2</v>
      </c>
      <c r="M106" s="37">
        <f>ROUND(K106*(1-L106),0)</f>
        <v>15843</v>
      </c>
      <c r="N106" s="28">
        <v>0.496</v>
      </c>
      <c r="O106" s="25">
        <f>M106*N106</f>
        <v>7858.1279999999997</v>
      </c>
      <c r="P106" s="39">
        <v>0.373</v>
      </c>
      <c r="Q106" s="25">
        <f>M106*P106</f>
        <v>5909.4390000000003</v>
      </c>
      <c r="R106" s="39">
        <v>0.13100000000000001</v>
      </c>
      <c r="S106" s="25">
        <f>M106*R106</f>
        <v>2075.433</v>
      </c>
      <c r="T106" s="28">
        <v>0.26600000000000001</v>
      </c>
      <c r="U106" s="25">
        <f>M106*T106</f>
        <v>4214.2380000000003</v>
      </c>
      <c r="V106" s="39">
        <v>0.48499999999999999</v>
      </c>
      <c r="W106" s="25">
        <f>M106*V106</f>
        <v>7683.8549999999996</v>
      </c>
      <c r="X106" s="39">
        <v>0.41</v>
      </c>
      <c r="Y106" s="25">
        <f>X106*M106</f>
        <v>6495.6299999999992</v>
      </c>
      <c r="Z106" s="47">
        <v>2.98E-3</v>
      </c>
      <c r="AA106" s="18">
        <f>M106*Z106</f>
        <v>47.212139999999998</v>
      </c>
      <c r="AB106" s="27">
        <f>IF(M106&gt;0,(AD106+AL106)/M106,0)</f>
        <v>2.9430950956258286E-3</v>
      </c>
      <c r="AC106" s="47">
        <v>2.9E-4</v>
      </c>
      <c r="AD106" s="37">
        <f>AC106*M106</f>
        <v>4.5944700000000003</v>
      </c>
      <c r="AE106" s="28">
        <v>0.19939999999999999</v>
      </c>
      <c r="AF106" s="41">
        <f>AI106*(1-AJ106)*AE106</f>
        <v>38.552793600000001</v>
      </c>
      <c r="AG106" s="28">
        <f>IF(AND(AE106&gt;0,AC106&gt;0,Z106&gt;0),((Z106-AC106)*AE106)/((AE106-AC106)*Z106),0)</f>
        <v>0.90399930698318931</v>
      </c>
      <c r="AH106" s="29">
        <f t="shared" si="1"/>
        <v>0.90266838952225914</v>
      </c>
      <c r="AI106" s="43">
        <v>212</v>
      </c>
      <c r="AJ106" s="39">
        <v>8.7999999999999995E-2</v>
      </c>
      <c r="AK106" s="28">
        <v>0.21740000000000001</v>
      </c>
      <c r="AL106" s="41">
        <f>AI106*(1-AJ106)*AK106</f>
        <v>42.032985600000004</v>
      </c>
      <c r="AM106" s="18">
        <v>1.7</v>
      </c>
      <c r="AN106" s="18"/>
      <c r="AO106" s="121">
        <f>AO105+AI106-AN106</f>
        <v>2261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5" thickBot="1" x14ac:dyDescent="0.25">
      <c r="A107" s="159"/>
      <c r="B107" s="49" t="s">
        <v>38</v>
      </c>
      <c r="C107" s="50"/>
      <c r="D107" s="51">
        <f>SUM(D104:D106)</f>
        <v>54240</v>
      </c>
      <c r="E107" s="51"/>
      <c r="F107" s="51">
        <f>SUM(F104:F106)</f>
        <v>47777</v>
      </c>
      <c r="G107" s="52"/>
      <c r="H107" s="52"/>
      <c r="I107" s="51">
        <f>SUM(I104:I106)</f>
        <v>50553</v>
      </c>
      <c r="J107" s="52"/>
      <c r="K107" s="51">
        <f>SUM(K104:K106)</f>
        <v>50521</v>
      </c>
      <c r="L107" s="21">
        <f>IF(K107&gt;0,(K104*L104+K105*L105+K106*L106)/K107,0)</f>
        <v>6.0999703093762993E-2</v>
      </c>
      <c r="M107" s="52">
        <f>M104+M105+M106</f>
        <v>47439</v>
      </c>
      <c r="N107" s="53">
        <f>IF(M107&gt;0,O107/M107,0)</f>
        <v>0.46274483020299756</v>
      </c>
      <c r="O107" s="54">
        <f>O104+O105+O106</f>
        <v>21952.152000000002</v>
      </c>
      <c r="P107" s="21">
        <f>IF(M107&gt;0,Q107/M107,0)</f>
        <v>0.38328457598178717</v>
      </c>
      <c r="Q107" s="54">
        <f>Q104+Q105+Q106</f>
        <v>18182.637000000002</v>
      </c>
      <c r="R107" s="21">
        <f>IF(M107&gt;0,S107/M107,0)</f>
        <v>0.15397059381521533</v>
      </c>
      <c r="S107" s="54">
        <f>S104+S105+S106</f>
        <v>7304.2110000000002</v>
      </c>
      <c r="T107" s="21">
        <f>IF(M107&gt;0,U107/M107,0)</f>
        <v>0.25134319863403531</v>
      </c>
      <c r="U107" s="54">
        <f>U104+U105+U106</f>
        <v>11923.470000000001</v>
      </c>
      <c r="V107" s="21">
        <f>IF(M107&gt;0,W107/M107,0)</f>
        <v>0.49566261936381462</v>
      </c>
      <c r="W107" s="54">
        <f>W104+W105+W106</f>
        <v>23513.739000000001</v>
      </c>
      <c r="X107" s="21">
        <f>IF(M107&gt;0,Y107/M107,0)</f>
        <v>0.4066647694934547</v>
      </c>
      <c r="Y107" s="54">
        <f>Y104+Y105+Y106</f>
        <v>19291.769999999997</v>
      </c>
      <c r="Z107" s="55">
        <f>IF(M107&gt;0,AA107/M107,0)</f>
        <v>3.0166167077720859E-3</v>
      </c>
      <c r="AA107" s="56">
        <f>SUM(AA104:AA106)</f>
        <v>143.10527999999999</v>
      </c>
      <c r="AB107" s="55">
        <f>IF(M107&gt;0,(AB104*M104+AB105*M105+AB106*M106)/M107,0)</f>
        <v>2.9158948460127746E-3</v>
      </c>
      <c r="AC107" s="55">
        <f>IF(K107&gt;0,(K104*AC104+K105*AC105+K106*AC106)/K107,0)</f>
        <v>2.8333960135389243E-4</v>
      </c>
      <c r="AD107" s="52">
        <f>SUM(AD104:AD106)</f>
        <v>13.44135</v>
      </c>
      <c r="AE107" s="53">
        <f>IF(K107&gt;0,(K104*AE104+K105*AE105+K106*AE106)/K107,0)</f>
        <v>0.20935547000257318</v>
      </c>
      <c r="AF107" s="58">
        <f>SUM(AF104:AF106)</f>
        <v>118.02083519999999</v>
      </c>
      <c r="AG107" s="53">
        <f>IF(AND(AA107&gt;0),((AA104*AG104+AA105*AG105+AA106*AG106)/AA107),0)</f>
        <v>0.90730361660333725</v>
      </c>
      <c r="AH107" s="57">
        <f t="shared" si="1"/>
        <v>0.90398810212896707</v>
      </c>
      <c r="AI107" s="51">
        <f>SUM(AI104:AI106)</f>
        <v>619</v>
      </c>
      <c r="AJ107" s="21">
        <f>IF(AI107&gt;0,(AJ104*AI104+AJ105*AI105+AJ106*AI106)/AI107,0)</f>
        <v>8.7651050080775436E-2</v>
      </c>
      <c r="AK107" s="53">
        <f>IF(K107&gt;0,(AK104*K104+AK105*K105+AK106*K106)/K107,0)</f>
        <v>0.22103103066051738</v>
      </c>
      <c r="AL107" s="58">
        <f>SUM(AL104:AL106)</f>
        <v>124.88578560000001</v>
      </c>
      <c r="AM107" s="56"/>
      <c r="AN107" s="56">
        <f>SUM(AN104:AN106)</f>
        <v>0</v>
      </c>
      <c r="AO107" s="105"/>
      <c r="AP107" s="106">
        <f>AO106</f>
        <v>2261</v>
      </c>
      <c r="AQ107" s="51">
        <f>SUM(AQ104:AQ106)</f>
        <v>0</v>
      </c>
      <c r="AR107" s="59"/>
      <c r="AS107" s="58"/>
      <c r="AT107" s="58"/>
      <c r="AU107" s="58"/>
      <c r="AV107" s="58"/>
    </row>
    <row r="108" spans="1:48" x14ac:dyDescent="0.2">
      <c r="A108" s="157">
        <v>27</v>
      </c>
      <c r="B108" s="23">
        <v>1</v>
      </c>
      <c r="C108" s="46" t="s">
        <v>50</v>
      </c>
      <c r="D108" s="12">
        <v>6156</v>
      </c>
      <c r="E108" s="12">
        <v>1</v>
      </c>
      <c r="F108" s="12">
        <v>16001</v>
      </c>
      <c r="G108" s="13">
        <v>0.8</v>
      </c>
      <c r="H108" s="13">
        <v>5.6</v>
      </c>
      <c r="I108" s="12">
        <v>17166</v>
      </c>
      <c r="J108" s="13">
        <v>4.4000000000000004</v>
      </c>
      <c r="K108" s="12">
        <v>16919</v>
      </c>
      <c r="L108" s="14">
        <v>6.6000000000000003E-2</v>
      </c>
      <c r="M108" s="24">
        <f>ROUND(K108*(1-L108),0)</f>
        <v>15802</v>
      </c>
      <c r="N108" s="15">
        <v>0.40600000000000003</v>
      </c>
      <c r="O108" s="25">
        <f>M108*N108</f>
        <v>6415.6120000000001</v>
      </c>
      <c r="P108" s="14">
        <v>0.376</v>
      </c>
      <c r="Q108" s="25">
        <f>M108*P108</f>
        <v>5941.5519999999997</v>
      </c>
      <c r="R108" s="16">
        <v>0.218</v>
      </c>
      <c r="S108" s="25">
        <f>M108*R108</f>
        <v>3444.8359999999998</v>
      </c>
      <c r="T108" s="26">
        <v>0.26400000000000001</v>
      </c>
      <c r="U108" s="25">
        <f>M108*T108</f>
        <v>4171.7280000000001</v>
      </c>
      <c r="V108" s="16">
        <v>0.47499999999999998</v>
      </c>
      <c r="W108" s="25">
        <f>M108*V108</f>
        <v>7505.95</v>
      </c>
      <c r="X108" s="16">
        <v>0.41</v>
      </c>
      <c r="Y108" s="25">
        <f>X108*M108</f>
        <v>6478.82</v>
      </c>
      <c r="Z108" s="17">
        <v>2.9299999999999999E-3</v>
      </c>
      <c r="AA108" s="18">
        <f>M108*Z108</f>
        <v>46.299859999999995</v>
      </c>
      <c r="AB108" s="27">
        <f>IF(M108&gt;0,(AD108+AL108)/M108,0)</f>
        <v>2.4073682951525122E-3</v>
      </c>
      <c r="AC108" s="17">
        <v>2.9E-4</v>
      </c>
      <c r="AD108" s="24">
        <f>AC108*M108</f>
        <v>4.5825800000000001</v>
      </c>
      <c r="AE108" s="117">
        <v>0.18540000000000001</v>
      </c>
      <c r="AF108" s="30">
        <f>AI108*(1-AJ108)*AE108</f>
        <v>28.481333400000004</v>
      </c>
      <c r="AG108" s="28">
        <f>IF(AND(AE108&gt;0,AC108&gt;0,Z108&gt;0),((Z108-AC108)*AE108)/((AE108-AC108)*Z108),0)</f>
        <v>0.9024354672980166</v>
      </c>
      <c r="AH108" s="60">
        <f t="shared" si="1"/>
        <v>0.88070916583649517</v>
      </c>
      <c r="AI108" s="12">
        <v>169</v>
      </c>
      <c r="AJ108" s="14">
        <v>9.0999999999999998E-2</v>
      </c>
      <c r="AK108" s="15">
        <v>0.21779999999999999</v>
      </c>
      <c r="AL108" s="30">
        <f>AI108*(1-AJ108)*AK108</f>
        <v>33.4586538</v>
      </c>
      <c r="AM108" s="19">
        <v>1.7</v>
      </c>
      <c r="AN108" s="19"/>
      <c r="AO108" s="101">
        <f>AO106+AI108-AN108</f>
        <v>2430</v>
      </c>
      <c r="AP108" s="102"/>
      <c r="AQ108" s="12"/>
      <c r="AR108" s="31"/>
      <c r="AS108" s="20"/>
      <c r="AT108" s="20"/>
      <c r="AU108" s="20"/>
      <c r="AV108" s="20"/>
    </row>
    <row r="109" spans="1:48" x14ac:dyDescent="0.2">
      <c r="A109" s="158"/>
      <c r="B109" s="33">
        <v>2</v>
      </c>
      <c r="C109" s="11" t="s">
        <v>52</v>
      </c>
      <c r="D109" s="34">
        <v>18114</v>
      </c>
      <c r="E109" s="34">
        <v>8</v>
      </c>
      <c r="F109" s="34">
        <v>16957</v>
      </c>
      <c r="G109" s="35">
        <v>1.9</v>
      </c>
      <c r="H109" s="35">
        <v>8.1999999999999993</v>
      </c>
      <c r="I109" s="34">
        <v>17234</v>
      </c>
      <c r="J109" s="35">
        <v>4.5999999999999996</v>
      </c>
      <c r="K109" s="34">
        <v>16916</v>
      </c>
      <c r="L109" s="36">
        <v>6.3E-2</v>
      </c>
      <c r="M109" s="37">
        <f>ROUND(K109*(1-L109),0)</f>
        <v>15850</v>
      </c>
      <c r="N109" s="38">
        <v>0.38300000000000001</v>
      </c>
      <c r="O109" s="25">
        <f>M109*N109</f>
        <v>6070.55</v>
      </c>
      <c r="P109" s="36">
        <v>0.45900000000000002</v>
      </c>
      <c r="Q109" s="25">
        <f>M109*P109</f>
        <v>7275.1500000000005</v>
      </c>
      <c r="R109" s="39">
        <v>0.158</v>
      </c>
      <c r="S109" s="25">
        <f>M109*R109</f>
        <v>2504.3000000000002</v>
      </c>
      <c r="T109" s="28">
        <v>0.25900000000000001</v>
      </c>
      <c r="U109" s="25">
        <f>M109*T109</f>
        <v>4105.1500000000005</v>
      </c>
      <c r="V109" s="39">
        <v>0.48299999999999998</v>
      </c>
      <c r="W109" s="25">
        <f>M109*V109</f>
        <v>7655.55</v>
      </c>
      <c r="X109" s="39">
        <v>0.4</v>
      </c>
      <c r="Y109" s="25">
        <f>X109*M109</f>
        <v>6340</v>
      </c>
      <c r="Z109" s="40">
        <v>3.0300000000000001E-3</v>
      </c>
      <c r="AA109" s="18">
        <f>M109*Z109</f>
        <v>48.025500000000001</v>
      </c>
      <c r="AB109" s="27">
        <f>IF(M109&gt;0,(AD109+AL109)/M109,0)</f>
        <v>3.4621966246056782E-3</v>
      </c>
      <c r="AC109" s="40">
        <v>2.7999999999999998E-4</v>
      </c>
      <c r="AD109" s="37">
        <f>AC109*M109</f>
        <v>4.4379999999999997</v>
      </c>
      <c r="AE109" s="28">
        <v>0.19120000000000001</v>
      </c>
      <c r="AF109" s="41">
        <f>AI109*(1-AJ109)*AE109</f>
        <v>49.077407199999996</v>
      </c>
      <c r="AG109" s="28">
        <f>IF(AND(AE109&gt;0,AC109&gt;0,Z109&gt;0),((Z109-AC109)*AE109)/((AE109-AC109)*Z109),0)</f>
        <v>0.90892181612881606</v>
      </c>
      <c r="AH109" s="29">
        <f t="shared" si="1"/>
        <v>0.92043805375150423</v>
      </c>
      <c r="AI109" s="34">
        <v>283</v>
      </c>
      <c r="AJ109" s="36">
        <v>9.2999999999999999E-2</v>
      </c>
      <c r="AK109" s="38">
        <v>0.19650000000000001</v>
      </c>
      <c r="AL109" s="41">
        <f>AI109*(1-AJ109)*AK109</f>
        <v>50.437816499999997</v>
      </c>
      <c r="AM109" s="42">
        <v>1.9</v>
      </c>
      <c r="AN109" s="42"/>
      <c r="AO109" s="121">
        <f>AO108+AI109-AN109</f>
        <v>2713</v>
      </c>
      <c r="AP109" s="104"/>
      <c r="AQ109" s="43"/>
      <c r="AR109" s="44"/>
      <c r="AS109" s="45"/>
      <c r="AT109" s="45"/>
      <c r="AU109" s="45"/>
      <c r="AV109" s="45"/>
    </row>
    <row r="110" spans="1:48" x14ac:dyDescent="0.2">
      <c r="A110" s="158"/>
      <c r="B110" s="33">
        <v>3</v>
      </c>
      <c r="C110" s="46" t="s">
        <v>56</v>
      </c>
      <c r="D110" s="43">
        <v>18550</v>
      </c>
      <c r="E110" s="43">
        <v>8</v>
      </c>
      <c r="F110" s="43">
        <v>19747</v>
      </c>
      <c r="G110" s="37">
        <v>1.5</v>
      </c>
      <c r="H110" s="37">
        <v>6.4</v>
      </c>
      <c r="I110" s="43">
        <v>20676</v>
      </c>
      <c r="J110" s="37">
        <v>3.6</v>
      </c>
      <c r="K110" s="43">
        <v>16919</v>
      </c>
      <c r="L110" s="39">
        <v>6.7000000000000004E-2</v>
      </c>
      <c r="M110" s="37">
        <f>ROUND(K110*(1-L110),0)</f>
        <v>15785</v>
      </c>
      <c r="N110" s="28">
        <v>0.36299999999999999</v>
      </c>
      <c r="O110" s="25">
        <f>M110*N110</f>
        <v>5729.9549999999999</v>
      </c>
      <c r="P110" s="39">
        <v>0.55500000000000005</v>
      </c>
      <c r="Q110" s="25">
        <f>M110*P110</f>
        <v>8760.6750000000011</v>
      </c>
      <c r="R110" s="39">
        <v>8.2000000000000003E-2</v>
      </c>
      <c r="S110" s="25">
        <f>M110*R110</f>
        <v>1294.3700000000001</v>
      </c>
      <c r="T110" s="28">
        <v>0.23200000000000001</v>
      </c>
      <c r="U110" s="25">
        <f>M110*T110</f>
        <v>3662.1200000000003</v>
      </c>
      <c r="V110" s="39">
        <v>0.52</v>
      </c>
      <c r="W110" s="25">
        <f>M110*V110</f>
        <v>8208.2000000000007</v>
      </c>
      <c r="X110" s="39">
        <v>0.41</v>
      </c>
      <c r="Y110" s="25">
        <f>X110*M110</f>
        <v>6471.8499999999995</v>
      </c>
      <c r="Z110" s="47">
        <v>2.8900000000000002E-3</v>
      </c>
      <c r="AA110" s="18">
        <f>M110*Z110</f>
        <v>45.618650000000002</v>
      </c>
      <c r="AB110" s="27">
        <f>IF(M110&gt;0,(AD110+AL110)/M110,0)</f>
        <v>2.4315320620842576E-3</v>
      </c>
      <c r="AC110" s="47">
        <v>2.9999999999999997E-4</v>
      </c>
      <c r="AD110" s="37">
        <f>AC110*M110</f>
        <v>4.7354999999999992</v>
      </c>
      <c r="AE110" s="28">
        <v>0.1971</v>
      </c>
      <c r="AF110" s="41">
        <f>AI110*(1-AJ110)*AE110</f>
        <v>32.8952016</v>
      </c>
      <c r="AG110" s="28">
        <f>IF(AND(AE110&gt;0,AC110&gt;0,Z110&gt;0),((Z110-AC110)*AE110)/((AE110-AC110)*Z110),0)</f>
        <v>0.89755992066841084</v>
      </c>
      <c r="AH110" s="29">
        <f t="shared" si="1"/>
        <v>0.87792743728964406</v>
      </c>
      <c r="AI110" s="43">
        <v>183</v>
      </c>
      <c r="AJ110" s="39">
        <v>8.7999999999999995E-2</v>
      </c>
      <c r="AK110" s="28">
        <v>0.2016</v>
      </c>
      <c r="AL110" s="41">
        <f>AI110*(1-AJ110)*AK110</f>
        <v>33.646233600000002</v>
      </c>
      <c r="AM110" s="18">
        <v>1.6</v>
      </c>
      <c r="AN110" s="18"/>
      <c r="AO110" s="121">
        <f>AO109+AI110-AN110</f>
        <v>2896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5" thickBot="1" x14ac:dyDescent="0.25">
      <c r="A111" s="159"/>
      <c r="B111" s="49" t="s">
        <v>38</v>
      </c>
      <c r="C111" s="50"/>
      <c r="D111" s="51">
        <f>SUM(D108:D110)</f>
        <v>42820</v>
      </c>
      <c r="E111" s="51"/>
      <c r="F111" s="51">
        <f>SUM(F108:F110)</f>
        <v>52705</v>
      </c>
      <c r="G111" s="52"/>
      <c r="H111" s="52"/>
      <c r="I111" s="51">
        <f>SUM(I108:I110)</f>
        <v>55076</v>
      </c>
      <c r="J111" s="52"/>
      <c r="K111" s="51">
        <f>SUM(K108:K110)</f>
        <v>50754</v>
      </c>
      <c r="L111" s="21">
        <f>IF(K111&gt;0,(K108*L108+K109*L109+K110*L110)/K111,0)</f>
        <v>6.5333471253497269E-2</v>
      </c>
      <c r="M111" s="52">
        <f>M108+M109+M110</f>
        <v>47437</v>
      </c>
      <c r="N111" s="53">
        <f>IF(M111&gt;0,O111/M111,0)</f>
        <v>0.38400651390264978</v>
      </c>
      <c r="O111" s="54">
        <f>O108+O109+O110</f>
        <v>18216.116999999998</v>
      </c>
      <c r="P111" s="21">
        <f>IF(M111&gt;0,Q111/M111,0)</f>
        <v>0.46329609798258742</v>
      </c>
      <c r="Q111" s="54">
        <f>Q108+Q109+Q110</f>
        <v>21977.377</v>
      </c>
      <c r="R111" s="21">
        <f>IF(M111&gt;0,S111/M111,0)</f>
        <v>0.15269738811476274</v>
      </c>
      <c r="S111" s="54">
        <f>S108+S109+S110</f>
        <v>7243.5060000000003</v>
      </c>
      <c r="T111" s="21">
        <f>IF(M111&gt;0,U111/M111,0)</f>
        <v>0.25168113497902483</v>
      </c>
      <c r="U111" s="54">
        <f>U108+U109+U110</f>
        <v>11938.998000000001</v>
      </c>
      <c r="V111" s="21">
        <f>IF(M111&gt;0,W111/M111,0)</f>
        <v>0.4926470898243987</v>
      </c>
      <c r="W111" s="54">
        <f>W108+W109+W110</f>
        <v>23369.7</v>
      </c>
      <c r="X111" s="21">
        <f>IF(M111&gt;0,Y111/M111,0)</f>
        <v>0.40665872631068573</v>
      </c>
      <c r="Y111" s="54">
        <f>Y108+Y109+Y110</f>
        <v>19290.669999999998</v>
      </c>
      <c r="Z111" s="55">
        <f>IF(M111&gt;0,AA111/M111,0)</f>
        <v>2.9501024516727448E-3</v>
      </c>
      <c r="AA111" s="56">
        <f>SUM(AA108:AA110)</f>
        <v>139.94400999999999</v>
      </c>
      <c r="AB111" s="55">
        <f>IF(M111&gt;0,(AB108*M108+AB109*M109+AB110*M110)/M111,0)</f>
        <v>2.7678559752935469E-3</v>
      </c>
      <c r="AC111" s="55">
        <f>IF(K111&gt;0,(K108*AC108+K109*AC109+K110*AC110)/K111,0)</f>
        <v>2.9000059108641679E-4</v>
      </c>
      <c r="AD111" s="52">
        <f>SUM(AD108:AD110)</f>
        <v>13.756079999999997</v>
      </c>
      <c r="AE111" s="53">
        <f>IF(K111&gt;0,(K108*AE108+K109*AE109+K110*AE110)/K111,0)</f>
        <v>0.19123333530362138</v>
      </c>
      <c r="AF111" s="58">
        <f>SUM(AF108:AF110)</f>
        <v>110.4539422</v>
      </c>
      <c r="AG111" s="53">
        <f>IF(AND(AA111&gt;0),((AA108*AG108+AA109*AG109+AA110*AG110)/AA111),0)</f>
        <v>0.90307210969892326</v>
      </c>
      <c r="AH111" s="57">
        <f t="shared" si="1"/>
        <v>0.89649190292907532</v>
      </c>
      <c r="AI111" s="51">
        <f>SUM(AI108:AI110)</f>
        <v>635</v>
      </c>
      <c r="AJ111" s="21">
        <f>IF(AI111&gt;0,(AJ108*AI108+AJ109*AI109+AJ110*AI110)/AI111,0)</f>
        <v>9.1026771653543309E-2</v>
      </c>
      <c r="AK111" s="53">
        <f>IF(K111&gt;0,(AK108*K108+AK109*K109+AK110*K110)/K111,0)</f>
        <v>0.2053005201560468</v>
      </c>
      <c r="AL111" s="58">
        <f>SUM(AL108:AL110)</f>
        <v>117.54270390000001</v>
      </c>
      <c r="AM111" s="56"/>
      <c r="AN111" s="56">
        <f>SUM(AN108:AN110)</f>
        <v>0</v>
      </c>
      <c r="AO111" s="105"/>
      <c r="AP111" s="106">
        <f>AO110</f>
        <v>2896</v>
      </c>
      <c r="AQ111" s="51">
        <f>SUM(AQ108:AQ110)</f>
        <v>0</v>
      </c>
      <c r="AR111" s="59"/>
      <c r="AS111" s="58"/>
      <c r="AT111" s="58"/>
      <c r="AU111" s="58"/>
      <c r="AV111" s="58"/>
    </row>
    <row r="112" spans="1:48" x14ac:dyDescent="0.2">
      <c r="A112" s="157">
        <v>28</v>
      </c>
      <c r="B112" s="23">
        <v>1</v>
      </c>
      <c r="C112" s="11" t="s">
        <v>51</v>
      </c>
      <c r="D112" s="12">
        <v>12627</v>
      </c>
      <c r="E112" s="12">
        <v>6</v>
      </c>
      <c r="F112" s="12">
        <v>16552</v>
      </c>
      <c r="G112" s="13">
        <v>2</v>
      </c>
      <c r="H112" s="13">
        <v>5.7</v>
      </c>
      <c r="I112" s="12">
        <v>17231</v>
      </c>
      <c r="J112" s="13">
        <v>3.8</v>
      </c>
      <c r="K112" s="12">
        <v>16934</v>
      </c>
      <c r="L112" s="14">
        <v>6.6000000000000003E-2</v>
      </c>
      <c r="M112" s="24">
        <f>ROUND(K112*(1-L112),0)</f>
        <v>15816</v>
      </c>
      <c r="N112" s="15">
        <v>0.51500000000000001</v>
      </c>
      <c r="O112" s="25">
        <f>M112*N112</f>
        <v>8145.24</v>
      </c>
      <c r="P112" s="14">
        <v>0.41399999999999998</v>
      </c>
      <c r="Q112" s="25">
        <f>M112*P112</f>
        <v>6547.8239999999996</v>
      </c>
      <c r="R112" s="16">
        <v>7.0999999999999994E-2</v>
      </c>
      <c r="S112" s="25">
        <f>M112*R112</f>
        <v>1122.9359999999999</v>
      </c>
      <c r="T112" s="26">
        <v>0.24399999999999999</v>
      </c>
      <c r="U112" s="25">
        <f>M112*T112</f>
        <v>3859.1039999999998</v>
      </c>
      <c r="V112" s="16">
        <v>0.502</v>
      </c>
      <c r="W112" s="25">
        <f>M112*V112</f>
        <v>7939.6319999999996</v>
      </c>
      <c r="X112" s="16">
        <v>0.41</v>
      </c>
      <c r="Y112" s="25">
        <f>X112*M112</f>
        <v>6484.5599999999995</v>
      </c>
      <c r="Z112" s="17">
        <v>2.97E-3</v>
      </c>
      <c r="AA112" s="18">
        <f>M112*Z112</f>
        <v>46.973520000000001</v>
      </c>
      <c r="AB112" s="27">
        <f>IF(M112&gt;0,(AD112+AL112)/M112,0)</f>
        <v>2.8005094840667681E-3</v>
      </c>
      <c r="AC112" s="17">
        <v>3.2000000000000003E-4</v>
      </c>
      <c r="AD112" s="24">
        <f>AC112*M112</f>
        <v>5.0611200000000007</v>
      </c>
      <c r="AE112" s="117">
        <v>0.20549999999999999</v>
      </c>
      <c r="AF112" s="30">
        <f>AI112*(1-AJ112)*AE112</f>
        <v>36.185467500000001</v>
      </c>
      <c r="AG112" s="28">
        <f>IF(AND(AE112&gt;0,AC112&gt;0,Z112&gt;0),((Z112-AC112)*AE112)/((AE112-AC112)*Z112),0)</f>
        <v>0.89364746007693652</v>
      </c>
      <c r="AH112" s="60">
        <f t="shared" si="1"/>
        <v>0.88700905789268991</v>
      </c>
      <c r="AI112" s="12">
        <v>195</v>
      </c>
      <c r="AJ112" s="14">
        <v>9.7000000000000003E-2</v>
      </c>
      <c r="AK112" s="15">
        <v>0.2228</v>
      </c>
      <c r="AL112" s="30">
        <f>AI112*(1-AJ112)*AK112</f>
        <v>39.231738</v>
      </c>
      <c r="AM112" s="19">
        <v>1.65</v>
      </c>
      <c r="AN112" s="19">
        <v>1250.8800000000001</v>
      </c>
      <c r="AO112" s="101">
        <f>AO110+AI112-AN112</f>
        <v>1840.12</v>
      </c>
      <c r="AP112" s="102"/>
      <c r="AQ112" s="12"/>
      <c r="AR112" s="31"/>
      <c r="AS112" s="20"/>
      <c r="AT112" s="20"/>
      <c r="AU112" s="20"/>
      <c r="AV112" s="20"/>
    </row>
    <row r="113" spans="1:48" x14ac:dyDescent="0.2">
      <c r="A113" s="158"/>
      <c r="B113" s="33">
        <v>2</v>
      </c>
      <c r="C113" s="11" t="s">
        <v>52</v>
      </c>
      <c r="D113" s="34">
        <v>17223</v>
      </c>
      <c r="E113" s="34">
        <v>12</v>
      </c>
      <c r="F113" s="34">
        <v>15998</v>
      </c>
      <c r="G113" s="35">
        <v>1.5</v>
      </c>
      <c r="H113" s="35">
        <v>5.3</v>
      </c>
      <c r="I113" s="34">
        <v>17018</v>
      </c>
      <c r="J113" s="35">
        <v>4.0999999999999996</v>
      </c>
      <c r="K113" s="34">
        <v>17126</v>
      </c>
      <c r="L113" s="36">
        <v>6.6000000000000003E-2</v>
      </c>
      <c r="M113" s="37">
        <f>ROUND(K113*(1-L113),0)</f>
        <v>15996</v>
      </c>
      <c r="N113" s="38">
        <v>0.38100000000000001</v>
      </c>
      <c r="O113" s="25">
        <f>M113*N113</f>
        <v>6094.4759999999997</v>
      </c>
      <c r="P113" s="36">
        <v>0.54</v>
      </c>
      <c r="Q113" s="25">
        <f>M113*P113</f>
        <v>8637.84</v>
      </c>
      <c r="R113" s="39">
        <v>7.9000000000000001E-2</v>
      </c>
      <c r="S113" s="25">
        <f>M113*R113</f>
        <v>1263.684</v>
      </c>
      <c r="T113" s="28">
        <v>0.24199999999999999</v>
      </c>
      <c r="U113" s="25">
        <f>M113*T113</f>
        <v>3871.0319999999997</v>
      </c>
      <c r="V113" s="39">
        <v>0.51500000000000001</v>
      </c>
      <c r="W113" s="25">
        <f>M113*V113</f>
        <v>8237.94</v>
      </c>
      <c r="X113" s="39">
        <v>0.4</v>
      </c>
      <c r="Y113" s="25">
        <f>X113*M113</f>
        <v>6398.4000000000005</v>
      </c>
      <c r="Z113" s="40">
        <v>3.0000000000000001E-3</v>
      </c>
      <c r="AA113" s="18">
        <f>M113*Z113</f>
        <v>47.988</v>
      </c>
      <c r="AB113" s="27">
        <f>IF(M113&gt;0,(AD113+AL113)/M113,0)</f>
        <v>2.4513387721930482E-3</v>
      </c>
      <c r="AC113" s="40">
        <v>3.1E-4</v>
      </c>
      <c r="AD113" s="37">
        <f>AC113*M113</f>
        <v>4.9587599999999998</v>
      </c>
      <c r="AE113" s="28">
        <v>0.20200000000000001</v>
      </c>
      <c r="AF113" s="41">
        <f>AI113*(1-AJ113)*AE113</f>
        <v>33.344948000000002</v>
      </c>
      <c r="AG113" s="28">
        <f>IF(AND(AE113&gt;0,AC113&gt;0,Z113&gt;0),((Z113-AC113)*AE113)/((AE113-AC113)*Z113),0)</f>
        <v>0.89804485431437686</v>
      </c>
      <c r="AH113" s="29">
        <f t="shared" si="1"/>
        <v>0.87484548916249261</v>
      </c>
      <c r="AI113" s="34">
        <v>182</v>
      </c>
      <c r="AJ113" s="36">
        <v>9.2999999999999999E-2</v>
      </c>
      <c r="AK113" s="38">
        <v>0.20749999999999999</v>
      </c>
      <c r="AL113" s="41">
        <f>AI113*(1-AJ113)*AK113</f>
        <v>34.252855000000004</v>
      </c>
      <c r="AM113" s="42">
        <v>1.61</v>
      </c>
      <c r="AN113" s="42"/>
      <c r="AO113" s="121">
        <f>AO112+AI113-AN113</f>
        <v>2022.12</v>
      </c>
      <c r="AP113" s="104"/>
      <c r="AQ113" s="43"/>
      <c r="AR113" s="44"/>
      <c r="AS113" s="45"/>
      <c r="AT113" s="45"/>
      <c r="AU113" s="45"/>
      <c r="AV113" s="45"/>
    </row>
    <row r="114" spans="1:48" x14ac:dyDescent="0.2">
      <c r="A114" s="158"/>
      <c r="B114" s="33">
        <v>3</v>
      </c>
      <c r="C114" s="46" t="s">
        <v>56</v>
      </c>
      <c r="D114" s="43">
        <v>21400</v>
      </c>
      <c r="E114" s="43">
        <v>8</v>
      </c>
      <c r="F114" s="43">
        <v>19169</v>
      </c>
      <c r="G114" s="37">
        <v>0.7</v>
      </c>
      <c r="H114" s="37">
        <v>6</v>
      </c>
      <c r="I114" s="43">
        <v>20032</v>
      </c>
      <c r="J114" s="37">
        <v>3.3</v>
      </c>
      <c r="K114" s="43">
        <v>17290</v>
      </c>
      <c r="L114" s="39">
        <v>6.3E-2</v>
      </c>
      <c r="M114" s="37">
        <f>ROUND(K114*(1-L114),0)</f>
        <v>16201</v>
      </c>
      <c r="N114" s="28">
        <v>0.41099999999999998</v>
      </c>
      <c r="O114" s="25">
        <f>M114*N114</f>
        <v>6658.6109999999999</v>
      </c>
      <c r="P114" s="39">
        <v>0.56000000000000005</v>
      </c>
      <c r="Q114" s="25">
        <f>M114*P114</f>
        <v>9072.5600000000013</v>
      </c>
      <c r="R114" s="39">
        <v>2.9000000000000001E-2</v>
      </c>
      <c r="S114" s="25">
        <f>M114*R114</f>
        <v>469.82900000000001</v>
      </c>
      <c r="T114" s="28">
        <v>0.254</v>
      </c>
      <c r="U114" s="25">
        <f>M114*T114</f>
        <v>4115.0540000000001</v>
      </c>
      <c r="V114" s="39">
        <v>0.497</v>
      </c>
      <c r="W114" s="25">
        <f>M114*V114</f>
        <v>8051.8969999999999</v>
      </c>
      <c r="X114" s="39">
        <v>0.41</v>
      </c>
      <c r="Y114" s="25">
        <f>X114*M114</f>
        <v>6642.41</v>
      </c>
      <c r="Z114" s="47">
        <v>3.0000000000000001E-3</v>
      </c>
      <c r="AA114" s="18">
        <f>M114*Z114</f>
        <v>48.603000000000002</v>
      </c>
      <c r="AB114" s="27">
        <f>IF(M114&gt;0,(AD114+AL114)/M114,0)</f>
        <v>2.5612364175050923E-3</v>
      </c>
      <c r="AC114" s="47">
        <v>2.9999999999999997E-4</v>
      </c>
      <c r="AD114" s="37">
        <f>AC114*M114</f>
        <v>4.8602999999999996</v>
      </c>
      <c r="AE114" s="28">
        <v>0.2046</v>
      </c>
      <c r="AF114" s="41">
        <f>AI114*(1-AJ114)*AE114</f>
        <v>35.590579200000001</v>
      </c>
      <c r="AG114" s="28">
        <f>IF(AND(AE114&gt;0,AC114&gt;0,Z114&gt;0),((Z114-AC114)*AE114)/((AE114-AC114)*Z114),0)</f>
        <v>0.90132158590308387</v>
      </c>
      <c r="AH114" s="29">
        <f t="shared" si="1"/>
        <v>0.88412851370633194</v>
      </c>
      <c r="AI114" s="43">
        <v>192</v>
      </c>
      <c r="AJ114" s="39">
        <v>9.4E-2</v>
      </c>
      <c r="AK114" s="28">
        <v>0.21060000000000001</v>
      </c>
      <c r="AL114" s="41">
        <f>AI114*(1-AJ114)*AK114</f>
        <v>36.6342912</v>
      </c>
      <c r="AM114" s="18">
        <v>1.65</v>
      </c>
      <c r="AN114" s="18"/>
      <c r="AO114" s="121">
        <f>AO113+AI114-AN114</f>
        <v>2214.12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5" thickBot="1" x14ac:dyDescent="0.25">
      <c r="A115" s="159"/>
      <c r="B115" s="49" t="s">
        <v>38</v>
      </c>
      <c r="C115" s="50"/>
      <c r="D115" s="51">
        <f>SUM(D112:D114)</f>
        <v>51250</v>
      </c>
      <c r="E115" s="51"/>
      <c r="F115" s="51">
        <f>SUM(F112:F114)</f>
        <v>51719</v>
      </c>
      <c r="G115" s="52"/>
      <c r="H115" s="52"/>
      <c r="I115" s="51">
        <f>SUM(I112:I114)</f>
        <v>54281</v>
      </c>
      <c r="J115" s="52"/>
      <c r="K115" s="51">
        <f>SUM(K112:K114)</f>
        <v>51350</v>
      </c>
      <c r="L115" s="21">
        <f>IF(K115&gt;0,(K112*L112+K113*L113+K114*L114)/K115,0)</f>
        <v>6.4989873417721514E-2</v>
      </c>
      <c r="M115" s="52">
        <f>M112+M113+M114</f>
        <v>48013</v>
      </c>
      <c r="N115" s="53">
        <f>IF(M115&gt;0,O115/M115,0)</f>
        <v>0.43526392851935936</v>
      </c>
      <c r="O115" s="54">
        <f>O112+O113+O114</f>
        <v>20898.327000000001</v>
      </c>
      <c r="P115" s="21">
        <f>IF(M115&gt;0,Q115/M115,0)</f>
        <v>0.50524283006685689</v>
      </c>
      <c r="Q115" s="54">
        <f>Q112+Q113+Q114</f>
        <v>24258.224000000002</v>
      </c>
      <c r="R115" s="21">
        <f>IF(M115&gt;0,S115/M115,0)</f>
        <v>5.9493241413783766E-2</v>
      </c>
      <c r="S115" s="54">
        <f>S112+S113+S114</f>
        <v>2856.4490000000001</v>
      </c>
      <c r="T115" s="21">
        <f>IF(M115&gt;0,U115/M115,0)</f>
        <v>0.2467079749234582</v>
      </c>
      <c r="U115" s="54">
        <f>U112+U113+U114</f>
        <v>11845.189999999999</v>
      </c>
      <c r="V115" s="21">
        <f>IF(M115&gt;0,W115/M115,0)</f>
        <v>0.50464392976902095</v>
      </c>
      <c r="W115" s="54">
        <f>W112+W113+W114</f>
        <v>24229.469000000001</v>
      </c>
      <c r="X115" s="21">
        <f>IF(M115&gt;0,Y115/M115,0)</f>
        <v>0.40666840230770829</v>
      </c>
      <c r="Y115" s="54">
        <f>Y112+Y113+Y114</f>
        <v>19525.37</v>
      </c>
      <c r="Z115" s="55">
        <f>IF(M115&gt;0,AA115/M115,0)</f>
        <v>2.9901176764626251E-3</v>
      </c>
      <c r="AA115" s="56">
        <f>SUM(AA112:AA114)</f>
        <v>143.56452000000002</v>
      </c>
      <c r="AB115" s="55">
        <f>IF(M115&gt;0,(AB112*M112+AB113*M113+AB114*M114)/M115,0)</f>
        <v>2.6034420719388499E-3</v>
      </c>
      <c r="AC115" s="55">
        <f>IF(K115&gt;0,(K112*AC112+K113*AC113+K114*AC114)/K115,0)</f>
        <v>3.0993067185978578E-4</v>
      </c>
      <c r="AD115" s="52">
        <f>SUM(AD112:AD114)</f>
        <v>14.880179999999999</v>
      </c>
      <c r="AE115" s="53">
        <f>IF(K115&gt;0,(K112*AE112+K113*AE113+K114*AE114)/K115,0)</f>
        <v>0.20402965920155794</v>
      </c>
      <c r="AF115" s="58">
        <f>SUM(AF112:AF114)</f>
        <v>105.12099470000001</v>
      </c>
      <c r="AG115" s="53">
        <f>IF(AND(AA115&gt;0),((AA112*AG112+AA113*AG113+AA114*AG114)/AA115),0)</f>
        <v>0.89771537109140243</v>
      </c>
      <c r="AH115" s="57">
        <f t="shared" si="1"/>
        <v>0.8822336706513052</v>
      </c>
      <c r="AI115" s="51">
        <f>SUM(AI112:AI114)</f>
        <v>569</v>
      </c>
      <c r="AJ115" s="21">
        <f>IF(AI115&gt;0,(AJ112*AI112+AJ113*AI113+AJ114*AI114)/AI115,0)</f>
        <v>9.4708260105448153E-2</v>
      </c>
      <c r="AK115" s="53">
        <f>IF(K115&gt;0,(AK112*K112+AK113*K113+AK114*K114)/K115,0)</f>
        <v>0.21358937098344694</v>
      </c>
      <c r="AL115" s="58">
        <f>SUM(AL112:AL114)</f>
        <v>110.1188842</v>
      </c>
      <c r="AM115" s="56"/>
      <c r="AN115" s="56">
        <f>SUM(AN112:AN114)</f>
        <v>1250.8800000000001</v>
      </c>
      <c r="AO115" s="105"/>
      <c r="AP115" s="106">
        <f>AO114</f>
        <v>2214.12</v>
      </c>
      <c r="AQ115" s="51">
        <f>SUM(AQ112:AQ114)</f>
        <v>0</v>
      </c>
      <c r="AR115" s="59"/>
      <c r="AS115" s="58"/>
      <c r="AT115" s="58"/>
      <c r="AU115" s="58"/>
      <c r="AV115" s="58"/>
    </row>
    <row r="116" spans="1:48" x14ac:dyDescent="0.2">
      <c r="A116" s="158">
        <v>29</v>
      </c>
      <c r="B116" s="33">
        <v>1</v>
      </c>
      <c r="C116" s="11" t="s">
        <v>51</v>
      </c>
      <c r="D116" s="12">
        <v>12161</v>
      </c>
      <c r="E116" s="12">
        <v>5</v>
      </c>
      <c r="F116" s="12">
        <v>13318</v>
      </c>
      <c r="G116" s="13">
        <v>1.6</v>
      </c>
      <c r="H116" s="13">
        <v>7.4</v>
      </c>
      <c r="I116" s="12">
        <v>14124</v>
      </c>
      <c r="J116" s="13">
        <v>4.5</v>
      </c>
      <c r="K116" s="12">
        <v>16223</v>
      </c>
      <c r="L116" s="14">
        <v>6.6000000000000003E-2</v>
      </c>
      <c r="M116" s="24">
        <f>ROUND(K116*(1-L116),0)</f>
        <v>15152</v>
      </c>
      <c r="N116" s="15">
        <v>0.47099999999999997</v>
      </c>
      <c r="O116" s="25">
        <f>M116*N116</f>
        <v>7136.5919999999996</v>
      </c>
      <c r="P116" s="14">
        <v>0.47099999999999997</v>
      </c>
      <c r="Q116" s="25">
        <f>M116*P116</f>
        <v>7136.5919999999996</v>
      </c>
      <c r="R116" s="16">
        <v>5.8000000000000003E-2</v>
      </c>
      <c r="S116" s="25">
        <f>M116*R116</f>
        <v>878.81600000000003</v>
      </c>
      <c r="T116" s="26">
        <v>0.248</v>
      </c>
      <c r="U116" s="25">
        <f>M116*T116</f>
        <v>3757.6959999999999</v>
      </c>
      <c r="V116" s="16">
        <v>0.502</v>
      </c>
      <c r="W116" s="25">
        <f>M116*V116</f>
        <v>7606.3040000000001</v>
      </c>
      <c r="X116" s="16">
        <v>0.4</v>
      </c>
      <c r="Y116" s="25">
        <f>X116*M116</f>
        <v>6060.8</v>
      </c>
      <c r="Z116" s="17">
        <v>2.8400000000000001E-3</v>
      </c>
      <c r="AA116" s="18">
        <f>M116*Z116</f>
        <v>43.031680000000001</v>
      </c>
      <c r="AB116" s="27">
        <f>IF(M116&gt;0,(AD116+AL116)/M116,0)</f>
        <v>3.0432322201689546E-3</v>
      </c>
      <c r="AC116" s="17">
        <v>2.9E-4</v>
      </c>
      <c r="AD116" s="24">
        <f>AC116*M116</f>
        <v>4.3940799999999998</v>
      </c>
      <c r="AE116" s="117">
        <v>0.19589999999999999</v>
      </c>
      <c r="AF116" s="30">
        <f>AI116*(1-AJ116)*AE116</f>
        <v>39.271289400000001</v>
      </c>
      <c r="AG116" s="28">
        <f>IF(AND(AE116&gt;0,AC116&gt;0,Z116&gt;0),((Z116-AC116)*AE116)/((AE116-AC116)*Z116),0)</f>
        <v>0.89921847942622246</v>
      </c>
      <c r="AH116" s="60">
        <f t="shared" si="1"/>
        <v>0.90596910502906158</v>
      </c>
      <c r="AI116" s="12">
        <v>222</v>
      </c>
      <c r="AJ116" s="36">
        <v>9.7000000000000003E-2</v>
      </c>
      <c r="AK116" s="15">
        <v>0.20810000000000001</v>
      </c>
      <c r="AL116" s="30">
        <f>AI116*(1-AJ116)*AK116</f>
        <v>41.7169746</v>
      </c>
      <c r="AM116" s="19">
        <v>1.65</v>
      </c>
      <c r="AN116" s="19">
        <v>1767.76</v>
      </c>
      <c r="AO116" s="101">
        <f>AO114+AI116-AN116</f>
        <v>668.3599999999999</v>
      </c>
      <c r="AP116" s="120"/>
      <c r="AQ116" s="12"/>
      <c r="AR116" s="31"/>
      <c r="AS116" s="20"/>
      <c r="AT116" s="20"/>
      <c r="AU116" s="20"/>
      <c r="AV116" s="20"/>
    </row>
    <row r="117" spans="1:48" x14ac:dyDescent="0.2">
      <c r="A117" s="158"/>
      <c r="B117" s="33">
        <v>2</v>
      </c>
      <c r="C117" s="11" t="s">
        <v>54</v>
      </c>
      <c r="D117" s="34">
        <v>18111</v>
      </c>
      <c r="E117" s="34">
        <v>9</v>
      </c>
      <c r="F117" s="34">
        <v>17336</v>
      </c>
      <c r="G117" s="35">
        <v>1.4</v>
      </c>
      <c r="H117" s="35">
        <v>6.2</v>
      </c>
      <c r="I117" s="34">
        <v>18404</v>
      </c>
      <c r="J117" s="35">
        <v>3.8</v>
      </c>
      <c r="K117" s="34">
        <v>16071</v>
      </c>
      <c r="L117" s="36">
        <v>6.5000000000000002E-2</v>
      </c>
      <c r="M117" s="37">
        <f>ROUND(K117*(1-L117),0)</f>
        <v>15026</v>
      </c>
      <c r="N117" s="38">
        <v>0.63500000000000001</v>
      </c>
      <c r="O117" s="25">
        <f>M117*N117</f>
        <v>9541.51</v>
      </c>
      <c r="P117" s="36">
        <v>0.30299999999999999</v>
      </c>
      <c r="Q117" s="25">
        <f>M117*P117</f>
        <v>4552.8779999999997</v>
      </c>
      <c r="R117" s="39">
        <v>6.2E-2</v>
      </c>
      <c r="S117" s="25">
        <f>M117*R117</f>
        <v>931.61199999999997</v>
      </c>
      <c r="T117" s="28">
        <v>0.24199999999999999</v>
      </c>
      <c r="U117" s="25">
        <f>M117*T117</f>
        <v>3636.2919999999999</v>
      </c>
      <c r="V117" s="39">
        <v>0.50900000000000001</v>
      </c>
      <c r="W117" s="25">
        <f>M117*V117</f>
        <v>7648.2340000000004</v>
      </c>
      <c r="X117" s="39">
        <v>0.4</v>
      </c>
      <c r="Y117" s="25">
        <f>X117*M117</f>
        <v>6010.4000000000005</v>
      </c>
      <c r="Z117" s="40">
        <v>2.8999999999999998E-3</v>
      </c>
      <c r="AA117" s="18">
        <f>M117*Z117</f>
        <v>43.575399999999995</v>
      </c>
      <c r="AB117" s="27">
        <f>IF(M117&gt;0,(AD117+AL117)/M117,0)</f>
        <v>2.8043765206974577E-3</v>
      </c>
      <c r="AC117" s="40">
        <v>2.9999999999999997E-4</v>
      </c>
      <c r="AD117" s="37">
        <f>AC117*M117</f>
        <v>4.5077999999999996</v>
      </c>
      <c r="AE117" s="28">
        <v>0.19539999999999999</v>
      </c>
      <c r="AF117" s="41">
        <f>AI117*(1-AJ117)*AE117</f>
        <v>36.710188799999997</v>
      </c>
      <c r="AG117" s="28">
        <f>IF(AND(AE117&gt;0,AC117&gt;0,Z117&gt;0),((Z117-AC117)*AE117)/((AE117-AC117)*Z117),0)</f>
        <v>0.89793032750667212</v>
      </c>
      <c r="AH117" s="29">
        <f t="shared" si="1"/>
        <v>0.89436388693438473</v>
      </c>
      <c r="AI117" s="34">
        <v>206</v>
      </c>
      <c r="AJ117" s="36">
        <v>8.7999999999999995E-2</v>
      </c>
      <c r="AK117" s="38">
        <v>0.20030000000000001</v>
      </c>
      <c r="AL117" s="41">
        <f>AI117*(1-AJ117)*AK117</f>
        <v>37.630761600000007</v>
      </c>
      <c r="AM117" s="42">
        <v>1.68</v>
      </c>
      <c r="AN117" s="42"/>
      <c r="AO117" s="121">
        <f>AO116+AI117-AN117</f>
        <v>874.3599999999999</v>
      </c>
      <c r="AP117" s="104"/>
      <c r="AQ117" s="43"/>
      <c r="AR117" s="44"/>
      <c r="AS117" s="45"/>
      <c r="AT117" s="45"/>
      <c r="AU117" s="45"/>
      <c r="AV117" s="45"/>
    </row>
    <row r="118" spans="1:48" x14ac:dyDescent="0.2">
      <c r="A118" s="158"/>
      <c r="B118" s="33">
        <v>3</v>
      </c>
      <c r="C118" s="46" t="s">
        <v>56</v>
      </c>
      <c r="D118" s="43">
        <v>20800</v>
      </c>
      <c r="E118" s="43">
        <v>6</v>
      </c>
      <c r="F118" s="43">
        <v>19802</v>
      </c>
      <c r="G118" s="37">
        <v>2.2999999999999998</v>
      </c>
      <c r="H118" s="37">
        <v>7.3</v>
      </c>
      <c r="I118" s="43">
        <v>20615</v>
      </c>
      <c r="J118" s="37">
        <v>2.6</v>
      </c>
      <c r="K118" s="43">
        <v>16092</v>
      </c>
      <c r="L118" s="39">
        <v>6.2E-2</v>
      </c>
      <c r="M118" s="37">
        <f>ROUND(K118*(1-L118),0)</f>
        <v>15094</v>
      </c>
      <c r="N118" s="28">
        <v>0.503</v>
      </c>
      <c r="O118" s="25">
        <f>M118*N118</f>
        <v>7592.2820000000002</v>
      </c>
      <c r="P118" s="39">
        <v>0.46200000000000002</v>
      </c>
      <c r="Q118" s="25">
        <f>M118*P118</f>
        <v>6973.4279999999999</v>
      </c>
      <c r="R118" s="39">
        <v>3.5000000000000003E-2</v>
      </c>
      <c r="S118" s="25">
        <f>M118*R118</f>
        <v>528.29000000000008</v>
      </c>
      <c r="T118" s="28">
        <v>0.22</v>
      </c>
      <c r="U118" s="25">
        <f>M118*T118</f>
        <v>3320.68</v>
      </c>
      <c r="V118" s="39">
        <v>0.51300000000000001</v>
      </c>
      <c r="W118" s="25">
        <f>M118*V118</f>
        <v>7743.2219999999998</v>
      </c>
      <c r="X118" s="39">
        <v>0.4</v>
      </c>
      <c r="Y118" s="25">
        <f>X118*M118</f>
        <v>6037.6</v>
      </c>
      <c r="Z118" s="47">
        <v>3.13E-3</v>
      </c>
      <c r="AA118" s="18">
        <f>M118*Z118</f>
        <v>47.244219999999999</v>
      </c>
      <c r="AB118" s="27">
        <f>IF(M118&gt;0,(AD118+AL118)/M118,0)</f>
        <v>2.9729211607261163E-3</v>
      </c>
      <c r="AC118" s="47">
        <v>3.4000000000000002E-4</v>
      </c>
      <c r="AD118" s="37">
        <f>AC118*M118</f>
        <v>5.1319600000000003</v>
      </c>
      <c r="AE118" s="28">
        <v>0.2094</v>
      </c>
      <c r="AF118" s="41">
        <f>AI118*(1-AJ118)*AE118</f>
        <v>39.722342400000002</v>
      </c>
      <c r="AG118" s="28">
        <f>IF(AND(AE118&gt;0,AC118&gt;0,Z118&gt;0),((Z118-AC118)*AE118)/((AE118-AC118)*Z118),0)</f>
        <v>0.8928234675280099</v>
      </c>
      <c r="AH118" s="29">
        <f t="shared" si="1"/>
        <v>0.88707401329017044</v>
      </c>
      <c r="AI118" s="43">
        <v>208</v>
      </c>
      <c r="AJ118" s="39">
        <v>8.7999999999999995E-2</v>
      </c>
      <c r="AK118" s="28">
        <v>0.20949999999999999</v>
      </c>
      <c r="AL118" s="41">
        <f>AI118*(1-AJ118)*AK118</f>
        <v>39.741312000000001</v>
      </c>
      <c r="AM118" s="18">
        <v>1.6</v>
      </c>
      <c r="AN118" s="18"/>
      <c r="AO118" s="121">
        <f>AO117+AI118-AN118</f>
        <v>1082.3599999999999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5" thickBot="1" x14ac:dyDescent="0.25">
      <c r="A119" s="159"/>
      <c r="B119" s="49" t="s">
        <v>38</v>
      </c>
      <c r="C119" s="50"/>
      <c r="D119" s="51">
        <f>SUM(D116:D118)</f>
        <v>51072</v>
      </c>
      <c r="E119" s="51"/>
      <c r="F119" s="51">
        <f>SUM(F116:F118)</f>
        <v>50456</v>
      </c>
      <c r="G119" s="52"/>
      <c r="H119" s="52"/>
      <c r="I119" s="51">
        <f>SUM(I116:I118)</f>
        <v>53143</v>
      </c>
      <c r="J119" s="52"/>
      <c r="K119" s="51">
        <f>SUM(K116:K118)</f>
        <v>48386</v>
      </c>
      <c r="L119" s="21">
        <f>IF(K119&gt;0,(K116*L116+K117*L117+K118*L118)/K119,0)</f>
        <v>6.4337556317943217E-2</v>
      </c>
      <c r="M119" s="52">
        <f>M116+M117+M118</f>
        <v>45272</v>
      </c>
      <c r="N119" s="53">
        <f>IF(M119&gt;0,O119/M119,0)</f>
        <v>0.53610143134829469</v>
      </c>
      <c r="O119" s="54">
        <f>O116+O117+O118</f>
        <v>24270.383999999998</v>
      </c>
      <c r="P119" s="21">
        <f>IF(M119&gt;0,Q119/M119,0)</f>
        <v>0.41223930906520589</v>
      </c>
      <c r="Q119" s="54">
        <f>Q116+Q117+Q118</f>
        <v>18662.898000000001</v>
      </c>
      <c r="R119" s="21">
        <f>IF(M119&gt;0,S119/M119,0)</f>
        <v>5.1659259586499376E-2</v>
      </c>
      <c r="S119" s="54">
        <f>S116+S117+S118</f>
        <v>2338.7179999999998</v>
      </c>
      <c r="T119" s="21">
        <f>IF(M119&gt;0,U119/M119,0)</f>
        <v>0.23667317547269834</v>
      </c>
      <c r="U119" s="54">
        <f>U116+U117+U118</f>
        <v>10714.668</v>
      </c>
      <c r="V119" s="21">
        <f>IF(M119&gt;0,W119/M119,0)</f>
        <v>0.5079908110973671</v>
      </c>
      <c r="W119" s="54">
        <f>W116+W117+W118</f>
        <v>22997.760000000002</v>
      </c>
      <c r="X119" s="21">
        <f>IF(M119&gt;0,Y119/M119,0)</f>
        <v>0.40000000000000008</v>
      </c>
      <c r="Y119" s="54">
        <f>Y116+Y117+Y118</f>
        <v>18108.800000000003</v>
      </c>
      <c r="Z119" s="55">
        <f>IF(M119&gt;0,AA119/M119,0)</f>
        <v>2.9566023148966244E-3</v>
      </c>
      <c r="AA119" s="56">
        <f>SUM(AA116:AA118)</f>
        <v>133.85129999999998</v>
      </c>
      <c r="AB119" s="55">
        <f>IF(M119&gt;0,(AB116*M116+AB117*M117+AB118*M118)/M119,0)</f>
        <v>2.9405126391588623E-3</v>
      </c>
      <c r="AC119" s="55">
        <f>IF(K119&gt;0,(K116*AC116+K117*AC117+K118*AC118)/K119,0)</f>
        <v>3.0995019220435668E-4</v>
      </c>
      <c r="AD119" s="52">
        <f>SUM(AD116:AD118)</f>
        <v>14.033839999999998</v>
      </c>
      <c r="AE119" s="53">
        <f>IF(K119&gt;0,(K116*AE116+K117*AE117+K118*AE118)/K119,0)</f>
        <v>0.2002236990038441</v>
      </c>
      <c r="AF119" s="58">
        <f>SUM(AF116:AF118)</f>
        <v>115.7038206</v>
      </c>
      <c r="AG119" s="53">
        <f>IF(AND(AA119&gt;0),((AA116*AG116+AA117*AG117+AA118*AG118)/AA119),0)</f>
        <v>0.89654193400472171</v>
      </c>
      <c r="AH119" s="57">
        <f t="shared" si="1"/>
        <v>0.89594135293379429</v>
      </c>
      <c r="AI119" s="51">
        <f>SUM(AI116:AI118)</f>
        <v>636</v>
      </c>
      <c r="AJ119" s="21">
        <f>IF(AI119&gt;0,(AJ116*AI116+AJ117*AI117+AJ118*AI118)/AI119,0)</f>
        <v>9.1141509433962251E-2</v>
      </c>
      <c r="AK119" s="53">
        <f>IF(K119&gt;0,(AK116*K116+AK117*K117+AK118*K118)/K119,0)</f>
        <v>0.20597490183110814</v>
      </c>
      <c r="AL119" s="58">
        <f>SUM(AL116:AL118)</f>
        <v>119.08904820000001</v>
      </c>
      <c r="AM119" s="56"/>
      <c r="AN119" s="56">
        <f>SUM(AN116:AN118)</f>
        <v>1767.76</v>
      </c>
      <c r="AO119" s="105"/>
      <c r="AP119" s="106">
        <f>AO118</f>
        <v>1082.3599999999999</v>
      </c>
      <c r="AQ119" s="51">
        <f>SUM(AQ116:AQ118)</f>
        <v>0</v>
      </c>
      <c r="AR119" s="59"/>
      <c r="AS119" s="58"/>
      <c r="AT119" s="58"/>
      <c r="AU119" s="58"/>
      <c r="AV119" s="58"/>
    </row>
    <row r="120" spans="1:48" x14ac:dyDescent="0.2">
      <c r="A120" s="157">
        <v>30</v>
      </c>
      <c r="B120" s="23">
        <v>1</v>
      </c>
      <c r="C120" s="11" t="s">
        <v>51</v>
      </c>
      <c r="D120" s="12">
        <v>7745</v>
      </c>
      <c r="E120" s="12">
        <v>6</v>
      </c>
      <c r="F120" s="12">
        <v>9013</v>
      </c>
      <c r="G120" s="13">
        <v>0.8</v>
      </c>
      <c r="H120" s="13">
        <v>6.3</v>
      </c>
      <c r="I120" s="12">
        <v>9356</v>
      </c>
      <c r="J120" s="13">
        <v>5.5</v>
      </c>
      <c r="K120" s="12">
        <v>16284</v>
      </c>
      <c r="L120" s="14">
        <v>6.5000000000000002E-2</v>
      </c>
      <c r="M120" s="37">
        <f>ROUND(K120*(1-L120),0)</f>
        <v>15226</v>
      </c>
      <c r="N120" s="15">
        <v>0.61299999999999999</v>
      </c>
      <c r="O120" s="25">
        <f>M120*N120</f>
        <v>9333.5380000000005</v>
      </c>
      <c r="P120" s="14">
        <v>0.34699999999999998</v>
      </c>
      <c r="Q120" s="25">
        <f>M120*P120</f>
        <v>5283.4219999999996</v>
      </c>
      <c r="R120" s="16">
        <v>0.04</v>
      </c>
      <c r="S120" s="25">
        <f>M120*R120</f>
        <v>609.04</v>
      </c>
      <c r="T120" s="26">
        <v>0.21299999999999999</v>
      </c>
      <c r="U120" s="25">
        <f>M120*T120</f>
        <v>3243.1379999999999</v>
      </c>
      <c r="V120" s="16">
        <v>0.51100000000000001</v>
      </c>
      <c r="W120" s="25">
        <f>M120*V120</f>
        <v>7780.4859999999999</v>
      </c>
      <c r="X120" s="16">
        <v>0.39</v>
      </c>
      <c r="Y120" s="25">
        <f>X120*M120</f>
        <v>5938.14</v>
      </c>
      <c r="Z120" s="17">
        <v>3.1800000000000001E-3</v>
      </c>
      <c r="AA120" s="18">
        <f>M120*Z120</f>
        <v>48.418680000000002</v>
      </c>
      <c r="AB120" s="27">
        <f>IF(M120&gt;0,(AD120+AL120)/M120,0)</f>
        <v>3.2953338237225798E-3</v>
      </c>
      <c r="AC120" s="17">
        <v>2.9999999999999997E-4</v>
      </c>
      <c r="AD120" s="24">
        <f>AC120*M120</f>
        <v>4.5677999999999992</v>
      </c>
      <c r="AE120" s="117">
        <v>0.19420000000000001</v>
      </c>
      <c r="AF120" s="30">
        <f>AI120*(1-AJ120)*AE120</f>
        <v>41.699012400000001</v>
      </c>
      <c r="AG120" s="28">
        <f>IF(AND(AE120&gt;0,AC120&gt;0,Z120&gt;0),((Z120-AC120)*AE120)/((AE120-AC120)*Z120),0)</f>
        <v>0.9070616053791587</v>
      </c>
      <c r="AH120" s="60">
        <f t="shared" si="1"/>
        <v>0.91024784306637185</v>
      </c>
      <c r="AI120" s="12">
        <v>237</v>
      </c>
      <c r="AJ120" s="14">
        <v>9.4E-2</v>
      </c>
      <c r="AK120" s="15">
        <v>0.21240000000000001</v>
      </c>
      <c r="AL120" s="30">
        <f>AI120*(1-AJ120)*AK120</f>
        <v>45.606952800000002</v>
      </c>
      <c r="AM120" s="19">
        <v>1.63</v>
      </c>
      <c r="AN120" s="19">
        <v>488.5</v>
      </c>
      <c r="AO120" s="101">
        <f>AO118+AI120-AN120</f>
        <v>830.8599999999999</v>
      </c>
      <c r="AP120" s="102"/>
      <c r="AQ120" s="12"/>
      <c r="AR120" s="31"/>
      <c r="AS120" s="20"/>
      <c r="AT120" s="20"/>
      <c r="AU120" s="20"/>
      <c r="AV120" s="20"/>
    </row>
    <row r="121" spans="1:48" x14ac:dyDescent="0.2">
      <c r="A121" s="158"/>
      <c r="B121" s="33">
        <v>2</v>
      </c>
      <c r="C121" s="11" t="s">
        <v>54</v>
      </c>
      <c r="D121" s="34">
        <v>17683</v>
      </c>
      <c r="E121" s="34">
        <v>8</v>
      </c>
      <c r="F121" s="34">
        <v>18291</v>
      </c>
      <c r="G121" s="35">
        <v>1.4</v>
      </c>
      <c r="H121" s="35">
        <v>5.4</v>
      </c>
      <c r="I121" s="34">
        <v>19660</v>
      </c>
      <c r="J121" s="35">
        <v>4.4000000000000004</v>
      </c>
      <c r="K121" s="34">
        <v>16381</v>
      </c>
      <c r="L121" s="36">
        <v>6.2E-2</v>
      </c>
      <c r="M121" s="37">
        <f>ROUND(K121*(1-L121),0)</f>
        <v>15365</v>
      </c>
      <c r="N121" s="38">
        <v>0.66300000000000003</v>
      </c>
      <c r="O121" s="25">
        <f>M121*N121</f>
        <v>10186.995000000001</v>
      </c>
      <c r="P121" s="36">
        <v>0.29799999999999999</v>
      </c>
      <c r="Q121" s="25">
        <f>M121*P121</f>
        <v>4578.7699999999995</v>
      </c>
      <c r="R121" s="39">
        <v>3.9E-2</v>
      </c>
      <c r="S121" s="25">
        <f>M121*R121</f>
        <v>599.23500000000001</v>
      </c>
      <c r="T121" s="28">
        <v>0.22600000000000001</v>
      </c>
      <c r="U121" s="25">
        <f>M121*T121</f>
        <v>3472.4900000000002</v>
      </c>
      <c r="V121" s="39">
        <v>0.501</v>
      </c>
      <c r="W121" s="25">
        <f>M121*V121</f>
        <v>7697.8649999999998</v>
      </c>
      <c r="X121" s="39">
        <v>0.39</v>
      </c>
      <c r="Y121" s="25">
        <f>X121*M121</f>
        <v>5992.35</v>
      </c>
      <c r="Z121" s="40">
        <v>3.2000000000000002E-3</v>
      </c>
      <c r="AA121" s="18">
        <f>M121*Z121</f>
        <v>49.167999999999999</v>
      </c>
      <c r="AB121" s="27">
        <f>IF(M121&gt;0,(AD121+AL121)/M121,0)</f>
        <v>3.4050334917019201E-3</v>
      </c>
      <c r="AC121" s="40">
        <v>2.9E-4</v>
      </c>
      <c r="AD121" s="37">
        <f>AC121*M121</f>
        <v>4.4558499999999999</v>
      </c>
      <c r="AE121" s="28">
        <v>0.1719</v>
      </c>
      <c r="AF121" s="41">
        <f>AI121*(1-AJ121)*AE121</f>
        <v>46.4047488</v>
      </c>
      <c r="AG121" s="28">
        <f>IF(AND(AE121&gt;0,AC121&gt;0,Z121&gt;0),((Z121-AC121)*AE121)/((AE121-AC121)*Z121),0)</f>
        <v>0.91091173299924255</v>
      </c>
      <c r="AH121" s="29">
        <f t="shared" si="1"/>
        <v>0.91633076096479571</v>
      </c>
      <c r="AI121" s="34">
        <v>296</v>
      </c>
      <c r="AJ121" s="36">
        <v>8.7999999999999995E-2</v>
      </c>
      <c r="AK121" s="38">
        <v>0.17730000000000001</v>
      </c>
      <c r="AL121" s="41">
        <f>AI121*(1-AJ121)*AK121</f>
        <v>47.862489600000004</v>
      </c>
      <c r="AM121" s="42">
        <v>1.7</v>
      </c>
      <c r="AN121" s="42"/>
      <c r="AO121" s="121">
        <f>AO120+AI121-AN121</f>
        <v>1126.8599999999999</v>
      </c>
      <c r="AP121" s="104"/>
      <c r="AQ121" s="43"/>
      <c r="AR121" s="44"/>
      <c r="AS121" s="45"/>
      <c r="AT121" s="45"/>
      <c r="AU121" s="45"/>
      <c r="AV121" s="45"/>
    </row>
    <row r="122" spans="1:48" x14ac:dyDescent="0.2">
      <c r="A122" s="158"/>
      <c r="B122" s="33">
        <v>3</v>
      </c>
      <c r="C122" s="46" t="s">
        <v>50</v>
      </c>
      <c r="D122" s="43">
        <v>20600</v>
      </c>
      <c r="E122" s="43">
        <v>7</v>
      </c>
      <c r="F122" s="43">
        <v>19052</v>
      </c>
      <c r="G122" s="37">
        <v>0.7</v>
      </c>
      <c r="H122" s="37">
        <v>5</v>
      </c>
      <c r="I122" s="43">
        <v>20536</v>
      </c>
      <c r="J122" s="37">
        <v>3.3</v>
      </c>
      <c r="K122" s="43">
        <v>16406</v>
      </c>
      <c r="L122" s="39">
        <v>6.2E-2</v>
      </c>
      <c r="M122" s="37">
        <f>ROUND(K122*(1-L122),0)</f>
        <v>15389</v>
      </c>
      <c r="N122" s="28">
        <v>0.63400000000000001</v>
      </c>
      <c r="O122" s="25">
        <f>M122*N122</f>
        <v>9756.6260000000002</v>
      </c>
      <c r="P122" s="39">
        <v>0.28699999999999998</v>
      </c>
      <c r="Q122" s="25">
        <f>M122*P122</f>
        <v>4416.643</v>
      </c>
      <c r="R122" s="39">
        <v>7.9000000000000001E-2</v>
      </c>
      <c r="S122" s="25">
        <f>M122*R122</f>
        <v>1215.731</v>
      </c>
      <c r="T122" s="28">
        <v>0.221</v>
      </c>
      <c r="U122" s="25">
        <f>M122*T122</f>
        <v>3400.9690000000001</v>
      </c>
      <c r="V122" s="39">
        <v>0.496</v>
      </c>
      <c r="W122" s="25">
        <f>M122*V122</f>
        <v>7632.9439999999995</v>
      </c>
      <c r="X122" s="39">
        <v>0.4</v>
      </c>
      <c r="Y122" s="25">
        <f>X122*M122</f>
        <v>6155.6</v>
      </c>
      <c r="Z122" s="47">
        <v>3.14E-3</v>
      </c>
      <c r="AA122" s="18">
        <f>M122*Z122</f>
        <v>48.321460000000002</v>
      </c>
      <c r="AB122" s="27">
        <f>IF(M122&gt;0,(AD122+AL122)/M122,0)</f>
        <v>3.0585577620378195E-3</v>
      </c>
      <c r="AC122" s="47">
        <v>2.9999999999999997E-4</v>
      </c>
      <c r="AD122" s="37">
        <f>AC122*M122</f>
        <v>4.6166999999999998</v>
      </c>
      <c r="AE122" s="28">
        <v>0.17530000000000001</v>
      </c>
      <c r="AF122" s="41">
        <f>AI122*(1-AJ122)*AE122</f>
        <v>39.228984600000004</v>
      </c>
      <c r="AG122" s="28">
        <f>IF(AND(AE122&gt;0,AC122&gt;0,Z122&gt;0),((Z122-AC122)*AE122)/((AE122-AC122)*Z122),0)</f>
        <v>0.90600909918107364</v>
      </c>
      <c r="AH122" s="29">
        <f t="shared" si="1"/>
        <v>0.90334314166123042</v>
      </c>
      <c r="AI122" s="43">
        <v>247</v>
      </c>
      <c r="AJ122" s="39">
        <v>9.4E-2</v>
      </c>
      <c r="AK122" s="28">
        <v>0.18970000000000001</v>
      </c>
      <c r="AL122" s="41">
        <f>AI122*(1-AJ122)*AK122</f>
        <v>42.451445400000004</v>
      </c>
      <c r="AM122" s="18">
        <v>1.68</v>
      </c>
      <c r="AN122" s="18"/>
      <c r="AO122" s="121">
        <f>AO121+AI122-AN122</f>
        <v>1373.86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5" thickBot="1" x14ac:dyDescent="0.25">
      <c r="A123" s="159"/>
      <c r="B123" s="49" t="s">
        <v>38</v>
      </c>
      <c r="C123" s="50"/>
      <c r="D123" s="51">
        <f>SUM(D120:D122)</f>
        <v>46028</v>
      </c>
      <c r="E123" s="51"/>
      <c r="F123" s="51">
        <f>SUM(F120:F122)</f>
        <v>46356</v>
      </c>
      <c r="G123" s="52"/>
      <c r="H123" s="52"/>
      <c r="I123" s="51">
        <f>SUM(I120:I122)</f>
        <v>49552</v>
      </c>
      <c r="J123" s="52"/>
      <c r="K123" s="51">
        <f>SUM(K120:K122)</f>
        <v>49071</v>
      </c>
      <c r="L123" s="21">
        <f>IF(K123&gt;0,(K120*L120+K121*L121+K122*L122)/K123,0)</f>
        <v>6.2995537078926453E-2</v>
      </c>
      <c r="M123" s="52">
        <f>M120+M121+M122</f>
        <v>45980</v>
      </c>
      <c r="N123" s="53">
        <f>IF(M123&gt;0,O123/M123,0)</f>
        <v>0.63673682035667689</v>
      </c>
      <c r="O123" s="54">
        <f>O120+O121+O122</f>
        <v>29277.159000000003</v>
      </c>
      <c r="P123" s="21">
        <f>IF(M123&gt;0,Q123/M123,0)</f>
        <v>0.31054447585906914</v>
      </c>
      <c r="Q123" s="54">
        <f>Q120+Q121+Q122</f>
        <v>14278.834999999999</v>
      </c>
      <c r="R123" s="21">
        <f>IF(M123&gt;0,S123/M123,0)</f>
        <v>5.2718703784254028E-2</v>
      </c>
      <c r="S123" s="54">
        <f>S120+S121+S122</f>
        <v>2424.0060000000003</v>
      </c>
      <c r="T123" s="21">
        <f>IF(M123&gt;0,U123/M123,0)</f>
        <v>0.22002168334058289</v>
      </c>
      <c r="U123" s="54">
        <f>U120+U121+U122</f>
        <v>10116.597000000002</v>
      </c>
      <c r="V123" s="21">
        <f>IF(M123&gt;0,W123/M123,0)</f>
        <v>0.50263799478033921</v>
      </c>
      <c r="W123" s="54">
        <f>W120+W121+W122</f>
        <v>23111.294999999998</v>
      </c>
      <c r="X123" s="21">
        <f>IF(M123&gt;0,Y123/M123,0)</f>
        <v>0.39334688995215317</v>
      </c>
      <c r="Y123" s="54">
        <f>Y120+Y121+Y122</f>
        <v>18086.090000000004</v>
      </c>
      <c r="Z123" s="55">
        <f>IF(M123&gt;0,AA123/M123,0)</f>
        <v>3.1732957807742495E-3</v>
      </c>
      <c r="AA123" s="56">
        <f>SUM(AA120:AA122)</f>
        <v>145.90814</v>
      </c>
      <c r="AB123" s="55">
        <f>IF(M123&gt;0,(AB120*M120+AB121*M121+AB122*M122)/M123,0)</f>
        <v>3.2527454936929104E-3</v>
      </c>
      <c r="AC123" s="55">
        <f>IF(K123&gt;0,(K120*AC120+K121*AC121+K122*AC122)/K123,0)</f>
        <v>2.9666177579425727E-4</v>
      </c>
      <c r="AD123" s="52">
        <f>SUM(AD120:AD122)</f>
        <v>13.64035</v>
      </c>
      <c r="AE123" s="53">
        <f>IF(K123&gt;0,(K120*AE120+K121*AE121+K122*AE122)/K123,0)</f>
        <v>0.18043688736728411</v>
      </c>
      <c r="AF123" s="58">
        <f>SUM(AF120:AF122)</f>
        <v>127.33274580000001</v>
      </c>
      <c r="AG123" s="53">
        <f>IF(AND(AA123&gt;0),((AA120*AG120+AA121*AG121+AA122*AG122)/AA123),0)</f>
        <v>0.90801045195258345</v>
      </c>
      <c r="AH123" s="57">
        <f t="shared" si="1"/>
        <v>0.91019488940756188</v>
      </c>
      <c r="AI123" s="51">
        <f>SUM(AI120:AI122)</f>
        <v>780</v>
      </c>
      <c r="AJ123" s="21">
        <f>IF(AI123&gt;0,(AJ120*AI120+AJ121*AI121+AJ122*AI122)/AI123,0)</f>
        <v>9.1723076923076921E-2</v>
      </c>
      <c r="AK123" s="53">
        <f>IF(K123&gt;0,(AK120*K120+AK121*K121+AK122*K122)/K123,0)</f>
        <v>0.1930934992154226</v>
      </c>
      <c r="AL123" s="58">
        <f>SUM(AL120:AL122)</f>
        <v>135.9208878</v>
      </c>
      <c r="AM123" s="56"/>
      <c r="AN123" s="56">
        <f>SUM(AN120:AN122)</f>
        <v>488.5</v>
      </c>
      <c r="AO123" s="105"/>
      <c r="AP123" s="106">
        <f>AO122</f>
        <v>1373.86</v>
      </c>
      <c r="AQ123" s="51">
        <f>SUM(AQ120:AQ122)</f>
        <v>0</v>
      </c>
      <c r="AR123" s="59"/>
      <c r="AS123" s="58"/>
      <c r="AT123" s="58"/>
      <c r="AU123" s="58"/>
      <c r="AV123" s="58"/>
    </row>
    <row r="124" spans="1:48" x14ac:dyDescent="0.2">
      <c r="A124" s="157">
        <v>31</v>
      </c>
      <c r="B124" s="23">
        <v>1</v>
      </c>
      <c r="C124" s="11" t="s">
        <v>52</v>
      </c>
      <c r="D124" s="12">
        <v>17751</v>
      </c>
      <c r="E124" s="12">
        <v>3</v>
      </c>
      <c r="F124" s="12">
        <v>15902</v>
      </c>
      <c r="G124" s="13">
        <v>1</v>
      </c>
      <c r="H124" s="13">
        <v>4.8</v>
      </c>
      <c r="I124" s="12">
        <v>16864</v>
      </c>
      <c r="J124" s="13">
        <v>3</v>
      </c>
      <c r="K124" s="12">
        <v>16396</v>
      </c>
      <c r="L124" s="14">
        <v>6.0999999999999999E-2</v>
      </c>
      <c r="M124" s="24">
        <f>ROUND(K124*(1-L124),0)</f>
        <v>15396</v>
      </c>
      <c r="N124" s="15">
        <v>0.53900000000000003</v>
      </c>
      <c r="O124" s="25">
        <f>M124*N124</f>
        <v>8298.4440000000013</v>
      </c>
      <c r="P124" s="14">
        <v>0.38600000000000001</v>
      </c>
      <c r="Q124" s="25">
        <f>M124*P124</f>
        <v>5942.8559999999998</v>
      </c>
      <c r="R124" s="16">
        <v>7.4999999999999997E-2</v>
      </c>
      <c r="S124" s="25">
        <f>M124*R124</f>
        <v>1154.7</v>
      </c>
      <c r="T124" s="26">
        <v>0.22800000000000001</v>
      </c>
      <c r="U124" s="25">
        <f>M124*T124</f>
        <v>3510.288</v>
      </c>
      <c r="V124" s="16">
        <v>0.49399999999999999</v>
      </c>
      <c r="W124" s="25">
        <f>M124*V124</f>
        <v>7605.6239999999998</v>
      </c>
      <c r="X124" s="16">
        <v>0.41</v>
      </c>
      <c r="Y124" s="25">
        <f>X124*M124</f>
        <v>6312.36</v>
      </c>
      <c r="Z124" s="17">
        <v>3.0200000000000001E-3</v>
      </c>
      <c r="AA124" s="18">
        <f>M124*Z124</f>
        <v>46.495920000000005</v>
      </c>
      <c r="AB124" s="27">
        <f>IF(M124&gt;0,(AD124+AL124)/M124,0)</f>
        <v>2.7278999740192257E-3</v>
      </c>
      <c r="AC124" s="17">
        <v>3.3E-4</v>
      </c>
      <c r="AD124" s="24">
        <f>AC124*M124</f>
        <v>5.0806800000000001</v>
      </c>
      <c r="AE124" s="117">
        <v>0.18640000000000001</v>
      </c>
      <c r="AF124" s="30">
        <f>AI124*(1-AJ124)*AE124</f>
        <v>37.440304000000005</v>
      </c>
      <c r="AG124" s="28">
        <f>IF(AND(AE124&gt;0,AC124&gt;0,Z124&gt;0),((Z124-AC124)*AE124)/((AE124-AC124)*Z124),0)</f>
        <v>0.89230820701601665</v>
      </c>
      <c r="AH124" s="60">
        <f t="shared" si="1"/>
        <v>0.88060889391191954</v>
      </c>
      <c r="AI124" s="12">
        <v>220</v>
      </c>
      <c r="AJ124" s="14">
        <v>8.6999999999999994E-2</v>
      </c>
      <c r="AK124" s="15">
        <v>0.18379999999999999</v>
      </c>
      <c r="AL124" s="30">
        <f>AI124*(1-AJ124)*AK124</f>
        <v>36.918067999999998</v>
      </c>
      <c r="AM124" s="19">
        <v>1.61</v>
      </c>
      <c r="AN124" s="19"/>
      <c r="AO124" s="101">
        <f>AO122+AI124-AN124-AP124</f>
        <v>1370.26</v>
      </c>
      <c r="AP124" s="102">
        <v>223.6</v>
      </c>
      <c r="AQ124" s="12"/>
      <c r="AR124" s="31"/>
      <c r="AS124" s="20"/>
      <c r="AT124" s="20"/>
      <c r="AU124" s="20"/>
      <c r="AV124" s="20"/>
    </row>
    <row r="125" spans="1:48" x14ac:dyDescent="0.2">
      <c r="A125" s="158"/>
      <c r="B125" s="33">
        <v>2</v>
      </c>
      <c r="C125" s="11" t="s">
        <v>54</v>
      </c>
      <c r="D125" s="34">
        <v>18376</v>
      </c>
      <c r="E125" s="34">
        <v>6</v>
      </c>
      <c r="F125" s="34">
        <v>17285</v>
      </c>
      <c r="G125" s="35">
        <v>1</v>
      </c>
      <c r="H125" s="35">
        <v>5.4</v>
      </c>
      <c r="I125" s="34">
        <v>18709</v>
      </c>
      <c r="J125" s="35">
        <v>3</v>
      </c>
      <c r="K125" s="34">
        <v>16374</v>
      </c>
      <c r="L125" s="36">
        <v>7.3999999999999996E-2</v>
      </c>
      <c r="M125" s="37">
        <f>ROUND(K125*(1-L125),0)</f>
        <v>15162</v>
      </c>
      <c r="N125" s="38">
        <v>0.56799999999999995</v>
      </c>
      <c r="O125" s="25">
        <f>M125*N125</f>
        <v>8612.0159999999996</v>
      </c>
      <c r="P125" s="36">
        <v>0.39100000000000001</v>
      </c>
      <c r="Q125" s="25">
        <f>M125*P125</f>
        <v>5928.3420000000006</v>
      </c>
      <c r="R125" s="39">
        <v>4.1000000000000002E-2</v>
      </c>
      <c r="S125" s="25">
        <f>M125*R125</f>
        <v>621.64200000000005</v>
      </c>
      <c r="T125" s="28">
        <v>0.23400000000000001</v>
      </c>
      <c r="U125" s="25">
        <f>M125*T125</f>
        <v>3547.9080000000004</v>
      </c>
      <c r="V125" s="39">
        <v>0.49399999999999999</v>
      </c>
      <c r="W125" s="25">
        <f>M125*V125</f>
        <v>7490.0280000000002</v>
      </c>
      <c r="X125" s="39">
        <v>0.39</v>
      </c>
      <c r="Y125" s="25">
        <f>X125*M125</f>
        <v>5913.18</v>
      </c>
      <c r="Z125" s="40">
        <v>2.82E-3</v>
      </c>
      <c r="AA125" s="18">
        <f>M125*Z125</f>
        <v>42.756839999999997</v>
      </c>
      <c r="AB125" s="27">
        <f>IF(M125&gt;0,(AD125+AL125)/M125,0)</f>
        <v>1.9735362089434113E-3</v>
      </c>
      <c r="AC125" s="40">
        <v>3.3E-4</v>
      </c>
      <c r="AD125" s="37">
        <f>AC125*M125</f>
        <v>5.0034599999999996</v>
      </c>
      <c r="AE125" s="28">
        <v>0.21790000000000001</v>
      </c>
      <c r="AF125" s="41">
        <f>AI125*(1-AJ125)*AE125</f>
        <v>25.492556800000003</v>
      </c>
      <c r="AG125" s="28">
        <f>IF(AND(AE125&gt;0,AC125&gt;0,Z125&gt;0),((Z125-AC125)*AE125)/((AE125-AC125)*Z125),0)</f>
        <v>0.884317984233981</v>
      </c>
      <c r="AH125" s="29">
        <f t="shared" si="1"/>
        <v>0.83407969730573717</v>
      </c>
      <c r="AI125" s="34">
        <v>128</v>
      </c>
      <c r="AJ125" s="36">
        <v>8.5999999999999993E-2</v>
      </c>
      <c r="AK125" s="38">
        <v>0.21299999999999999</v>
      </c>
      <c r="AL125" s="41">
        <f>AI125*(1-AJ125)*AK125</f>
        <v>24.919295999999999</v>
      </c>
      <c r="AM125" s="42">
        <v>1.6</v>
      </c>
      <c r="AN125" s="42"/>
      <c r="AO125" s="121">
        <f>AO124+AI125-AN125</f>
        <v>1498.26</v>
      </c>
      <c r="AP125" s="104"/>
      <c r="AQ125" s="43"/>
      <c r="AR125" s="44"/>
      <c r="AS125" s="45"/>
      <c r="AT125" s="45"/>
      <c r="AU125" s="45"/>
      <c r="AV125" s="45"/>
    </row>
    <row r="126" spans="1:48" x14ac:dyDescent="0.2">
      <c r="A126" s="158"/>
      <c r="B126" s="33">
        <v>3</v>
      </c>
      <c r="C126" s="46" t="s">
        <v>50</v>
      </c>
      <c r="D126" s="43">
        <v>16800</v>
      </c>
      <c r="E126" s="43">
        <v>5</v>
      </c>
      <c r="F126" s="43">
        <v>17304</v>
      </c>
      <c r="G126" s="37">
        <v>1</v>
      </c>
      <c r="H126" s="37">
        <v>5.3</v>
      </c>
      <c r="I126" s="43">
        <v>18795</v>
      </c>
      <c r="J126" s="37">
        <v>2.7</v>
      </c>
      <c r="K126" s="43">
        <v>16339</v>
      </c>
      <c r="L126" s="39">
        <v>7.2999999999999995E-2</v>
      </c>
      <c r="M126" s="37">
        <f>ROUND(K126*(1-L126),0)</f>
        <v>15146</v>
      </c>
      <c r="N126" s="28">
        <v>0.54200000000000004</v>
      </c>
      <c r="O126" s="25">
        <f>M126*N126</f>
        <v>8209.1320000000014</v>
      </c>
      <c r="P126" s="39">
        <v>0.39300000000000002</v>
      </c>
      <c r="Q126" s="25">
        <f>M126*P126</f>
        <v>5952.3780000000006</v>
      </c>
      <c r="R126" s="39">
        <v>6.5000000000000002E-2</v>
      </c>
      <c r="S126" s="25">
        <f>M126*R126</f>
        <v>984.49</v>
      </c>
      <c r="T126" s="28">
        <v>0.22500000000000001</v>
      </c>
      <c r="U126" s="25">
        <f>M126*T126</f>
        <v>3407.85</v>
      </c>
      <c r="V126" s="39">
        <v>0.51200000000000001</v>
      </c>
      <c r="W126" s="25">
        <f>M126*V126</f>
        <v>7754.7520000000004</v>
      </c>
      <c r="X126" s="39">
        <v>0.4</v>
      </c>
      <c r="Y126" s="25">
        <f>X126*M126</f>
        <v>6058.4000000000005</v>
      </c>
      <c r="Z126" s="47">
        <v>2.96E-3</v>
      </c>
      <c r="AA126" s="18">
        <f>M126*Z126</f>
        <v>44.832160000000002</v>
      </c>
      <c r="AB126" s="27">
        <f>IF(M126&gt;0,(AD126+AL126)/M126,0)</f>
        <v>2.4170569127162289E-3</v>
      </c>
      <c r="AC126" s="47">
        <v>3.4000000000000002E-4</v>
      </c>
      <c r="AD126" s="37">
        <f>AC126*M126</f>
        <v>5.1496400000000007</v>
      </c>
      <c r="AE126" s="28">
        <v>0.20930000000000001</v>
      </c>
      <c r="AF126" s="41">
        <f>AI126*(1-AJ126)*AE126</f>
        <v>31.058445600000002</v>
      </c>
      <c r="AG126" s="28">
        <f>IF(AND(AE126&gt;0,AC126&gt;0,Z126&gt;0),((Z126-AC126)*AE126)/((AE126-AC126)*Z126),0)</f>
        <v>0.88657534352882739</v>
      </c>
      <c r="AH126" s="29">
        <f t="shared" si="1"/>
        <v>0.86071344937746452</v>
      </c>
      <c r="AI126" s="43">
        <v>162</v>
      </c>
      <c r="AJ126" s="39">
        <v>8.4000000000000005E-2</v>
      </c>
      <c r="AK126" s="28">
        <v>0.21199999999999999</v>
      </c>
      <c r="AL126" s="41">
        <f>AI126*(1-AJ126)*AK126</f>
        <v>31.459104</v>
      </c>
      <c r="AM126" s="18">
        <v>1.6</v>
      </c>
      <c r="AN126" s="18"/>
      <c r="AO126" s="121">
        <f>AO125+AI126-AN126</f>
        <v>1660.26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5" thickBot="1" x14ac:dyDescent="0.25">
      <c r="A127" s="159"/>
      <c r="B127" s="49" t="s">
        <v>38</v>
      </c>
      <c r="C127" s="50"/>
      <c r="D127" s="51">
        <f>SUM(D124:D126)</f>
        <v>52927</v>
      </c>
      <c r="E127" s="61"/>
      <c r="F127" s="51">
        <f>SUM(F124:F126)</f>
        <v>50491</v>
      </c>
      <c r="G127" s="62"/>
      <c r="H127" s="62"/>
      <c r="I127" s="51">
        <f>SUM(I124:I126)</f>
        <v>54368</v>
      </c>
      <c r="J127" s="52"/>
      <c r="K127" s="51">
        <f>SUM(K124:K126)</f>
        <v>49109</v>
      </c>
      <c r="L127" s="21">
        <f>IF(K127&gt;0,(K124*L124+K125*L125+K126*L126)/K127,0)</f>
        <v>6.9326986906676977E-2</v>
      </c>
      <c r="M127" s="52">
        <f>M124+M125+M126</f>
        <v>45704</v>
      </c>
      <c r="N127" s="53">
        <f>IF(M127&gt;0,O127/M127,0)</f>
        <v>0.54961473831612118</v>
      </c>
      <c r="O127" s="54">
        <f>O124+O125+O126</f>
        <v>25119.592000000001</v>
      </c>
      <c r="P127" s="21">
        <f>IF(M127&gt;0,Q127/M127,0)</f>
        <v>0.38997847015578507</v>
      </c>
      <c r="Q127" s="54">
        <f>Q124+Q125+Q126</f>
        <v>17823.576000000001</v>
      </c>
      <c r="R127" s="21">
        <f>IF(M127&gt;0,S127/M127,0)</f>
        <v>6.0406791528093827E-2</v>
      </c>
      <c r="S127" s="54">
        <f>S124+S125+S126</f>
        <v>2760.8320000000003</v>
      </c>
      <c r="T127" s="21">
        <f>IF(M127&gt;0,U127/M127,0)</f>
        <v>0.22899628041309295</v>
      </c>
      <c r="U127" s="54">
        <f>U124+U125+U126</f>
        <v>10466.046</v>
      </c>
      <c r="V127" s="21">
        <f>IF(M127&gt;0,W127/M127,0)</f>
        <v>0.4999650796429197</v>
      </c>
      <c r="W127" s="54">
        <f>W124+W125+W126</f>
        <v>22850.404000000002</v>
      </c>
      <c r="X127" s="21">
        <f>IF(M127&gt;0,Y127/M127,0)</f>
        <v>0.40005119901977948</v>
      </c>
      <c r="Y127" s="54">
        <f>Y124+Y125+Y126</f>
        <v>18283.940000000002</v>
      </c>
      <c r="Z127" s="55">
        <f>IF(M127&gt;0,AA127/M127,0)</f>
        <v>2.9337677227376162E-3</v>
      </c>
      <c r="AA127" s="56">
        <f>SUM(AA124:AA126)</f>
        <v>134.08492000000001</v>
      </c>
      <c r="AB127" s="55">
        <f>IF(M127&gt;0,(AB124*M124+AB125*M125+AB126*M126)/M127,0)</f>
        <v>2.3746334675301944E-3</v>
      </c>
      <c r="AC127" s="55">
        <f>IF(K127&gt;0,(K124*AC124+K125*AC125+K126*AC126)/K127,0)</f>
        <v>3.3332708872100837E-4</v>
      </c>
      <c r="AD127" s="52">
        <f>SUM(AD124:AD126)</f>
        <v>15.233779999999999</v>
      </c>
      <c r="AE127" s="53">
        <f>IF(K127&gt;0,(K124*AE124+K125*AE125+K126*AE126)/K127,0)</f>
        <v>0.204521812702356</v>
      </c>
      <c r="AF127" s="58">
        <f>SUM(AF124:AF126)</f>
        <v>93.991306400000013</v>
      </c>
      <c r="AG127" s="53">
        <f>IF(AND(AA127&gt;0),((AA124*AG124+AA125*AG125+AA126*AG126)/AA127),0)</f>
        <v>0.88784347429162302</v>
      </c>
      <c r="AH127" s="57">
        <f t="shared" si="1"/>
        <v>0.86104449783470216</v>
      </c>
      <c r="AI127" s="51">
        <f>SUM(AI124:AI126)</f>
        <v>510</v>
      </c>
      <c r="AJ127" s="21">
        <f>IF(AI127&gt;0,(AJ124*AI124+AJ125*AI125+AJ126*AI126)/AI127,0)</f>
        <v>8.5796078431372547E-2</v>
      </c>
      <c r="AK127" s="53">
        <f>IF(K127&gt;0,(AK124*K124+AK125*K125+AK126*K126)/K127,0)</f>
        <v>0.20291830010792317</v>
      </c>
      <c r="AL127" s="58">
        <f>SUM(AL124:AL126)</f>
        <v>93.29646799999999</v>
      </c>
      <c r="AM127" s="63"/>
      <c r="AN127" s="56">
        <f>SUM(AN124:AN126)</f>
        <v>0</v>
      </c>
      <c r="AO127" s="105"/>
      <c r="AP127" s="106">
        <f>AO126</f>
        <v>1660.26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1463943</v>
      </c>
      <c r="E128" s="69"/>
      <c r="F128" s="69">
        <f>SUM(F127,F123,F119,F115,F111,F107,F103,F99,F95,F91,F87,F83,F79,F75,F71,F67,F63,F59,F55,F51,F47,F43,F39,F35,F31,F27,F23,F19,F15,F11,F7)</f>
        <v>1472608</v>
      </c>
      <c r="G128" s="75"/>
      <c r="H128" s="69"/>
      <c r="I128" s="69">
        <f>SUM(I127,I123,I119,I115,I111,I107,I103,I99,I95,I91,I87,I83,I79,I75,I71,I67,I63,I59,I55,I51,I47,I43,I39,I35,I31,I27,I23,I19,I15,I11,I7)</f>
        <v>1532412</v>
      </c>
      <c r="J128" s="75"/>
      <c r="K128" s="69">
        <f>SUM(K127,K123,K119,K115,K111,K107,K103,K99,K95,K91,K87,K83,K79,K75,K71,K67,K63,K59,K55,K51,K47,K43,K39,K35,K31,K27,K23,K19,K15,K11,K7)</f>
        <v>1492583</v>
      </c>
      <c r="L128" s="70">
        <f>1-M128/K128</f>
        <v>6.5142775979627254E-2</v>
      </c>
      <c r="M128" s="69">
        <f>SUM(M127,M123,M119,M115,M111,M107,M103,M99,M95,M91,M87,M83,M79,M75,M71,M67,M63,M59,M55,M51,M47,M43,M39,M35,M31,M27,M23,M19,M15,M11,M7)</f>
        <v>1395352</v>
      </c>
      <c r="N128" s="71">
        <f>IF(AND(M128&gt;0),(O128/M128),0)</f>
        <v>0.54305559457398556</v>
      </c>
      <c r="O128" s="69">
        <f>SUM(O127,O123,O119,O115,O111,O107,O103,O99,O95,O91,O87,O83,O79,O75,O71,O67,O63,O59,O55,O51,O47,O43,O39,O35,O31,O27,O23,O19,O15,O11,O7)</f>
        <v>757753.71</v>
      </c>
      <c r="P128" s="71">
        <f>Q128/M128</f>
        <v>0.40194059162132567</v>
      </c>
      <c r="Q128" s="69">
        <f>SUM(Q127,Q123,Q119,Q115,Q111,Q107,Q103,Q99,Q95,Q91,Q87,Q83,Q79,Q75,Q71,Q67,Q63,Q59,Q55,Q51,Q47,Q43,Q39,Q35,Q31,Q27,Q23,Q19,Q15,Q11,Q7)</f>
        <v>560848.60840000003</v>
      </c>
      <c r="R128" s="71">
        <f>S128/M128</f>
        <v>5.5049667754086429E-2</v>
      </c>
      <c r="S128" s="69">
        <f>SUM(S127,S123,S119,S115,S111,S107,S103,S99,S95,S91,S87,S83,S79,S75,S71,S67,S63,S59,S55,S51,S47,S43,S39,S35,S31,S27,S23,S19,S15,S11,S7)</f>
        <v>76813.664000000004</v>
      </c>
      <c r="T128" s="71">
        <f>U128/M128</f>
        <v>0.24247699648547466</v>
      </c>
      <c r="U128" s="69">
        <f>SUM(U127,U123,U119,U115,U111,U107,U103,U99,U95,U91,U87,U83,U79,U75,U71,U67,U63,U59,U55,U51,U47,U43,U39,U35,U31,U27,U23,U19,U15,U11,U7)</f>
        <v>338340.76200000005</v>
      </c>
      <c r="V128" s="71">
        <f>W128/M128</f>
        <v>0.49736067959912611</v>
      </c>
      <c r="W128" s="69">
        <f>SUM(W127,W123,W119,W115,W111,W107,W103,W99,W95,W91,W87,W83,W79,W75,W71,W67,W63,W59,W55,W51,W47,W43,W39,W35,W31,W27,W23,W19,W15,W11,W7)</f>
        <v>693993.21899999981</v>
      </c>
      <c r="X128" s="71">
        <f>IF(AND(M128&gt;0),(Y128/M128),0)</f>
        <v>0.40164724026625542</v>
      </c>
      <c r="Y128" s="69">
        <f>SUM(Y127,Y123,Y119,Y115,Y111,Y107,Y103,Y99,Y95,Y91,Y87,Y83,Y79,Y75,Y71,Y67,Y63,Y59,Y55,Y51,Y47,Y43,Y39,Y35,Y31,Y27,Y23,Y19,Y15,Y11,Y7)</f>
        <v>560439.28</v>
      </c>
      <c r="Z128" s="72">
        <f>IF(AND(M128&gt;0),(AA128/M128),0)</f>
        <v>2.995193549727953E-3</v>
      </c>
      <c r="AA128" s="69">
        <f>SUM(AA127,AA123,AA119,AA115,AA111,AA107,AA103,AA99,AA95,AA91,AA87,AA83,AA79,AA75,AA71,AA67,AA63,AA59,AA55,AA51,AA47,AA43,AA39,AA35,AA31,AA27,AA23,AA19,AA15,AA11,AA7)</f>
        <v>4179.3493099999987</v>
      </c>
      <c r="AB128" s="73">
        <f>(AD128+AL128)/M128</f>
        <v>2.9538762725821155E-3</v>
      </c>
      <c r="AC128" s="74">
        <f>AD128/(M128-AI128)</f>
        <v>2.6484931421233437E-4</v>
      </c>
      <c r="AD128" s="75">
        <f>SUM(AD127,AD123,AD119,AD115,AD111,AD107,AD103,AD99,AD95,AD91,AD87,AD83,AD79,AD75,AD71,AD67,AD63,AD59,AD55,AD51,AD47,AD43,AD39,AD35,AD31,AD27,AD23,AD19,AD15,AD11,AD7)</f>
        <v>364.43504000000001</v>
      </c>
      <c r="AE128" s="71">
        <f>AF128/AI128</f>
        <v>0.19323393702631445</v>
      </c>
      <c r="AF128" s="69">
        <f>SUM(AF127,AF123,AF119,AF115,AF111,AF107,AF103,AF99,AF95,AF91,AF87,AF83,AF79,AF75,AF71,AF67,AF63,AF59,AF55,AF51,AF47,AF43,AF39,AF35,AF31,AF27,AF23,AF19,AF15,AF11,AF7)</f>
        <v>3737.7240439000002</v>
      </c>
      <c r="AG128" s="76">
        <f>((Z128-AC128)*AE128)/((AE128-AC128)*Z128)</f>
        <v>0.91282635891514963</v>
      </c>
      <c r="AH128" s="77">
        <f>((AB128-AC128)*AK128)/((AK128-AC128)*AB128)</f>
        <v>0.91158131579360568</v>
      </c>
      <c r="AI128" s="69">
        <f>SUM(AI127,AI123,AI119,AI115,AI111,AI107,AI103,AI99,AI95,AI91,AI87,AI83,AI79,AI75,AI71,AI67,AI63,AI59,AI55,AI51,AI47,AI43,AI39,AI35,AI31,AI27,AI23,AI19,AI15,AI11,AI7)</f>
        <v>19343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8.727069224008685E-2</v>
      </c>
      <c r="AK128" s="71">
        <f>AL128/AI128</f>
        <v>0.19424402236984956</v>
      </c>
      <c r="AL128" s="69">
        <f>SUM(AL127,AL123,AL119,AL115,AL111,AL107,AL103,AL99,AL95,AL91,AL87,AL83,AL79,AL75,AL71,AL67,AL63,AL59,AL55,AL51,AL47,AL43,AL39,AL35,AL31,AL27,AL23,AL19,AL15,AL11,AL7)</f>
        <v>3757.2621247000002</v>
      </c>
      <c r="AM128" s="69"/>
      <c r="AN128" s="107">
        <f>SUM(AN127,AN123,AN119,AN115,AN111,AN107,AN103,AN99,AN95,AN91,AN87,AN83,AN79,AN75,AN71,AN67,AN63,AN59,AN55,AN51,AN47,AN43,AN39,AN35,AN31,AN27,AN23,AN19,AN15,AN11,AN7)</f>
        <v>19283.259999999998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2">
      <c r="AH131" s="80"/>
    </row>
    <row r="132" spans="34:34" x14ac:dyDescent="0.2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_2"/>
    <protectedRange sqref="O4:O127" name="Range1_1_1_1_1_5_1"/>
    <protectedRange sqref="Q4:Q127" name="Range1_1_1_1_1_7_1"/>
    <protectedRange sqref="S4:S127" name="Range1_1_1_1_1_8_1"/>
    <protectedRange sqref="U4:U127" name="Range1_1_1_1_1_10_1"/>
    <protectedRange sqref="W4:W127" name="Range1_1_1_1_1_12_1"/>
    <protectedRange sqref="Y4:Y127" name="Range1_1_1_1_1_16_1"/>
    <protectedRange sqref="AD4:AD127" name="Range1_1_1_1_1_18_1"/>
    <protectedRange sqref="AB4:AB6" name="Range1_1_1_1_1_2_1_3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</protectedRanges>
  <mergeCells count="36"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S1:AT1"/>
    <mergeCell ref="AU1:AV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32"/>
  <sheetViews>
    <sheetView zoomScale="110" zoomScaleNormal="110" workbookViewId="0">
      <pane ySplit="2" topLeftCell="A3" activePane="bottomLeft" state="frozen"/>
      <selection pane="bottomLeft" sqref="A1:A2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8.42578125" style="32" hidden="1" customWidth="1"/>
    <col min="20" max="20" width="9" style="32" customWidth="1"/>
    <col min="21" max="21" width="6.7109375" style="32" hidden="1" customWidth="1"/>
    <col min="22" max="22" width="9" style="32" customWidth="1"/>
    <col min="23" max="23" width="7.42578125" style="32" hidden="1" customWidth="1"/>
    <col min="24" max="24" width="9.85546875" style="32" customWidth="1"/>
    <col min="25" max="25" width="14.42578125" style="32" hidden="1" customWidth="1"/>
    <col min="26" max="26" width="11.5703125" style="32" bestFit="1" customWidth="1"/>
    <col min="27" max="27" width="7.5703125" style="32" hidden="1" customWidth="1"/>
    <col min="28" max="28" width="11.7109375" style="32" hidden="1" customWidth="1"/>
    <col min="29" max="29" width="11.5703125" style="32" bestFit="1" customWidth="1"/>
    <col min="30" max="30" width="12.28515625" style="32" hidden="1" customWidth="1"/>
    <col min="31" max="31" width="15" style="80" customWidth="1"/>
    <col min="32" max="32" width="15" style="82" hidden="1" customWidth="1"/>
    <col min="33" max="33" width="13.85546875" style="32" customWidth="1"/>
    <col min="34" max="34" width="10" style="32" customWidth="1"/>
    <col min="35" max="35" width="12" style="32" customWidth="1"/>
    <col min="36" max="36" width="11.5703125" style="81" customWidth="1"/>
    <col min="37" max="37" width="12.28515625" style="82" bestFit="1" customWidth="1"/>
    <col min="38" max="38" width="11.7109375" style="32" bestFit="1" customWidth="1"/>
    <col min="39" max="39" width="11.85546875" style="32" customWidth="1"/>
    <col min="40" max="40" width="12" style="110" customWidth="1"/>
    <col min="41" max="41" width="11.5703125" style="111" customWidth="1"/>
    <col min="42" max="42" width="11.5703125" style="112" customWidth="1"/>
    <col min="43" max="43" width="12.140625" style="83" customWidth="1"/>
    <col min="44" max="44" width="14.85546875" style="32" customWidth="1"/>
    <col min="45" max="45" width="6.42578125" style="32" bestFit="1" customWidth="1"/>
    <col min="46" max="46" width="10.42578125" style="32" customWidth="1"/>
    <col min="47" max="47" width="6.42578125" style="32" bestFit="1" customWidth="1"/>
    <col min="48" max="48" width="11.140625" style="32" customWidth="1"/>
    <col min="49" max="16384" width="9.140625" style="32"/>
  </cols>
  <sheetData>
    <row r="1" spans="1:48" s="22" customFormat="1" ht="66" customHeight="1" x14ac:dyDescent="0.2">
      <c r="A1" s="164" t="s">
        <v>47</v>
      </c>
      <c r="B1" s="166" t="s">
        <v>46</v>
      </c>
      <c r="C1" s="161" t="s">
        <v>45</v>
      </c>
      <c r="D1" s="129" t="s">
        <v>0</v>
      </c>
      <c r="E1" s="129" t="s">
        <v>1</v>
      </c>
      <c r="F1" s="129" t="s">
        <v>2</v>
      </c>
      <c r="G1" s="2" t="s">
        <v>48</v>
      </c>
      <c r="H1" s="129" t="s">
        <v>3</v>
      </c>
      <c r="I1" s="129" t="s">
        <v>4</v>
      </c>
      <c r="J1" s="124" t="s">
        <v>49</v>
      </c>
      <c r="K1" s="129" t="s">
        <v>5</v>
      </c>
      <c r="L1" s="129" t="s">
        <v>6</v>
      </c>
      <c r="M1" s="129" t="s">
        <v>7</v>
      </c>
      <c r="N1" s="129" t="s">
        <v>8</v>
      </c>
      <c r="O1" s="129"/>
      <c r="P1" s="1" t="s">
        <v>9</v>
      </c>
      <c r="Q1" s="1"/>
      <c r="R1" s="1" t="s">
        <v>10</v>
      </c>
      <c r="S1" s="1"/>
      <c r="T1" s="129" t="s">
        <v>11</v>
      </c>
      <c r="U1" s="129"/>
      <c r="V1" s="129" t="s">
        <v>12</v>
      </c>
      <c r="W1" s="129"/>
      <c r="X1" s="129" t="s">
        <v>13</v>
      </c>
      <c r="Y1" s="129"/>
      <c r="Z1" s="129" t="s">
        <v>14</v>
      </c>
      <c r="AA1" s="129" t="s">
        <v>15</v>
      </c>
      <c r="AB1" s="129" t="s">
        <v>16</v>
      </c>
      <c r="AC1" s="129" t="s">
        <v>17</v>
      </c>
      <c r="AD1" s="129" t="s">
        <v>18</v>
      </c>
      <c r="AE1" s="114" t="s">
        <v>43</v>
      </c>
      <c r="AF1" s="3" t="s">
        <v>44</v>
      </c>
      <c r="AG1" s="129" t="s">
        <v>19</v>
      </c>
      <c r="AH1" s="129" t="s">
        <v>20</v>
      </c>
      <c r="AI1" s="129" t="s">
        <v>21</v>
      </c>
      <c r="AJ1" s="2" t="s">
        <v>22</v>
      </c>
      <c r="AK1" s="3" t="s">
        <v>23</v>
      </c>
      <c r="AL1" s="129" t="s">
        <v>24</v>
      </c>
      <c r="AM1" s="129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9" t="s">
        <v>27</v>
      </c>
      <c r="AS1" s="163" t="s">
        <v>28</v>
      </c>
      <c r="AT1" s="163"/>
      <c r="AU1" s="163" t="s">
        <v>29</v>
      </c>
      <c r="AV1" s="163"/>
    </row>
    <row r="2" spans="1:48" s="22" customFormat="1" ht="13.5" thickBot="1" x14ac:dyDescent="0.25">
      <c r="A2" s="165"/>
      <c r="B2" s="167"/>
      <c r="C2" s="162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5" thickBot="1" x14ac:dyDescent="0.25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'Януари '!AP127</f>
        <v>1516.0400000000006</v>
      </c>
      <c r="AP3" s="100"/>
      <c r="AQ3" s="90"/>
      <c r="AR3" s="128"/>
      <c r="AS3" s="128"/>
      <c r="AT3" s="128"/>
      <c r="AU3" s="128"/>
      <c r="AV3" s="128"/>
    </row>
    <row r="4" spans="1:48" x14ac:dyDescent="0.2">
      <c r="A4" s="157">
        <v>1</v>
      </c>
      <c r="B4" s="23">
        <v>1</v>
      </c>
      <c r="C4" s="11" t="s">
        <v>53</v>
      </c>
      <c r="D4" s="12">
        <v>5018</v>
      </c>
      <c r="E4" s="12">
        <v>0</v>
      </c>
      <c r="F4" s="12">
        <v>8737</v>
      </c>
      <c r="G4" s="13">
        <v>1.1000000000000001</v>
      </c>
      <c r="H4" s="13">
        <v>4.7</v>
      </c>
      <c r="I4" s="12">
        <v>9008</v>
      </c>
      <c r="J4" s="13">
        <v>3.5</v>
      </c>
      <c r="K4" s="12">
        <v>14772</v>
      </c>
      <c r="L4" s="14">
        <v>8.1000000000000003E-2</v>
      </c>
      <c r="M4" s="24">
        <f>ROUND(K4*(1-L4),0)</f>
        <v>13575</v>
      </c>
      <c r="N4" s="15">
        <v>0.625</v>
      </c>
      <c r="O4" s="25">
        <f>M4*N4</f>
        <v>8484.375</v>
      </c>
      <c r="P4" s="14">
        <v>0.31900000000000001</v>
      </c>
      <c r="Q4" s="25">
        <f>M4*P4</f>
        <v>4330.4250000000002</v>
      </c>
      <c r="R4" s="16">
        <v>5.6000000000000001E-2</v>
      </c>
      <c r="S4" s="25">
        <f>M4*R4</f>
        <v>760.2</v>
      </c>
      <c r="T4" s="26">
        <v>0.23100000000000001</v>
      </c>
      <c r="U4" s="25">
        <f>M4*T4</f>
        <v>3135.8250000000003</v>
      </c>
      <c r="V4" s="16">
        <v>0.496</v>
      </c>
      <c r="W4" s="25">
        <f>M4*V4</f>
        <v>6733.2</v>
      </c>
      <c r="X4" s="16">
        <v>0.39</v>
      </c>
      <c r="Y4" s="25">
        <f>X4*M4</f>
        <v>5294.25</v>
      </c>
      <c r="Z4" s="17">
        <v>2.6099999999999999E-3</v>
      </c>
      <c r="AA4" s="19">
        <f>M4*Z4</f>
        <v>35.430749999999996</v>
      </c>
      <c r="AB4" s="27">
        <f>IF(M4&gt;0,(AD4+AL4)/M4,0)</f>
        <v>2.6606358453038679E-3</v>
      </c>
      <c r="AC4" s="17">
        <v>2.7999999999999998E-4</v>
      </c>
      <c r="AD4" s="24">
        <f>AC4*M4</f>
        <v>3.8009999999999997</v>
      </c>
      <c r="AE4" s="117">
        <v>0.20080000000000001</v>
      </c>
      <c r="AF4" s="30">
        <f>AI4*(1-AJ4)*AE4</f>
        <v>31.394678400000004</v>
      </c>
      <c r="AG4" s="28">
        <f>IF(AND(AE4&gt;0,AC4&gt;0,Z4&gt;0),((Z4-AC4)*AE4)/((AE4-AC4)*Z4),0)</f>
        <v>0.89396687386740847</v>
      </c>
      <c r="AH4" s="60">
        <f>IF(AND(AB4&gt;0,AK4&gt;0,AC4&gt;0),((AK4*(AB4-AC4))/(AB4*(AK4-AC4))),0)</f>
        <v>0.89597570496270929</v>
      </c>
      <c r="AI4" s="12">
        <v>172</v>
      </c>
      <c r="AJ4" s="14">
        <v>9.0999999999999998E-2</v>
      </c>
      <c r="AK4" s="15">
        <v>0.20669999999999999</v>
      </c>
      <c r="AL4" s="30">
        <f>AI4*(1-AJ4)*AK4</f>
        <v>32.317131600000003</v>
      </c>
      <c r="AM4" s="19">
        <v>1.6</v>
      </c>
      <c r="AN4" s="19">
        <v>1019.2</v>
      </c>
      <c r="AO4" s="113">
        <f>AO3+AI4-AN4</f>
        <v>668.8400000000006</v>
      </c>
      <c r="AP4" s="102"/>
      <c r="AQ4" s="12"/>
      <c r="AR4" s="31"/>
      <c r="AS4" s="20"/>
      <c r="AT4" s="20"/>
      <c r="AU4" s="20"/>
      <c r="AV4" s="20"/>
    </row>
    <row r="5" spans="1:48" x14ac:dyDescent="0.2">
      <c r="A5" s="158"/>
      <c r="B5" s="33">
        <v>2</v>
      </c>
      <c r="C5" s="11" t="s">
        <v>52</v>
      </c>
      <c r="D5" s="34">
        <v>18600</v>
      </c>
      <c r="E5" s="34">
        <v>3</v>
      </c>
      <c r="F5" s="34">
        <v>17462</v>
      </c>
      <c r="G5" s="35">
        <v>1.1000000000000001</v>
      </c>
      <c r="H5" s="35">
        <v>5.2</v>
      </c>
      <c r="I5" s="34">
        <v>16788</v>
      </c>
      <c r="J5" s="35">
        <v>2.6</v>
      </c>
      <c r="K5" s="34">
        <v>14901</v>
      </c>
      <c r="L5" s="36">
        <v>7.9000000000000001E-2</v>
      </c>
      <c r="M5" s="37">
        <f>ROUND(K5*(1-L5),0)</f>
        <v>13724</v>
      </c>
      <c r="N5" s="38">
        <v>0.59799999999999998</v>
      </c>
      <c r="O5" s="25">
        <f>M5*N5</f>
        <v>8206.9519999999993</v>
      </c>
      <c r="P5" s="36">
        <v>0.37</v>
      </c>
      <c r="Q5" s="25">
        <f>M5*P5</f>
        <v>5077.88</v>
      </c>
      <c r="R5" s="39">
        <v>3.2000000000000001E-2</v>
      </c>
      <c r="S5" s="25">
        <f>M5*R5</f>
        <v>439.16800000000001</v>
      </c>
      <c r="T5" s="28">
        <v>0.22700000000000001</v>
      </c>
      <c r="U5" s="25">
        <f>M5*T5</f>
        <v>3115.348</v>
      </c>
      <c r="V5" s="39">
        <v>0.496</v>
      </c>
      <c r="W5" s="25">
        <f>M5*V5</f>
        <v>6807.1040000000003</v>
      </c>
      <c r="X5" s="39">
        <v>0.39</v>
      </c>
      <c r="Y5" s="25">
        <f>X5*M5</f>
        <v>5352.3600000000006</v>
      </c>
      <c r="Z5" s="40">
        <v>2.5999999999999999E-3</v>
      </c>
      <c r="AA5" s="18">
        <f>M5*Z5</f>
        <v>35.682400000000001</v>
      </c>
      <c r="AB5" s="27">
        <f>IF(M5&gt;0,(AD5+AL5)/M5,0)</f>
        <v>2.623494571553483E-3</v>
      </c>
      <c r="AC5" s="40">
        <v>2.7E-4</v>
      </c>
      <c r="AD5" s="37">
        <f>AC5*M5</f>
        <v>3.7054800000000001</v>
      </c>
      <c r="AE5" s="28">
        <v>0.20080000000000001</v>
      </c>
      <c r="AF5" s="41">
        <f>AI5*(1-AJ5)*AE5</f>
        <v>31.438252000000002</v>
      </c>
      <c r="AG5" s="28">
        <f>IF(AND(AE5&gt;0,AC5&gt;0,Z5&gt;0),((Z5-AC5)*AE5)/((AE5-AC5)*Z5),0)</f>
        <v>0.89736045632918926</v>
      </c>
      <c r="AH5" s="29">
        <f t="shared" ref="AH5:AH68" si="0">IF(AND(AB5&gt;0,AK5&gt;0,AC5&gt;0),((AK5*(AB5-AC5))/(AB5*(AK5-AC5))),0)</f>
        <v>0.89825945336325663</v>
      </c>
      <c r="AI5" s="34">
        <v>173</v>
      </c>
      <c r="AJ5" s="36">
        <v>9.5000000000000001E-2</v>
      </c>
      <c r="AK5" s="38">
        <v>0.20630000000000001</v>
      </c>
      <c r="AL5" s="41">
        <f>AI5*(1-AJ5)*AK5</f>
        <v>32.299359500000001</v>
      </c>
      <c r="AM5" s="42">
        <v>1.56</v>
      </c>
      <c r="AN5" s="42"/>
      <c r="AO5" s="113">
        <f>AO4+AI5-AN5</f>
        <v>841.8400000000006</v>
      </c>
      <c r="AP5" s="103"/>
      <c r="AQ5" s="43"/>
      <c r="AR5" s="44"/>
      <c r="AS5" s="45"/>
      <c r="AT5" s="45"/>
      <c r="AU5" s="45"/>
      <c r="AV5" s="45"/>
    </row>
    <row r="6" spans="1:48" x14ac:dyDescent="0.2">
      <c r="A6" s="158"/>
      <c r="B6" s="33">
        <v>3</v>
      </c>
      <c r="C6" s="11" t="s">
        <v>56</v>
      </c>
      <c r="D6" s="43">
        <v>19737</v>
      </c>
      <c r="E6" s="43">
        <v>1</v>
      </c>
      <c r="F6" s="43">
        <v>16209</v>
      </c>
      <c r="G6" s="37">
        <v>1.4</v>
      </c>
      <c r="H6" s="37">
        <v>4.8</v>
      </c>
      <c r="I6" s="43">
        <v>16470</v>
      </c>
      <c r="J6" s="37">
        <v>2.2999999999999998</v>
      </c>
      <c r="K6" s="43">
        <v>14983</v>
      </c>
      <c r="L6" s="39">
        <v>8.1000000000000003E-2</v>
      </c>
      <c r="M6" s="37">
        <f>ROUND(K6*(1-L6),0)</f>
        <v>13769</v>
      </c>
      <c r="N6" s="28">
        <v>0.66100000000000003</v>
      </c>
      <c r="O6" s="25">
        <f>M6*N6</f>
        <v>9101.3090000000011</v>
      </c>
      <c r="P6" s="39">
        <v>0.28999999999999998</v>
      </c>
      <c r="Q6" s="25">
        <f>M6*P6</f>
        <v>3993.0099999999998</v>
      </c>
      <c r="R6" s="39">
        <v>4.9000000000000002E-2</v>
      </c>
      <c r="S6" s="25">
        <f>M6*R6</f>
        <v>674.68100000000004</v>
      </c>
      <c r="T6" s="28">
        <v>0.216</v>
      </c>
      <c r="U6" s="25">
        <f>M6*T6</f>
        <v>2974.1039999999998</v>
      </c>
      <c r="V6" s="39">
        <v>0.50700000000000001</v>
      </c>
      <c r="W6" s="25">
        <f>M6*V6</f>
        <v>6980.8829999999998</v>
      </c>
      <c r="X6" s="39">
        <v>0.39</v>
      </c>
      <c r="Y6" s="25">
        <f>X6*M6</f>
        <v>5369.91</v>
      </c>
      <c r="Z6" s="47">
        <v>2.6800000000000001E-3</v>
      </c>
      <c r="AA6" s="18">
        <f>M6*Z6</f>
        <v>36.900919999999999</v>
      </c>
      <c r="AB6" s="27">
        <f>IF(M6&gt;0,(AD6+AL6)/M6,0)</f>
        <v>2.8785092308809645E-3</v>
      </c>
      <c r="AC6" s="47">
        <v>2.7999999999999998E-4</v>
      </c>
      <c r="AD6" s="37">
        <f>AC6*M6</f>
        <v>3.8553199999999999</v>
      </c>
      <c r="AE6" s="28">
        <v>0.20660000000000001</v>
      </c>
      <c r="AF6" s="41">
        <f>AI6*(1-AJ6)*AE6</f>
        <v>34.365017600000002</v>
      </c>
      <c r="AG6" s="28">
        <f>IF(AND(AE6&gt;0,AC6&gt;0,Z6&gt;0),((Z6-AC6)*AE6)/((AE6-AC6)*Z6),0)</f>
        <v>0.8967377150694763</v>
      </c>
      <c r="AH6" s="29">
        <f t="shared" si="0"/>
        <v>0.90390405686061359</v>
      </c>
      <c r="AI6" s="43">
        <v>184</v>
      </c>
      <c r="AJ6" s="39">
        <v>9.6000000000000002E-2</v>
      </c>
      <c r="AK6" s="28">
        <v>0.21510000000000001</v>
      </c>
      <c r="AL6" s="41">
        <f>AI6*(1-AJ6)*AK6</f>
        <v>35.778873600000004</v>
      </c>
      <c r="AM6" s="18">
        <v>1.56</v>
      </c>
      <c r="AN6" s="18"/>
      <c r="AO6" s="113">
        <f>AO5+AI6-AN6</f>
        <v>1025.8400000000006</v>
      </c>
      <c r="AP6" s="104"/>
      <c r="AQ6" s="43"/>
      <c r="AR6" s="48"/>
      <c r="AS6" s="41"/>
      <c r="AT6" s="41"/>
      <c r="AU6" s="41"/>
      <c r="AV6" s="41"/>
    </row>
    <row r="7" spans="1:48" s="22" customFormat="1" ht="13.5" thickBot="1" x14ac:dyDescent="0.25">
      <c r="A7" s="159"/>
      <c r="B7" s="49" t="s">
        <v>38</v>
      </c>
      <c r="C7" s="50"/>
      <c r="D7" s="51">
        <f>SUM(D4:D6)</f>
        <v>43355</v>
      </c>
      <c r="E7" s="51"/>
      <c r="F7" s="51">
        <f>SUM(F4:F6)</f>
        <v>42408</v>
      </c>
      <c r="G7" s="52"/>
      <c r="H7" s="52"/>
      <c r="I7" s="51">
        <f>SUM(I4:I6)</f>
        <v>42266</v>
      </c>
      <c r="J7" s="52"/>
      <c r="K7" s="51">
        <f>SUM(K4:K6)</f>
        <v>44656</v>
      </c>
      <c r="L7" s="21">
        <f>IF(K7&gt;0,(K4*L4+K5*L5+K6*L6)/K7,0)</f>
        <v>8.03326316732354E-2</v>
      </c>
      <c r="M7" s="52">
        <f>M4+M5+M6</f>
        <v>41068</v>
      </c>
      <c r="N7" s="53">
        <f>IF(M7&gt;0,O7/M7,0)</f>
        <v>0.62804704392714517</v>
      </c>
      <c r="O7" s="54">
        <f>O4+O5+O6</f>
        <v>25792.635999999999</v>
      </c>
      <c r="P7" s="21">
        <f>IF(M7&gt;0,Q7/M7,0)</f>
        <v>0.32632012759325996</v>
      </c>
      <c r="Q7" s="54">
        <f>Q4+Q5+Q6</f>
        <v>13401.315000000001</v>
      </c>
      <c r="R7" s="21">
        <f>IF(M7&gt;0,S7/M7,0)</f>
        <v>4.5632828479594816E-2</v>
      </c>
      <c r="S7" s="54">
        <f>S4+S5+S6</f>
        <v>1874.049</v>
      </c>
      <c r="T7" s="21">
        <f>IF(M7&gt;0,U7/M7,0)</f>
        <v>0.22463419207168597</v>
      </c>
      <c r="U7" s="54">
        <f>U4+U5+U6</f>
        <v>9225.277</v>
      </c>
      <c r="V7" s="21">
        <f>IF(M7&gt;0,W7/M7,0)</f>
        <v>0.49968800525956947</v>
      </c>
      <c r="W7" s="54">
        <f>W4+W5+W6</f>
        <v>20521.186999999998</v>
      </c>
      <c r="X7" s="21">
        <f>IF(M7&gt;0,Y7/M7,0)</f>
        <v>0.39</v>
      </c>
      <c r="Y7" s="54">
        <f>Y4+Y5+Y6</f>
        <v>16016.52</v>
      </c>
      <c r="Z7" s="55">
        <f>IF(M7&gt;0,AA7/M7,0)</f>
        <v>2.6301273497613712E-3</v>
      </c>
      <c r="AA7" s="56">
        <f>SUM(AA4:AA6)</f>
        <v>108.01406999999999</v>
      </c>
      <c r="AB7" s="55">
        <f>IF(M7&gt;0,(AB4*M4+AB5*M5+AB6*M6)/M7,0)</f>
        <v>2.7212711770721733E-3</v>
      </c>
      <c r="AC7" s="55">
        <f>IF(K7&gt;0,(K4*AC4+K5*AC5+K6*AC6)/K7,0)</f>
        <v>2.7666315836617696E-4</v>
      </c>
      <c r="AD7" s="52">
        <f>SUM(AD4:AD6)</f>
        <v>11.361799999999999</v>
      </c>
      <c r="AE7" s="53">
        <f>IF(K7&gt;0,(K4*AE4+K5*AE5+K6*AE6)/K7,0)</f>
        <v>0.20274601845216766</v>
      </c>
      <c r="AF7" s="58">
        <f>SUM(AF4:AF6)</f>
        <v>97.197948000000011</v>
      </c>
      <c r="AG7" s="53">
        <f>IF(AND(AA7&gt;0),((AA4*AG4+AA5*AG5+AA6*AG6)/AA7),0)</f>
        <v>0.8960345466841485</v>
      </c>
      <c r="AH7" s="57">
        <f t="shared" si="0"/>
        <v>0.89952166740827744</v>
      </c>
      <c r="AI7" s="51">
        <f>SUM(AI4:AI6)</f>
        <v>529</v>
      </c>
      <c r="AJ7" s="21">
        <f>IF(AI7&gt;0,(AJ4*AI4+AJ5*AI5+AJ6*AI6)/AI7,0)</f>
        <v>9.4047258979206044E-2</v>
      </c>
      <c r="AK7" s="53">
        <f>IF(K7&gt;0,(AK4*K4+AK5*K5+AK6*K6)/K7,0)</f>
        <v>0.20938489788606232</v>
      </c>
      <c r="AL7" s="58">
        <f>SUM(AL4:AL6)</f>
        <v>100.39536470000002</v>
      </c>
      <c r="AM7" s="56"/>
      <c r="AN7" s="56">
        <f>SUM(AN4:AN6)</f>
        <v>1019.2</v>
      </c>
      <c r="AO7" s="105"/>
      <c r="AP7" s="106">
        <f>AO6</f>
        <v>1025.8400000000006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2">
      <c r="A8" s="157">
        <v>2</v>
      </c>
      <c r="B8" s="23">
        <v>1</v>
      </c>
      <c r="C8" s="11" t="s">
        <v>50</v>
      </c>
      <c r="D8" s="12">
        <v>5189</v>
      </c>
      <c r="E8" s="12">
        <v>0</v>
      </c>
      <c r="F8" s="12">
        <v>9859</v>
      </c>
      <c r="G8" s="13">
        <v>1.3</v>
      </c>
      <c r="H8" s="13">
        <v>5.8</v>
      </c>
      <c r="I8" s="12">
        <v>9919</v>
      </c>
      <c r="J8" s="13">
        <v>3.9</v>
      </c>
      <c r="K8" s="12">
        <v>15017</v>
      </c>
      <c r="L8" s="14">
        <v>8.5000000000000006E-2</v>
      </c>
      <c r="M8" s="24">
        <f>ROUND(K8*(1-L8),0)</f>
        <v>13741</v>
      </c>
      <c r="N8" s="15">
        <v>0.74299999999999999</v>
      </c>
      <c r="O8" s="25">
        <f>M8*N8</f>
        <v>10209.563</v>
      </c>
      <c r="P8" s="14">
        <v>0.218</v>
      </c>
      <c r="Q8" s="25">
        <f>M8*P8</f>
        <v>2995.538</v>
      </c>
      <c r="R8" s="16">
        <v>3.9E-2</v>
      </c>
      <c r="S8" s="25">
        <f>M8*R8</f>
        <v>535.899</v>
      </c>
      <c r="T8" s="26">
        <v>0.21</v>
      </c>
      <c r="U8" s="25">
        <f>M8*T8</f>
        <v>2885.6099999999997</v>
      </c>
      <c r="V8" s="16">
        <v>0.504</v>
      </c>
      <c r="W8" s="25">
        <f>M8*V8</f>
        <v>6925.4639999999999</v>
      </c>
      <c r="X8" s="16">
        <v>0.38</v>
      </c>
      <c r="Y8" s="25">
        <f>X8*M8</f>
        <v>5221.58</v>
      </c>
      <c r="Z8" s="17">
        <v>2.8300000000000001E-3</v>
      </c>
      <c r="AA8" s="18">
        <f>M8*Z8</f>
        <v>38.887030000000003</v>
      </c>
      <c r="AB8" s="27">
        <f>IF(M8&gt;0,(AD8+AL8)/M8,0)</f>
        <v>3.2327568590350048E-3</v>
      </c>
      <c r="AC8" s="17">
        <v>2.7999999999999998E-4</v>
      </c>
      <c r="AD8" s="24">
        <f>AC8*M8</f>
        <v>3.8474799999999996</v>
      </c>
      <c r="AE8" s="117">
        <v>0.20569999999999999</v>
      </c>
      <c r="AF8" s="30">
        <f>AI8*(1-AJ8)*AE8</f>
        <v>38.549825600000005</v>
      </c>
      <c r="AG8" s="28">
        <f>IF(AND(AE8&gt;0,AC8&gt;0,Z8&gt;0),((Z8-AC8)*AE8)/((AE8-AC8)*Z8),0)</f>
        <v>0.90228827055351213</v>
      </c>
      <c r="AH8" s="60">
        <f t="shared" si="0"/>
        <v>0.91456943444064931</v>
      </c>
      <c r="AI8" s="12">
        <v>208</v>
      </c>
      <c r="AJ8" s="14">
        <v>9.9000000000000005E-2</v>
      </c>
      <c r="AK8" s="15">
        <v>0.2165</v>
      </c>
      <c r="AL8" s="30">
        <f>AI8*(1-AJ8)*AK8</f>
        <v>40.573832000000003</v>
      </c>
      <c r="AM8" s="19">
        <v>1.6</v>
      </c>
      <c r="AN8" s="19">
        <v>1011.86</v>
      </c>
      <c r="AO8" s="101">
        <f>AO6+AI8-AN8</f>
        <v>221.98000000000059</v>
      </c>
      <c r="AP8" s="102"/>
      <c r="AQ8" s="12"/>
      <c r="AR8" s="31"/>
      <c r="AS8" s="20"/>
      <c r="AT8" s="20"/>
      <c r="AU8" s="20"/>
      <c r="AV8" s="20"/>
    </row>
    <row r="9" spans="1:48" x14ac:dyDescent="0.2">
      <c r="A9" s="158"/>
      <c r="B9" s="33">
        <v>2</v>
      </c>
      <c r="C9" s="11" t="s">
        <v>54</v>
      </c>
      <c r="D9" s="34">
        <v>22200</v>
      </c>
      <c r="E9" s="34">
        <v>1</v>
      </c>
      <c r="F9" s="34">
        <v>16073</v>
      </c>
      <c r="G9" s="35">
        <v>1.6</v>
      </c>
      <c r="H9" s="35">
        <v>8.6</v>
      </c>
      <c r="I9" s="34">
        <v>16559</v>
      </c>
      <c r="J9" s="35">
        <v>2.8</v>
      </c>
      <c r="K9" s="34">
        <v>14907</v>
      </c>
      <c r="L9" s="36">
        <v>8.2000000000000003E-2</v>
      </c>
      <c r="M9" s="37">
        <f>ROUND(K9*(1-L9),0)</f>
        <v>13685</v>
      </c>
      <c r="N9" s="38">
        <v>0.65100000000000002</v>
      </c>
      <c r="O9" s="25">
        <f>M9*N9</f>
        <v>8908.9349999999995</v>
      </c>
      <c r="P9" s="36">
        <v>0.308</v>
      </c>
      <c r="Q9" s="25">
        <f>M9*P9</f>
        <v>4214.9799999999996</v>
      </c>
      <c r="R9" s="39">
        <v>4.1000000000000002E-2</v>
      </c>
      <c r="S9" s="25">
        <f>M9*R9</f>
        <v>561.08500000000004</v>
      </c>
      <c r="T9" s="28">
        <v>0.20499999999999999</v>
      </c>
      <c r="U9" s="25">
        <f>M9*T9</f>
        <v>2805.4249999999997</v>
      </c>
      <c r="V9" s="39">
        <v>0.51</v>
      </c>
      <c r="W9" s="25">
        <f>M9*V9</f>
        <v>6979.35</v>
      </c>
      <c r="X9" s="39">
        <v>0.38</v>
      </c>
      <c r="Y9" s="25">
        <f>X9*M9</f>
        <v>5200.3</v>
      </c>
      <c r="Z9" s="40">
        <v>2.8400000000000001E-3</v>
      </c>
      <c r="AA9" s="18">
        <f>M9*Z9</f>
        <v>38.865400000000001</v>
      </c>
      <c r="AB9" s="27">
        <f>IF(M9&gt;0,(AD9+AL9)/M9,0)</f>
        <v>3.1855328461819509E-3</v>
      </c>
      <c r="AC9" s="40">
        <v>2.7E-4</v>
      </c>
      <c r="AD9" s="37">
        <f>AC9*M9</f>
        <v>3.69495</v>
      </c>
      <c r="AE9" s="28">
        <v>0.2175</v>
      </c>
      <c r="AF9" s="41">
        <f>AI9*(1-AJ9)*AE9</f>
        <v>38.637787500000002</v>
      </c>
      <c r="AG9" s="28">
        <f>IF(AND(AE9&gt;0,AC9&gt;0,Z9&gt;0),((Z9-AC9)*AE9)/((AE9-AC9)*Z9),0)</f>
        <v>0.90605433456977202</v>
      </c>
      <c r="AH9" s="29">
        <f t="shared" si="0"/>
        <v>0.91634337984691305</v>
      </c>
      <c r="AI9" s="34">
        <v>195</v>
      </c>
      <c r="AJ9" s="36">
        <v>8.8999999999999996E-2</v>
      </c>
      <c r="AK9" s="38">
        <v>0.22459999999999999</v>
      </c>
      <c r="AL9" s="41">
        <f>AI9*(1-AJ9)*AK9</f>
        <v>39.899067000000002</v>
      </c>
      <c r="AM9" s="42">
        <v>1.65</v>
      </c>
      <c r="AN9" s="42"/>
      <c r="AO9" s="113">
        <f>AO8+AI9-AN9</f>
        <v>416.98000000000059</v>
      </c>
      <c r="AP9" s="104"/>
      <c r="AQ9" s="43"/>
      <c r="AR9" s="44"/>
      <c r="AS9" s="45"/>
      <c r="AT9" s="45"/>
      <c r="AU9" s="45"/>
      <c r="AV9" s="45"/>
    </row>
    <row r="10" spans="1:48" x14ac:dyDescent="0.2">
      <c r="A10" s="158"/>
      <c r="B10" s="33">
        <v>3</v>
      </c>
      <c r="C10" s="46" t="s">
        <v>56</v>
      </c>
      <c r="D10" s="43">
        <v>16036</v>
      </c>
      <c r="E10" s="43">
        <v>0</v>
      </c>
      <c r="F10" s="43">
        <v>16852</v>
      </c>
      <c r="G10" s="37">
        <v>1.1000000000000001</v>
      </c>
      <c r="H10" s="37">
        <v>6.9</v>
      </c>
      <c r="I10" s="43">
        <v>17763</v>
      </c>
      <c r="J10" s="37">
        <v>2.5</v>
      </c>
      <c r="K10" s="43">
        <v>14899</v>
      </c>
      <c r="L10" s="39">
        <v>8.5000000000000006E-2</v>
      </c>
      <c r="M10" s="37">
        <f>ROUND(K10*(1-L10),0)</f>
        <v>13633</v>
      </c>
      <c r="N10" s="28">
        <v>0.71199999999999997</v>
      </c>
      <c r="O10" s="25">
        <f>M10*N10</f>
        <v>9706.6959999999999</v>
      </c>
      <c r="P10" s="39">
        <v>0.26800000000000002</v>
      </c>
      <c r="Q10" s="25">
        <f>M10*P10</f>
        <v>3653.6440000000002</v>
      </c>
      <c r="R10" s="39">
        <v>0.02</v>
      </c>
      <c r="S10" s="25">
        <f>M10*R10</f>
        <v>272.66000000000003</v>
      </c>
      <c r="T10" s="28">
        <v>0.20300000000000001</v>
      </c>
      <c r="U10" s="25">
        <f>M10*T10</f>
        <v>2767.4990000000003</v>
      </c>
      <c r="V10" s="39">
        <v>0.51400000000000001</v>
      </c>
      <c r="W10" s="25">
        <f>M10*V10</f>
        <v>7007.3620000000001</v>
      </c>
      <c r="X10" s="39">
        <v>0.39</v>
      </c>
      <c r="Y10" s="25">
        <f>X10*M10</f>
        <v>5316.87</v>
      </c>
      <c r="Z10" s="47">
        <v>2.8700000000000002E-3</v>
      </c>
      <c r="AA10" s="18">
        <f>M10*Z10</f>
        <v>39.126710000000003</v>
      </c>
      <c r="AB10" s="27">
        <f>IF(M10&gt;0,(AD10+AL10)/M10,0)</f>
        <v>3.4131280715909928E-3</v>
      </c>
      <c r="AC10" s="47">
        <v>2.5999999999999998E-4</v>
      </c>
      <c r="AD10" s="37">
        <f>AC10*M10</f>
        <v>3.5445799999999998</v>
      </c>
      <c r="AE10" s="28">
        <v>0.21410000000000001</v>
      </c>
      <c r="AF10" s="41">
        <f>AI10*(1-AJ10)*AE10</f>
        <v>41.270986500000006</v>
      </c>
      <c r="AG10" s="28">
        <f>IF(AND(AE10&gt;0,AC10&gt;0,Z10&gt;0),((Z10-AC10)*AE10)/((AE10-AC10)*Z10),0)</f>
        <v>0.91051338002557536</v>
      </c>
      <c r="AH10" s="29">
        <f t="shared" si="0"/>
        <v>0.92490190507335091</v>
      </c>
      <c r="AI10" s="43">
        <v>213</v>
      </c>
      <c r="AJ10" s="39">
        <v>9.5000000000000001E-2</v>
      </c>
      <c r="AK10" s="28">
        <v>0.223</v>
      </c>
      <c r="AL10" s="41">
        <f>AI10*(1-AJ10)*AK10</f>
        <v>42.986595000000001</v>
      </c>
      <c r="AM10" s="18">
        <v>1.56</v>
      </c>
      <c r="AN10" s="18"/>
      <c r="AO10" s="113">
        <f>AO9+AI10-AN10</f>
        <v>629.98000000000059</v>
      </c>
      <c r="AP10" s="104"/>
      <c r="AQ10" s="43"/>
      <c r="AR10" s="48"/>
      <c r="AS10" s="41"/>
      <c r="AT10" s="41"/>
      <c r="AU10" s="41"/>
      <c r="AV10" s="41"/>
    </row>
    <row r="11" spans="1:48" s="22" customFormat="1" ht="13.5" thickBot="1" x14ac:dyDescent="0.25">
      <c r="A11" s="159"/>
      <c r="B11" s="49" t="s">
        <v>38</v>
      </c>
      <c r="C11" s="50"/>
      <c r="D11" s="51">
        <f>SUM(D8:D10)</f>
        <v>43425</v>
      </c>
      <c r="E11" s="51"/>
      <c r="F11" s="51">
        <f>SUM(F8:F10)</f>
        <v>42784</v>
      </c>
      <c r="G11" s="52"/>
      <c r="H11" s="52"/>
      <c r="I11" s="51">
        <f>SUM(I8:I10)</f>
        <v>44241</v>
      </c>
      <c r="J11" s="52"/>
      <c r="K11" s="51">
        <f>SUM(K8:K10)</f>
        <v>44823</v>
      </c>
      <c r="L11" s="21">
        <f>IF(K11&gt;0,(K8*L8+K9*L9+K10*L10)/K11,0)</f>
        <v>8.4002275617428554E-2</v>
      </c>
      <c r="M11" s="52">
        <f>M8+M9+M10</f>
        <v>41059</v>
      </c>
      <c r="N11" s="53">
        <f>IF(M11&gt;0,O11/M11,0)</f>
        <v>0.70204325482841767</v>
      </c>
      <c r="O11" s="54">
        <f>O8+O9+O10</f>
        <v>28825.194</v>
      </c>
      <c r="P11" s="21">
        <f>IF(M11&gt;0,Q11/M11,0)</f>
        <v>0.26459879685330867</v>
      </c>
      <c r="Q11" s="54">
        <f>Q8+Q9+Q10</f>
        <v>10864.162</v>
      </c>
      <c r="R11" s="21">
        <f>IF(M11&gt;0,S11/M11,0)</f>
        <v>3.3357948318273704E-2</v>
      </c>
      <c r="S11" s="54">
        <f>S8+S9+S10</f>
        <v>1369.644</v>
      </c>
      <c r="T11" s="21">
        <f>IF(M11&gt;0,U11/M11,0)</f>
        <v>0.20600925497454881</v>
      </c>
      <c r="U11" s="54">
        <f>U8+U9+U10</f>
        <v>8458.5339999999997</v>
      </c>
      <c r="V11" s="21">
        <f>IF(M11&gt;0,W11/M11,0)</f>
        <v>0.50932014905380063</v>
      </c>
      <c r="W11" s="54">
        <f>W8+W9+W10</f>
        <v>20912.175999999999</v>
      </c>
      <c r="X11" s="21">
        <f>IF(M11&gt;0,Y11/M11,0)</f>
        <v>0.38332034389537006</v>
      </c>
      <c r="Y11" s="54">
        <f>Y8+Y9+Y10</f>
        <v>15738.75</v>
      </c>
      <c r="Z11" s="55">
        <f>IF(M11&gt;0,AA11/M11,0)</f>
        <v>2.8466143841788649E-3</v>
      </c>
      <c r="AA11" s="56">
        <f>SUM(AA8:AA10)</f>
        <v>116.87914000000001</v>
      </c>
      <c r="AB11" s="55">
        <f>IF(M11&gt;0,(AB8*M8+AB9*M9+AB10*M10)/M11,0)</f>
        <v>3.2769065004018614E-3</v>
      </c>
      <c r="AC11" s="55">
        <f>IF(K11&gt;0,(K8*AC8+K9*AC9+K10*AC10)/K11,0)</f>
        <v>2.7002632577025185E-4</v>
      </c>
      <c r="AD11" s="52">
        <f>SUM(AD8:AD10)</f>
        <v>11.087009999999999</v>
      </c>
      <c r="AE11" s="53">
        <f>IF(K11&gt;0,(K8*AE8+K9*AE9+K10*AE10)/K11,0)</f>
        <v>0.21241651161234187</v>
      </c>
      <c r="AF11" s="58">
        <f>SUM(AF8:AF10)</f>
        <v>118.45859960000001</v>
      </c>
      <c r="AG11" s="53">
        <f>IF(AND(AA11&gt;0),((AA8*AG8+AA9*AG9+AA10*AG10)/AA11),0)</f>
        <v>0.90629404145026271</v>
      </c>
      <c r="AH11" s="57">
        <f t="shared" si="0"/>
        <v>0.91871791088043375</v>
      </c>
      <c r="AI11" s="51">
        <f>SUM(AI8:AI10)</f>
        <v>616</v>
      </c>
      <c r="AJ11" s="21">
        <f>IF(AI11&gt;0,(AJ8*AI8+AJ9*AI9+AJ10*AI10)/AI11,0)</f>
        <v>9.4451298701298703E-2</v>
      </c>
      <c r="AK11" s="53">
        <f>IF(K11&gt;0,(AK8*K8+AK9*K9+AK10*K10)/K11,0)</f>
        <v>0.22135443187649201</v>
      </c>
      <c r="AL11" s="58">
        <f>SUM(AL8:AL10)</f>
        <v>123.45949400000001</v>
      </c>
      <c r="AM11" s="56"/>
      <c r="AN11" s="56">
        <f>SUM(AN8:AN10)</f>
        <v>1011.86</v>
      </c>
      <c r="AO11" s="105"/>
      <c r="AP11" s="106">
        <f>AO10</f>
        <v>629.98000000000059</v>
      </c>
      <c r="AQ11" s="51">
        <f>SUM(AQ8:AQ10)</f>
        <v>0</v>
      </c>
      <c r="AR11" s="59"/>
      <c r="AS11" s="58"/>
      <c r="AT11" s="58"/>
      <c r="AU11" s="58"/>
      <c r="AV11" s="58"/>
    </row>
    <row r="12" spans="1:48" x14ac:dyDescent="0.2">
      <c r="A12" s="157">
        <v>3</v>
      </c>
      <c r="B12" s="23">
        <v>1</v>
      </c>
      <c r="C12" s="11" t="s">
        <v>51</v>
      </c>
      <c r="D12" s="12">
        <v>3484</v>
      </c>
      <c r="E12" s="12">
        <v>0</v>
      </c>
      <c r="F12" s="12">
        <v>10827</v>
      </c>
      <c r="G12" s="13">
        <v>1.4</v>
      </c>
      <c r="H12" s="13">
        <v>5.5</v>
      </c>
      <c r="I12" s="12">
        <v>12429</v>
      </c>
      <c r="J12" s="13">
        <v>3.8</v>
      </c>
      <c r="K12" s="12">
        <v>15638</v>
      </c>
      <c r="L12" s="14">
        <v>8.5000000000000006E-2</v>
      </c>
      <c r="M12" s="24">
        <f>ROUND(K12*(1-L12),0)</f>
        <v>14309</v>
      </c>
      <c r="N12" s="15">
        <v>0.84499999999999997</v>
      </c>
      <c r="O12" s="25">
        <f>M12*N12</f>
        <v>12091.105</v>
      </c>
      <c r="P12" s="14">
        <v>0.128</v>
      </c>
      <c r="Q12" s="25">
        <f>M12*P12</f>
        <v>1831.5520000000001</v>
      </c>
      <c r="R12" s="16">
        <v>2.7E-2</v>
      </c>
      <c r="S12" s="25">
        <f>M12*R12</f>
        <v>386.34300000000002</v>
      </c>
      <c r="T12" s="26">
        <v>0.20899999999999999</v>
      </c>
      <c r="U12" s="25">
        <f>M12*T12</f>
        <v>2990.5809999999997</v>
      </c>
      <c r="V12" s="16">
        <v>0.504</v>
      </c>
      <c r="W12" s="25">
        <f>M12*V12</f>
        <v>7211.7359999999999</v>
      </c>
      <c r="X12" s="16">
        <v>0.38</v>
      </c>
      <c r="Y12" s="25">
        <f>X12*M12</f>
        <v>5437.42</v>
      </c>
      <c r="Z12" s="17">
        <v>2.98E-3</v>
      </c>
      <c r="AA12" s="18">
        <f>M12*Z12</f>
        <v>42.640819999999998</v>
      </c>
      <c r="AB12" s="27">
        <f>IF(M12&gt;0,(AD12+AL12)/M12,0)</f>
        <v>3.3281389335383326E-3</v>
      </c>
      <c r="AC12" s="17">
        <v>2.5999999999999998E-4</v>
      </c>
      <c r="AD12" s="24">
        <f>AC12*M12</f>
        <v>3.7203399999999998</v>
      </c>
      <c r="AE12" s="117">
        <v>0.21679999999999999</v>
      </c>
      <c r="AF12" s="30">
        <f>AI12*(1-AJ12)*AE12</f>
        <v>43.902000000000001</v>
      </c>
      <c r="AG12" s="28">
        <f>IF(AND(AE12&gt;0,AC12&gt;0,Z12&gt;0),((Z12-AC12)*AE12)/((AE12-AC12)*Z12),0)</f>
        <v>0.91384762057074576</v>
      </c>
      <c r="AH12" s="60">
        <f t="shared" si="0"/>
        <v>0.92298516236198413</v>
      </c>
      <c r="AI12" s="12">
        <v>225</v>
      </c>
      <c r="AJ12" s="14">
        <v>0.1</v>
      </c>
      <c r="AK12" s="15">
        <v>0.21679999999999999</v>
      </c>
      <c r="AL12" s="30">
        <f>AI12*(1-AJ12)*AK12</f>
        <v>43.902000000000001</v>
      </c>
      <c r="AM12" s="19">
        <v>1.7</v>
      </c>
      <c r="AN12" s="19">
        <v>495.44</v>
      </c>
      <c r="AO12" s="101">
        <f>AO10+AI12-AN12</f>
        <v>359.54000000000059</v>
      </c>
      <c r="AP12" s="102"/>
      <c r="AQ12" s="12"/>
      <c r="AR12" s="31"/>
      <c r="AS12" s="20"/>
      <c r="AT12" s="20"/>
      <c r="AU12" s="20"/>
      <c r="AV12" s="20"/>
    </row>
    <row r="13" spans="1:48" x14ac:dyDescent="0.2">
      <c r="A13" s="158"/>
      <c r="B13" s="33">
        <v>2</v>
      </c>
      <c r="C13" s="11" t="s">
        <v>54</v>
      </c>
      <c r="D13" s="34">
        <v>16500</v>
      </c>
      <c r="E13" s="34">
        <v>4</v>
      </c>
      <c r="F13" s="34">
        <v>15369</v>
      </c>
      <c r="G13" s="35">
        <v>1.1000000000000001</v>
      </c>
      <c r="H13" s="35">
        <v>6.1</v>
      </c>
      <c r="I13" s="34">
        <v>16241</v>
      </c>
      <c r="J13" s="35">
        <v>3.9</v>
      </c>
      <c r="K13" s="34">
        <v>16422</v>
      </c>
      <c r="L13" s="36">
        <v>8.7999999999999995E-2</v>
      </c>
      <c r="M13" s="37">
        <f>ROUND(K13*(1-L13),0)</f>
        <v>14977</v>
      </c>
      <c r="N13" s="38">
        <v>0.79</v>
      </c>
      <c r="O13" s="25">
        <f>M13*N13</f>
        <v>11831.83</v>
      </c>
      <c r="P13" s="36">
        <v>0.17799999999999999</v>
      </c>
      <c r="Q13" s="25">
        <f>M13*P13</f>
        <v>2665.9059999999999</v>
      </c>
      <c r="R13" s="39">
        <v>3.2000000000000001E-2</v>
      </c>
      <c r="S13" s="25">
        <f>M13*R13</f>
        <v>479.26400000000001</v>
      </c>
      <c r="T13" s="28">
        <v>0.218</v>
      </c>
      <c r="U13" s="25">
        <f>M13*T13</f>
        <v>3264.9859999999999</v>
      </c>
      <c r="V13" s="39">
        <v>0.49399999999999999</v>
      </c>
      <c r="W13" s="25">
        <f>M13*V13</f>
        <v>7398.6379999999999</v>
      </c>
      <c r="X13" s="39">
        <v>0.38</v>
      </c>
      <c r="Y13" s="25">
        <f>X13*M13</f>
        <v>5691.26</v>
      </c>
      <c r="Z13" s="40">
        <v>2.8E-3</v>
      </c>
      <c r="AA13" s="18">
        <f>M13*Z13</f>
        <v>41.935600000000001</v>
      </c>
      <c r="AB13" s="27">
        <f>IF(M13&gt;0,(AD13+AL13)/M13,0)</f>
        <v>3.1823618615209989E-3</v>
      </c>
      <c r="AC13" s="40">
        <v>2.5000000000000001E-4</v>
      </c>
      <c r="AD13" s="37">
        <f>AC13*M13</f>
        <v>3.7442500000000001</v>
      </c>
      <c r="AE13" s="28">
        <v>0.21049999999999999</v>
      </c>
      <c r="AF13" s="41">
        <f>AI13*(1-AJ13)*AE13</f>
        <v>44.190896499999994</v>
      </c>
      <c r="AG13" s="28">
        <f>IF(AND(AE13&gt;0,AC13&gt;0,Z13&gt;0),((Z13-AC13)*AE13)/((AE13-AC13)*Z13),0)</f>
        <v>0.91179718022762024</v>
      </c>
      <c r="AH13" s="29">
        <f t="shared" si="0"/>
        <v>0.92254446178598049</v>
      </c>
      <c r="AI13" s="34">
        <v>233</v>
      </c>
      <c r="AJ13" s="36">
        <v>9.9000000000000005E-2</v>
      </c>
      <c r="AK13" s="38">
        <v>0.2092</v>
      </c>
      <c r="AL13" s="41">
        <f>AI13*(1-AJ13)*AK13</f>
        <v>43.917983599999999</v>
      </c>
      <c r="AM13" s="42">
        <v>1.65</v>
      </c>
      <c r="AN13" s="42"/>
      <c r="AO13" s="113">
        <f>AO12+AI13-AN13</f>
        <v>592.54000000000065</v>
      </c>
      <c r="AP13" s="104"/>
      <c r="AQ13" s="43"/>
      <c r="AR13" s="44"/>
      <c r="AS13" s="45"/>
      <c r="AT13" s="45"/>
      <c r="AU13" s="45"/>
      <c r="AV13" s="45"/>
    </row>
    <row r="14" spans="1:48" x14ac:dyDescent="0.2">
      <c r="A14" s="158"/>
      <c r="B14" s="33">
        <v>3</v>
      </c>
      <c r="C14" s="11" t="s">
        <v>50</v>
      </c>
      <c r="D14" s="43">
        <v>17796</v>
      </c>
      <c r="E14" s="43">
        <v>2</v>
      </c>
      <c r="F14" s="43">
        <v>17045</v>
      </c>
      <c r="G14" s="37">
        <v>0.5</v>
      </c>
      <c r="H14" s="37">
        <v>5.5</v>
      </c>
      <c r="I14" s="43">
        <v>18400</v>
      </c>
      <c r="J14" s="37">
        <v>3.3</v>
      </c>
      <c r="K14" s="43">
        <v>16510</v>
      </c>
      <c r="L14" s="39">
        <v>8.8999999999999996E-2</v>
      </c>
      <c r="M14" s="37">
        <f>ROUND(K14*(1-L14),0)</f>
        <v>15041</v>
      </c>
      <c r="N14" s="28">
        <v>0.69</v>
      </c>
      <c r="O14" s="25">
        <f>M14*N14</f>
        <v>10378.289999999999</v>
      </c>
      <c r="P14" s="39">
        <v>0.28999999999999998</v>
      </c>
      <c r="Q14" s="25">
        <f>M14*P14</f>
        <v>4361.8899999999994</v>
      </c>
      <c r="R14" s="39">
        <v>0.02</v>
      </c>
      <c r="S14" s="25">
        <f>M14*R14</f>
        <v>300.82</v>
      </c>
      <c r="T14" s="28">
        <v>0.22</v>
      </c>
      <c r="U14" s="25">
        <f>M14*T14</f>
        <v>3309.02</v>
      </c>
      <c r="V14" s="39">
        <v>0.495</v>
      </c>
      <c r="W14" s="25">
        <f>M14*V14</f>
        <v>7445.2950000000001</v>
      </c>
      <c r="X14" s="39">
        <v>0.38</v>
      </c>
      <c r="Y14" s="25">
        <f>X14*M14</f>
        <v>5715.58</v>
      </c>
      <c r="Z14" s="47">
        <v>2.7299999999999998E-3</v>
      </c>
      <c r="AA14" s="18">
        <f>M14*Z14</f>
        <v>41.061929999999997</v>
      </c>
      <c r="AB14" s="27">
        <f>IF(M14&gt;0,(AD14+AL14)/M14,0)</f>
        <v>3.1395639784588788E-3</v>
      </c>
      <c r="AC14" s="47">
        <v>2.5000000000000001E-4</v>
      </c>
      <c r="AD14" s="37">
        <f>AC14*M14</f>
        <v>3.7602500000000001</v>
      </c>
      <c r="AE14" s="28">
        <v>0.21629999999999999</v>
      </c>
      <c r="AF14" s="41">
        <f>AI14*(1-AJ14)*AE14</f>
        <v>42.384201299999994</v>
      </c>
      <c r="AG14" s="28">
        <f>IF(AND(AE14&gt;0,AC14&gt;0,Z14&gt;0),((Z14-AC14)*AE14)/((AE14-AC14)*Z14),0)</f>
        <v>0.90947608281558745</v>
      </c>
      <c r="AH14" s="29">
        <f t="shared" si="0"/>
        <v>0.92140966744649688</v>
      </c>
      <c r="AI14" s="43">
        <v>217</v>
      </c>
      <c r="AJ14" s="39">
        <v>9.7000000000000003E-2</v>
      </c>
      <c r="AK14" s="28">
        <v>0.2218</v>
      </c>
      <c r="AL14" s="41">
        <f>AI14*(1-AJ14)*AK14</f>
        <v>43.461931799999995</v>
      </c>
      <c r="AM14" s="18">
        <v>1.6</v>
      </c>
      <c r="AN14" s="18"/>
      <c r="AO14" s="113">
        <f>AO13+AI14-AN14</f>
        <v>809.54000000000065</v>
      </c>
      <c r="AP14" s="104"/>
      <c r="AQ14" s="43"/>
      <c r="AR14" s="48"/>
      <c r="AS14" s="41"/>
      <c r="AT14" s="41"/>
      <c r="AU14" s="41"/>
      <c r="AV14" s="41"/>
    </row>
    <row r="15" spans="1:48" s="22" customFormat="1" ht="13.5" thickBot="1" x14ac:dyDescent="0.25">
      <c r="A15" s="159"/>
      <c r="B15" s="49" t="s">
        <v>38</v>
      </c>
      <c r="C15" s="50"/>
      <c r="D15" s="51">
        <f>SUM(D12:D14)</f>
        <v>37780</v>
      </c>
      <c r="E15" s="51"/>
      <c r="F15" s="51">
        <f>SUM(F12:F14)</f>
        <v>43241</v>
      </c>
      <c r="G15" s="52"/>
      <c r="H15" s="52"/>
      <c r="I15" s="51">
        <f>SUM(I12:I14)</f>
        <v>47070</v>
      </c>
      <c r="J15" s="52"/>
      <c r="K15" s="51">
        <f>SUM(K12:K14)</f>
        <v>48570</v>
      </c>
      <c r="L15" s="21">
        <f>IF(K15&gt;0,(K12*L12+K13*L13+K14*L14)/K15,0)</f>
        <v>8.7374016882849487E-2</v>
      </c>
      <c r="M15" s="52">
        <f>M12+M13+M14</f>
        <v>44327</v>
      </c>
      <c r="N15" s="53">
        <f>IF(M15&gt;0,O15/M15,0)</f>
        <v>0.77382238816071469</v>
      </c>
      <c r="O15" s="54">
        <f>O12+O13+O14</f>
        <v>34301.224999999999</v>
      </c>
      <c r="P15" s="21">
        <f>IF(M15&gt;0,Q15/M15,0)</f>
        <v>0.199863469217407</v>
      </c>
      <c r="Q15" s="54">
        <f>Q12+Q13+Q14</f>
        <v>8859.348</v>
      </c>
      <c r="R15" s="21">
        <f>IF(M15&gt;0,S15/M15,0)</f>
        <v>2.6314142621878311E-2</v>
      </c>
      <c r="S15" s="54">
        <f>S12+S13+S14</f>
        <v>1166.4269999999999</v>
      </c>
      <c r="T15" s="21">
        <f>IF(M15&gt;0,U15/M15,0)</f>
        <v>0.21577338867958579</v>
      </c>
      <c r="U15" s="54">
        <f>U12+U13+U14</f>
        <v>9564.5869999999995</v>
      </c>
      <c r="V15" s="21">
        <f>IF(M15&gt;0,W15/M15,0)</f>
        <v>0.49756737428655223</v>
      </c>
      <c r="W15" s="54">
        <f>W12+W13+W14</f>
        <v>22055.669000000002</v>
      </c>
      <c r="X15" s="21">
        <f>IF(M15&gt;0,Y15/M15,0)</f>
        <v>0.38000000000000006</v>
      </c>
      <c r="Y15" s="54">
        <f>Y12+Y13+Y14</f>
        <v>16844.260000000002</v>
      </c>
      <c r="Z15" s="55">
        <f>IF(M15&gt;0,AA15/M15,0)</f>
        <v>2.8343526518826E-3</v>
      </c>
      <c r="AA15" s="56">
        <f>SUM(AA12:AA14)</f>
        <v>125.63835</v>
      </c>
      <c r="AB15" s="55">
        <f>IF(M15&gt;0,(AB12*M12+AB13*M13+AB14*M14)/M15,0)</f>
        <v>3.2148973627811493E-3</v>
      </c>
      <c r="AC15" s="55">
        <f>IF(K15&gt;0,(K12*AC12+K13*AC13+K14*AC14)/K15,0)</f>
        <v>2.5321968293185094E-4</v>
      </c>
      <c r="AD15" s="52">
        <f>SUM(AD12:AD14)</f>
        <v>11.22484</v>
      </c>
      <c r="AE15" s="53">
        <f>IF(K15&gt;0,(K12*AE12+K13*AE13+K14*AE14)/K15,0)</f>
        <v>0.2144999464690138</v>
      </c>
      <c r="AF15" s="58">
        <f>SUM(AF12:AF14)</f>
        <v>130.4770978</v>
      </c>
      <c r="AG15" s="53">
        <f>IF(AND(AA15&gt;0),((AA12*AG12+AA13*AG13+AA14*AG14)/AA15),0)</f>
        <v>0.91173449011855634</v>
      </c>
      <c r="AH15" s="57">
        <f t="shared" si="0"/>
        <v>0.92231712655785258</v>
      </c>
      <c r="AI15" s="51">
        <f>SUM(AI12:AI14)</f>
        <v>675</v>
      </c>
      <c r="AJ15" s="21">
        <f>IF(AI15&gt;0,(AJ12*AI12+AJ13*AI13+AJ14*AI14)/AI15,0)</f>
        <v>9.8690370370370373E-2</v>
      </c>
      <c r="AK15" s="53">
        <f>IF(K15&gt;0,(AK12*K12+AK13*K13+AK14*K14)/K15,0)</f>
        <v>0.21592997323450691</v>
      </c>
      <c r="AL15" s="58">
        <f>SUM(AL12:AL14)</f>
        <v>131.2819154</v>
      </c>
      <c r="AM15" s="56"/>
      <c r="AN15" s="56">
        <f>SUM(AN12:AN14)</f>
        <v>495.44</v>
      </c>
      <c r="AO15" s="105"/>
      <c r="AP15" s="106">
        <f>AO14</f>
        <v>809.54000000000065</v>
      </c>
      <c r="AQ15" s="51">
        <f>SUM(AQ12:AQ14)</f>
        <v>0</v>
      </c>
      <c r="AR15" s="59"/>
      <c r="AS15" s="58"/>
      <c r="AT15" s="58"/>
      <c r="AU15" s="58"/>
      <c r="AV15" s="58"/>
    </row>
    <row r="16" spans="1:48" x14ac:dyDescent="0.2">
      <c r="A16" s="157">
        <v>4</v>
      </c>
      <c r="B16" s="23">
        <v>1</v>
      </c>
      <c r="C16" s="11" t="s">
        <v>51</v>
      </c>
      <c r="D16" s="12">
        <v>4500</v>
      </c>
      <c r="E16" s="12">
        <v>1</v>
      </c>
      <c r="F16" s="12">
        <v>10838</v>
      </c>
      <c r="G16" s="13">
        <v>1</v>
      </c>
      <c r="H16" s="13">
        <v>5.6</v>
      </c>
      <c r="I16" s="12">
        <v>11276</v>
      </c>
      <c r="J16" s="13">
        <v>5</v>
      </c>
      <c r="K16" s="12">
        <v>16408</v>
      </c>
      <c r="L16" s="14">
        <v>8.6999999999999994E-2</v>
      </c>
      <c r="M16" s="24">
        <f>ROUND(K16*(1-L16),0)</f>
        <v>14981</v>
      </c>
      <c r="N16" s="15">
        <v>0.67900000000000005</v>
      </c>
      <c r="O16" s="25">
        <f>M16*N16</f>
        <v>10172.099</v>
      </c>
      <c r="P16" s="14">
        <v>0.3</v>
      </c>
      <c r="Q16" s="25">
        <f>M16*P16</f>
        <v>4494.3</v>
      </c>
      <c r="R16" s="16">
        <v>2.1000000000000001E-2</v>
      </c>
      <c r="S16" s="25">
        <f>M16*R16</f>
        <v>314.601</v>
      </c>
      <c r="T16" s="26">
        <v>0.215</v>
      </c>
      <c r="U16" s="25">
        <f>M16*T16</f>
        <v>3220.915</v>
      </c>
      <c r="V16" s="16">
        <v>0.495</v>
      </c>
      <c r="W16" s="25">
        <f>M16*V16</f>
        <v>7415.5950000000003</v>
      </c>
      <c r="X16" s="16">
        <v>0.39</v>
      </c>
      <c r="Y16" s="25">
        <f>X16*M16</f>
        <v>5842.59</v>
      </c>
      <c r="Z16" s="17">
        <v>2.9299999999999999E-3</v>
      </c>
      <c r="AA16" s="18">
        <f>M16*Z16</f>
        <v>43.894329999999997</v>
      </c>
      <c r="AB16" s="27">
        <f>IF(M16&gt;0,(AD16+AL16)/M16,0)</f>
        <v>2.8642636940124163E-3</v>
      </c>
      <c r="AC16" s="17">
        <v>2.5999999999999998E-4</v>
      </c>
      <c r="AD16" s="24">
        <f>AC16*M16</f>
        <v>3.8950599999999995</v>
      </c>
      <c r="AE16" s="117">
        <v>0.215</v>
      </c>
      <c r="AF16" s="30">
        <f>AI16*(1-AJ16)*AE16</f>
        <v>37.972439999999999</v>
      </c>
      <c r="AG16" s="28">
        <f>IF(AND(AE16&gt;0,AC16&gt;0,Z16&gt;0),((Z16-AC16)*AE16)/((AE16-AC16)*Z16),0)</f>
        <v>0.91236612511169168</v>
      </c>
      <c r="AH16" s="60">
        <f t="shared" si="0"/>
        <v>0.91029765803899465</v>
      </c>
      <c r="AI16" s="12">
        <v>198</v>
      </c>
      <c r="AJ16" s="14">
        <v>0.108</v>
      </c>
      <c r="AK16" s="15">
        <v>0.22090000000000001</v>
      </c>
      <c r="AL16" s="30">
        <f>AI16*(1-AJ16)*AK16</f>
        <v>39.014474400000005</v>
      </c>
      <c r="AM16" s="19">
        <v>1.56</v>
      </c>
      <c r="AN16" s="19">
        <v>1041.2</v>
      </c>
      <c r="AO16" s="101">
        <f>AO14+AI16-AN16+AP16</f>
        <v>5.9685589803848416E-13</v>
      </c>
      <c r="AP16" s="102">
        <v>33.659999999999997</v>
      </c>
      <c r="AQ16" s="12"/>
      <c r="AR16" s="31"/>
      <c r="AS16" s="20"/>
      <c r="AT16" s="20"/>
      <c r="AU16" s="20"/>
      <c r="AV16" s="20"/>
    </row>
    <row r="17" spans="1:48" x14ac:dyDescent="0.2">
      <c r="A17" s="158"/>
      <c r="B17" s="33">
        <v>2</v>
      </c>
      <c r="C17" s="11" t="s">
        <v>54</v>
      </c>
      <c r="D17" s="34">
        <v>18210</v>
      </c>
      <c r="E17" s="34">
        <v>5</v>
      </c>
      <c r="F17" s="34">
        <v>15998</v>
      </c>
      <c r="G17" s="35">
        <v>0.8</v>
      </c>
      <c r="H17" s="35">
        <v>5.8</v>
      </c>
      <c r="I17" s="34">
        <v>17093</v>
      </c>
      <c r="J17" s="35">
        <v>4.8</v>
      </c>
      <c r="K17" s="34">
        <v>16390</v>
      </c>
      <c r="L17" s="36">
        <v>8.5000000000000006E-2</v>
      </c>
      <c r="M17" s="37">
        <f>ROUND(K17*(1-L17),0)</f>
        <v>14997</v>
      </c>
      <c r="N17" s="38">
        <v>0.66800000000000004</v>
      </c>
      <c r="O17" s="25">
        <f>M17*N17</f>
        <v>10017.996000000001</v>
      </c>
      <c r="P17" s="36">
        <v>0.307</v>
      </c>
      <c r="Q17" s="25">
        <f>M17*P17</f>
        <v>4604.0789999999997</v>
      </c>
      <c r="R17" s="39">
        <v>2.5000000000000001E-2</v>
      </c>
      <c r="S17" s="25">
        <f>M17*R17</f>
        <v>374.92500000000001</v>
      </c>
      <c r="T17" s="28">
        <v>0.22</v>
      </c>
      <c r="U17" s="25">
        <f>M17*T17</f>
        <v>3299.34</v>
      </c>
      <c r="V17" s="39">
        <v>0.495</v>
      </c>
      <c r="W17" s="25">
        <f>M17*V17</f>
        <v>7423.5150000000003</v>
      </c>
      <c r="X17" s="39">
        <v>0.39</v>
      </c>
      <c r="Y17" s="25">
        <f>X17*M17</f>
        <v>5848.83</v>
      </c>
      <c r="Z17" s="40">
        <v>2.9399999999999999E-3</v>
      </c>
      <c r="AA17" s="18">
        <f>M17*Z17</f>
        <v>44.091180000000001</v>
      </c>
      <c r="AB17" s="27">
        <f>IF(M17&gt;0,(AD17+AL17)/M17,0)</f>
        <v>3.3061514702940587E-3</v>
      </c>
      <c r="AC17" s="40">
        <v>2.5999999999999998E-4</v>
      </c>
      <c r="AD17" s="37">
        <f>AC17*M17</f>
        <v>3.8992199999999997</v>
      </c>
      <c r="AE17" s="28">
        <v>0.22090000000000001</v>
      </c>
      <c r="AF17" s="41">
        <f>AI17*(1-AJ17)*AE17</f>
        <v>46.762762800000004</v>
      </c>
      <c r="AG17" s="28">
        <f>IF(AND(AE17&gt;0,AC17&gt;0,Z17&gt;0),((Z17-AC17)*AE17)/((AE17-AC17)*Z17),0)</f>
        <v>0.91263880461539226</v>
      </c>
      <c r="AH17" s="29">
        <f t="shared" si="0"/>
        <v>0.92247012479755242</v>
      </c>
      <c r="AI17" s="34">
        <v>236</v>
      </c>
      <c r="AJ17" s="36">
        <v>0.10299999999999999</v>
      </c>
      <c r="AK17" s="38">
        <v>0.21579999999999999</v>
      </c>
      <c r="AL17" s="41">
        <f>AI17*(1-AJ17)*AK17</f>
        <v>45.683133599999998</v>
      </c>
      <c r="AM17" s="42">
        <v>1.75</v>
      </c>
      <c r="AN17" s="42"/>
      <c r="AO17" s="113">
        <f>AO16+AI17-AN17</f>
        <v>236.0000000000006</v>
      </c>
      <c r="AP17" s="104"/>
      <c r="AQ17" s="43"/>
      <c r="AR17" s="44"/>
      <c r="AS17" s="45"/>
      <c r="AT17" s="45"/>
      <c r="AU17" s="45"/>
      <c r="AV17" s="45"/>
    </row>
    <row r="18" spans="1:48" x14ac:dyDescent="0.2">
      <c r="A18" s="158"/>
      <c r="B18" s="33">
        <v>3</v>
      </c>
      <c r="C18" s="11" t="s">
        <v>50</v>
      </c>
      <c r="D18" s="43">
        <v>14490</v>
      </c>
      <c r="E18" s="43">
        <v>4</v>
      </c>
      <c r="F18" s="43">
        <v>16294</v>
      </c>
      <c r="G18" s="37">
        <v>0.6</v>
      </c>
      <c r="H18" s="37">
        <v>6.9</v>
      </c>
      <c r="I18" s="43">
        <v>18000</v>
      </c>
      <c r="J18" s="37">
        <v>4.3</v>
      </c>
      <c r="K18" s="43">
        <v>16358</v>
      </c>
      <c r="L18" s="39">
        <v>8.5000000000000006E-2</v>
      </c>
      <c r="M18" s="37">
        <f>ROUND(K18*(1-L18),0)</f>
        <v>14968</v>
      </c>
      <c r="N18" s="28">
        <v>0.70699999999999996</v>
      </c>
      <c r="O18" s="25">
        <f>M18*N18</f>
        <v>10582.376</v>
      </c>
      <c r="P18" s="39">
        <v>0.27400000000000002</v>
      </c>
      <c r="Q18" s="25">
        <f>M18*P18</f>
        <v>4101.232</v>
      </c>
      <c r="R18" s="39">
        <v>1.9E-2</v>
      </c>
      <c r="S18" s="25">
        <f>M18*R18</f>
        <v>284.392</v>
      </c>
      <c r="T18" s="28">
        <v>0.21</v>
      </c>
      <c r="U18" s="25">
        <f>M18*T18</f>
        <v>3143.2799999999997</v>
      </c>
      <c r="V18" s="39">
        <v>0.503</v>
      </c>
      <c r="W18" s="25">
        <f>M18*V18</f>
        <v>7528.9040000000005</v>
      </c>
      <c r="X18" s="39">
        <v>0.39</v>
      </c>
      <c r="Y18" s="25">
        <f>X18*M18</f>
        <v>5837.52</v>
      </c>
      <c r="Z18" s="47">
        <v>2.9499999999999999E-3</v>
      </c>
      <c r="AA18" s="18">
        <f>M18*Z18</f>
        <v>44.1556</v>
      </c>
      <c r="AB18" s="27">
        <f>IF(M18&gt;0,(AD18+AL18)/M18,0)</f>
        <v>2.5183848209513627E-3</v>
      </c>
      <c r="AC18" s="47">
        <v>2.7999999999999998E-4</v>
      </c>
      <c r="AD18" s="37">
        <f>AC18*M18</f>
        <v>4.1910399999999992</v>
      </c>
      <c r="AE18" s="28">
        <v>0.2167</v>
      </c>
      <c r="AF18" s="41">
        <f>AI18*(1-AJ18)*AE18</f>
        <v>33.597167999999996</v>
      </c>
      <c r="AG18" s="28">
        <f>IF(AND(AE18&gt;0,AC18&gt;0,Z18&gt;0),((Z18-AC18)*AE18)/((AE18-AC18)*Z18),0)</f>
        <v>0.90625572685879152</v>
      </c>
      <c r="AH18" s="29">
        <f t="shared" si="0"/>
        <v>0.88997075914821655</v>
      </c>
      <c r="AI18" s="34">
        <v>170</v>
      </c>
      <c r="AJ18" s="39">
        <v>8.7999999999999995E-2</v>
      </c>
      <c r="AK18" s="28">
        <v>0.21609999999999999</v>
      </c>
      <c r="AL18" s="41">
        <f>AI18*(1-AJ18)*AK18</f>
        <v>33.504143999999997</v>
      </c>
      <c r="AM18" s="18">
        <v>1.75</v>
      </c>
      <c r="AN18" s="18"/>
      <c r="AO18" s="113">
        <f>AO17+AI18-AN18</f>
        <v>406.00000000000057</v>
      </c>
      <c r="AP18" s="104"/>
      <c r="AQ18" s="43"/>
      <c r="AR18" s="48"/>
      <c r="AS18" s="41"/>
      <c r="AT18" s="41"/>
      <c r="AU18" s="41"/>
      <c r="AV18" s="41"/>
    </row>
    <row r="19" spans="1:48" s="22" customFormat="1" ht="13.5" thickBot="1" x14ac:dyDescent="0.25">
      <c r="A19" s="159"/>
      <c r="B19" s="49" t="s">
        <v>38</v>
      </c>
      <c r="C19" s="50"/>
      <c r="D19" s="51">
        <f>SUM(D16:D18)</f>
        <v>37200</v>
      </c>
      <c r="E19" s="51"/>
      <c r="F19" s="51">
        <f>SUM(F16:F18)</f>
        <v>43130</v>
      </c>
      <c r="G19" s="52"/>
      <c r="H19" s="52"/>
      <c r="I19" s="51">
        <f>SUM(I16:I18)</f>
        <v>46369</v>
      </c>
      <c r="J19" s="52"/>
      <c r="K19" s="51">
        <f>SUM(K16:K18)</f>
        <v>49156</v>
      </c>
      <c r="L19" s="21">
        <f>IF(K19&gt;0,(K16*L16+K17*L17+K18*L18)/K19,0)</f>
        <v>8.5667588900642855E-2</v>
      </c>
      <c r="M19" s="52">
        <f>M16+M17+M18</f>
        <v>44946</v>
      </c>
      <c r="N19" s="53">
        <f>IF(M19&gt;0,O19/M19,0)</f>
        <v>0.68465427401771017</v>
      </c>
      <c r="O19" s="54">
        <f>O16+O17+O18</f>
        <v>30772.471000000001</v>
      </c>
      <c r="P19" s="21">
        <f>IF(M19&gt;0,Q19/M19,0)</f>
        <v>0.29367710141058162</v>
      </c>
      <c r="Q19" s="54">
        <f>Q16+Q17+Q18</f>
        <v>13199.611000000001</v>
      </c>
      <c r="R19" s="21">
        <f>IF(M19&gt;0,S19/M19,0)</f>
        <v>2.1668624571708275E-2</v>
      </c>
      <c r="S19" s="54">
        <f>S16+S17+S18</f>
        <v>973.91800000000012</v>
      </c>
      <c r="T19" s="21">
        <f>IF(M19&gt;0,U19/M19,0)</f>
        <v>0.21500322609353445</v>
      </c>
      <c r="U19" s="54">
        <f>U16+U17+U18</f>
        <v>9663.5349999999999</v>
      </c>
      <c r="V19" s="21">
        <f>IF(M19&gt;0,W19/M19,0)</f>
        <v>0.49766417478752289</v>
      </c>
      <c r="W19" s="54">
        <f>W16+W17+W18</f>
        <v>22368.014000000003</v>
      </c>
      <c r="X19" s="21">
        <f>IF(M19&gt;0,Y19/M19,0)</f>
        <v>0.39000000000000007</v>
      </c>
      <c r="Y19" s="54">
        <f>Y16+Y17+Y18</f>
        <v>17528.940000000002</v>
      </c>
      <c r="Z19" s="55">
        <f>IF(M19&gt;0,AA19/M19,0)</f>
        <v>2.9399971076402793E-3</v>
      </c>
      <c r="AA19" s="56">
        <f>SUM(AA16:AA18)</f>
        <v>132.14111</v>
      </c>
      <c r="AB19" s="55">
        <f>IF(M19&gt;0,(AB16*M16+AB17*M17+AB18*M18)/M19,0)</f>
        <v>2.8965218706892715E-3</v>
      </c>
      <c r="AC19" s="55">
        <f>IF(K19&gt;0,(K16*AC16+K17*AC17+K18*AC18)/K19,0)</f>
        <v>2.6665554560989502E-4</v>
      </c>
      <c r="AD19" s="52">
        <f>SUM(AD16:AD18)</f>
        <v>11.985319999999998</v>
      </c>
      <c r="AE19" s="53">
        <f>IF(K19&gt;0,(K16*AE16+K17*AE17+K18*AE18)/K19,0)</f>
        <v>0.21753294816502564</v>
      </c>
      <c r="AF19" s="58">
        <f>SUM(AF16:AF18)</f>
        <v>118.33237079999999</v>
      </c>
      <c r="AG19" s="53">
        <f>IF(AND(AA19&gt;0),((AA16*AG16+AA17*AG17+AA18*AG18)/AA19),0)</f>
        <v>0.91041528982647435</v>
      </c>
      <c r="AH19" s="57">
        <f t="shared" si="0"/>
        <v>0.90905337687809196</v>
      </c>
      <c r="AI19" s="61">
        <f>SUM(AI16:AI18)</f>
        <v>604</v>
      </c>
      <c r="AJ19" s="21">
        <f>IF(AI19&gt;0,(AJ16*AI16+AJ17*AI17+AJ18*AI18)/AI19,0)</f>
        <v>0.10041721854304636</v>
      </c>
      <c r="AK19" s="53">
        <f>IF(K19&gt;0,(AK16*K16+AK17*K17+AK18*K18)/K19,0)</f>
        <v>0.2176021848807877</v>
      </c>
      <c r="AL19" s="58">
        <f>SUM(AL16:AL18)</f>
        <v>118.201752</v>
      </c>
      <c r="AM19" s="56"/>
      <c r="AN19" s="56">
        <f>SUM(AN16:AN18)</f>
        <v>1041.2</v>
      </c>
      <c r="AO19" s="105"/>
      <c r="AP19" s="106">
        <f>AO18</f>
        <v>406.00000000000057</v>
      </c>
      <c r="AQ19" s="51">
        <f>SUM(AQ16:AQ18)</f>
        <v>0</v>
      </c>
      <c r="AR19" s="59"/>
      <c r="AS19" s="58"/>
      <c r="AT19" s="58"/>
      <c r="AU19" s="58"/>
      <c r="AV19" s="58"/>
    </row>
    <row r="20" spans="1:48" x14ac:dyDescent="0.2">
      <c r="A20" s="157">
        <v>5</v>
      </c>
      <c r="B20" s="23">
        <v>1</v>
      </c>
      <c r="C20" s="11" t="s">
        <v>51</v>
      </c>
      <c r="D20" s="12">
        <v>16400</v>
      </c>
      <c r="E20" s="12">
        <v>1</v>
      </c>
      <c r="F20" s="12">
        <v>17344</v>
      </c>
      <c r="G20" s="13">
        <v>0.6</v>
      </c>
      <c r="H20" s="13">
        <v>5.0999999999999996</v>
      </c>
      <c r="I20" s="12">
        <v>18019</v>
      </c>
      <c r="J20" s="13">
        <v>3.9</v>
      </c>
      <c r="K20" s="12">
        <v>16225</v>
      </c>
      <c r="L20" s="14">
        <v>8.5999999999999993E-2</v>
      </c>
      <c r="M20" s="24">
        <f>ROUND(K20*(1-L20),0)</f>
        <v>14830</v>
      </c>
      <c r="N20" s="15">
        <v>0.621</v>
      </c>
      <c r="O20" s="25">
        <f>M20*N20</f>
        <v>9209.43</v>
      </c>
      <c r="P20" s="14">
        <v>0.35899999999999999</v>
      </c>
      <c r="Q20" s="25">
        <f>M20*P20</f>
        <v>5323.9699999999993</v>
      </c>
      <c r="R20" s="16">
        <v>0.02</v>
      </c>
      <c r="S20" s="25">
        <f>M20*R20</f>
        <v>296.60000000000002</v>
      </c>
      <c r="T20" s="26">
        <v>0.20899999999999999</v>
      </c>
      <c r="U20" s="25">
        <f>M20*T20</f>
        <v>3099.47</v>
      </c>
      <c r="V20" s="16">
        <v>0.51200000000000001</v>
      </c>
      <c r="W20" s="25">
        <f>M20*V20</f>
        <v>7592.96</v>
      </c>
      <c r="X20" s="16">
        <v>0.39</v>
      </c>
      <c r="Y20" s="25">
        <f>X20*M20</f>
        <v>5783.7</v>
      </c>
      <c r="Z20" s="17">
        <v>2.8700000000000002E-3</v>
      </c>
      <c r="AA20" s="18">
        <f>M20*Z20</f>
        <v>42.562100000000001</v>
      </c>
      <c r="AB20" s="27">
        <f>IF(M20&gt;0,(AD20+AL20)/M20,0)</f>
        <v>3.896325994605529E-3</v>
      </c>
      <c r="AC20" s="17">
        <v>2.7999999999999998E-4</v>
      </c>
      <c r="AD20" s="24">
        <f>AC20*M20</f>
        <v>4.1523999999999992</v>
      </c>
      <c r="AE20" s="117">
        <v>0.2079</v>
      </c>
      <c r="AF20" s="30">
        <f>AI20*(1-AJ20)*AE20</f>
        <v>53.220528900000005</v>
      </c>
      <c r="AG20" s="28">
        <f>IF(AND(AE20&gt;0,AC20&gt;0,Z20&gt;0),((Z20-AC20)*AE20)/((AE20-AC20)*Z20),0)</f>
        <v>0.90365606960182898</v>
      </c>
      <c r="AH20" s="60">
        <f t="shared" si="0"/>
        <v>0.92937956007904277</v>
      </c>
      <c r="AI20" s="12">
        <v>281</v>
      </c>
      <c r="AJ20" s="14">
        <v>8.8999999999999996E-2</v>
      </c>
      <c r="AK20" s="15">
        <v>0.20949999999999999</v>
      </c>
      <c r="AL20" s="30">
        <f>AI20*(1-AJ20)*AK20</f>
        <v>53.630114499999998</v>
      </c>
      <c r="AM20" s="19">
        <v>1.68</v>
      </c>
      <c r="AN20" s="19"/>
      <c r="AO20" s="101">
        <f>AO18+AI20-AN20</f>
        <v>687.00000000000057</v>
      </c>
      <c r="AP20" s="102"/>
      <c r="AQ20" s="12"/>
      <c r="AR20" s="31"/>
      <c r="AS20" s="20"/>
      <c r="AT20" s="20"/>
      <c r="AU20" s="20"/>
      <c r="AV20" s="20"/>
    </row>
    <row r="21" spans="1:48" x14ac:dyDescent="0.2">
      <c r="A21" s="158"/>
      <c r="B21" s="33">
        <v>2</v>
      </c>
      <c r="C21" s="11" t="s">
        <v>56</v>
      </c>
      <c r="D21" s="34">
        <v>17950</v>
      </c>
      <c r="E21" s="34">
        <v>5</v>
      </c>
      <c r="F21" s="34">
        <v>16488</v>
      </c>
      <c r="G21" s="35">
        <v>0.8</v>
      </c>
      <c r="H21" s="35">
        <v>5.6</v>
      </c>
      <c r="I21" s="34">
        <v>17591</v>
      </c>
      <c r="J21" s="35">
        <v>4.0999999999999996</v>
      </c>
      <c r="K21" s="34">
        <v>16267</v>
      </c>
      <c r="L21" s="36">
        <v>8.6999999999999994E-2</v>
      </c>
      <c r="M21" s="37">
        <f>ROUND(K21*(1-L21),0)</f>
        <v>14852</v>
      </c>
      <c r="N21" s="38">
        <v>0.59099999999999997</v>
      </c>
      <c r="O21" s="25">
        <f>M21*N21</f>
        <v>8777.5319999999992</v>
      </c>
      <c r="P21" s="36">
        <v>0.39100000000000001</v>
      </c>
      <c r="Q21" s="25">
        <f>M21*P21</f>
        <v>5807.1320000000005</v>
      </c>
      <c r="R21" s="39">
        <v>1.7999999999999999E-2</v>
      </c>
      <c r="S21" s="25">
        <f>M21*R21</f>
        <v>267.33599999999996</v>
      </c>
      <c r="T21" s="28">
        <v>0.22</v>
      </c>
      <c r="U21" s="25">
        <f>M21*T21</f>
        <v>3267.44</v>
      </c>
      <c r="V21" s="39">
        <v>0.499</v>
      </c>
      <c r="W21" s="25">
        <f>M21*V21</f>
        <v>7411.1480000000001</v>
      </c>
      <c r="X21" s="39">
        <v>0.39</v>
      </c>
      <c r="Y21" s="25">
        <f>X21*M21</f>
        <v>5792.28</v>
      </c>
      <c r="Z21" s="40">
        <v>2.8800000000000002E-3</v>
      </c>
      <c r="AA21" s="18">
        <f>M21*Z21</f>
        <v>42.773760000000003</v>
      </c>
      <c r="AB21" s="27">
        <f>IF(M21&gt;0,(AD21+AL21)/M21,0)</f>
        <v>2.9928574602747101E-3</v>
      </c>
      <c r="AC21" s="40">
        <v>2.9E-4</v>
      </c>
      <c r="AD21" s="37">
        <f>AC21*M21</f>
        <v>4.30708</v>
      </c>
      <c r="AE21" s="28">
        <v>0.21260000000000001</v>
      </c>
      <c r="AF21" s="41">
        <f>AI21*(1-AJ21)*AE21</f>
        <v>40.8342946</v>
      </c>
      <c r="AG21" s="28">
        <f>IF(AND(AE21&gt;0,AC21&gt;0,Z21&gt;0),((Z21-AC21)*AE21)/((AE21-AC21)*Z21),0)</f>
        <v>0.90053394145876842</v>
      </c>
      <c r="AH21" s="29">
        <f t="shared" si="0"/>
        <v>0.90435748567484675</v>
      </c>
      <c r="AI21" s="34">
        <v>209</v>
      </c>
      <c r="AJ21" s="36">
        <v>8.1000000000000003E-2</v>
      </c>
      <c r="AK21" s="38">
        <v>0.20899999999999999</v>
      </c>
      <c r="AL21" s="41">
        <f>AI21*(1-AJ21)*AK21</f>
        <v>40.142838999999995</v>
      </c>
      <c r="AM21" s="42">
        <v>1.65</v>
      </c>
      <c r="AN21" s="42"/>
      <c r="AO21" s="121">
        <f>AO20+AI21-AN21</f>
        <v>896.00000000000057</v>
      </c>
      <c r="AP21" s="104"/>
      <c r="AQ21" s="43"/>
      <c r="AR21" s="44"/>
      <c r="AS21" s="45"/>
      <c r="AT21" s="45"/>
      <c r="AU21" s="45"/>
      <c r="AV21" s="45"/>
    </row>
    <row r="22" spans="1:48" x14ac:dyDescent="0.2">
      <c r="A22" s="158"/>
      <c r="B22" s="33">
        <v>3</v>
      </c>
      <c r="C22" s="46" t="s">
        <v>50</v>
      </c>
      <c r="D22" s="43">
        <v>13950</v>
      </c>
      <c r="E22" s="43">
        <v>4</v>
      </c>
      <c r="F22" s="43">
        <v>15452</v>
      </c>
      <c r="G22" s="37">
        <v>0.8</v>
      </c>
      <c r="H22" s="37">
        <v>5.7</v>
      </c>
      <c r="I22" s="43">
        <v>16981</v>
      </c>
      <c r="J22" s="37">
        <v>3.8</v>
      </c>
      <c r="K22" s="43">
        <v>16273</v>
      </c>
      <c r="L22" s="39">
        <v>8.8999999999999996E-2</v>
      </c>
      <c r="M22" s="37">
        <f>ROUND(K22*(1-L22),0)</f>
        <v>14825</v>
      </c>
      <c r="N22" s="28">
        <v>0.57599999999999996</v>
      </c>
      <c r="O22" s="25">
        <f>M22*N22</f>
        <v>8539.1999999999989</v>
      </c>
      <c r="P22" s="39">
        <v>0.40500000000000003</v>
      </c>
      <c r="Q22" s="25">
        <f>M22*P22</f>
        <v>6004.125</v>
      </c>
      <c r="R22" s="39">
        <v>1.9E-2</v>
      </c>
      <c r="S22" s="25">
        <f>M22*R22</f>
        <v>281.67500000000001</v>
      </c>
      <c r="T22" s="28">
        <v>0.22700000000000001</v>
      </c>
      <c r="U22" s="25">
        <f>M22*T22</f>
        <v>3365.2750000000001</v>
      </c>
      <c r="V22" s="39">
        <v>0.49299999999999999</v>
      </c>
      <c r="W22" s="25">
        <f>M22*V22</f>
        <v>7308.7249999999995</v>
      </c>
      <c r="X22" s="39">
        <v>0.38</v>
      </c>
      <c r="Y22" s="25">
        <f>X22*M22</f>
        <v>5633.5</v>
      </c>
      <c r="Z22" s="47">
        <v>2.8300000000000001E-3</v>
      </c>
      <c r="AA22" s="18">
        <f>M22*Z22</f>
        <v>41.954750000000004</v>
      </c>
      <c r="AB22" s="27">
        <f>IF(M22&gt;0,(AD22+AL22)/M22,0)</f>
        <v>3.0684490792580103E-3</v>
      </c>
      <c r="AC22" s="47">
        <v>2.7999999999999998E-4</v>
      </c>
      <c r="AD22" s="37">
        <f>AC22*M22</f>
        <v>4.1509999999999998</v>
      </c>
      <c r="AE22" s="28">
        <v>0.22009999999999999</v>
      </c>
      <c r="AF22" s="41">
        <f>AI22*(1-AJ22)*AE22</f>
        <v>40.837794199999998</v>
      </c>
      <c r="AG22" s="28">
        <f>IF(AND(AE22&gt;0,AC22&gt;0,Z22&gt;0),((Z22-AC22)*AE22)/((AE22-AC22)*Z22),0)</f>
        <v>0.9022078134599687</v>
      </c>
      <c r="AH22" s="29">
        <f t="shared" si="0"/>
        <v>0.909892180467887</v>
      </c>
      <c r="AI22" s="43">
        <v>203</v>
      </c>
      <c r="AJ22" s="39">
        <v>8.5999999999999993E-2</v>
      </c>
      <c r="AK22" s="28">
        <v>0.2228</v>
      </c>
      <c r="AL22" s="41">
        <f>AI22*(1-AJ22)*AK22</f>
        <v>41.338757600000001</v>
      </c>
      <c r="AM22" s="18">
        <v>1.6</v>
      </c>
      <c r="AN22" s="18"/>
      <c r="AO22" s="121">
        <f>AO21+AI22-AN22</f>
        <v>1099.0000000000005</v>
      </c>
      <c r="AP22" s="104"/>
      <c r="AQ22" s="43"/>
      <c r="AR22" s="48"/>
      <c r="AS22" s="41"/>
      <c r="AT22" s="41"/>
      <c r="AU22" s="41"/>
      <c r="AV22" s="41"/>
    </row>
    <row r="23" spans="1:48" s="22" customFormat="1" ht="13.5" thickBot="1" x14ac:dyDescent="0.25">
      <c r="A23" s="159"/>
      <c r="B23" s="49" t="s">
        <v>38</v>
      </c>
      <c r="C23" s="50"/>
      <c r="D23" s="51">
        <f>SUM(D20:D22)</f>
        <v>48300</v>
      </c>
      <c r="E23" s="51"/>
      <c r="F23" s="51">
        <f>SUM(F20:F22)</f>
        <v>49284</v>
      </c>
      <c r="G23" s="52"/>
      <c r="H23" s="52"/>
      <c r="I23" s="51">
        <f>SUM(I20:I22)</f>
        <v>52591</v>
      </c>
      <c r="J23" s="52"/>
      <c r="K23" s="51">
        <f>SUM(K20:K22)</f>
        <v>48765</v>
      </c>
      <c r="L23" s="21">
        <f>IF(K23&gt;0,(K20*L20+K21*L21+K22*L22)/K23,0)</f>
        <v>8.7334686763047273E-2</v>
      </c>
      <c r="M23" s="52">
        <f>M20+M21+M22</f>
        <v>44507</v>
      </c>
      <c r="N23" s="53">
        <f>IF(M23&gt;0,O23/M23,0)</f>
        <v>0.59599977531624226</v>
      </c>
      <c r="O23" s="54">
        <f>O20+O21+O22</f>
        <v>26526.161999999997</v>
      </c>
      <c r="P23" s="21">
        <f>IF(M23&gt;0,Q23/M23,0)</f>
        <v>0.38500071898802435</v>
      </c>
      <c r="Q23" s="54">
        <f>Q20+Q21+Q22</f>
        <v>17135.226999999999</v>
      </c>
      <c r="R23" s="21">
        <f>IF(M23&gt;0,S23/M23,0)</f>
        <v>1.8999505695733252E-2</v>
      </c>
      <c r="S23" s="54">
        <f>S20+S21+S22</f>
        <v>845.61099999999988</v>
      </c>
      <c r="T23" s="21">
        <f>IF(M23&gt;0,U23/M23,0)</f>
        <v>0.21866638955669893</v>
      </c>
      <c r="U23" s="54">
        <f>U20+U21+U22</f>
        <v>9732.1849999999995</v>
      </c>
      <c r="V23" s="21">
        <f>IF(M23&gt;0,W23/M23,0)</f>
        <v>0.50133311613903431</v>
      </c>
      <c r="W23" s="54">
        <f>W20+W21+W22</f>
        <v>22312.832999999999</v>
      </c>
      <c r="X23" s="21">
        <f>IF(M23&gt;0,Y23/M23,0)</f>
        <v>0.38666906329341449</v>
      </c>
      <c r="Y23" s="54">
        <f>Y20+Y21+Y22</f>
        <v>17209.48</v>
      </c>
      <c r="Z23" s="55">
        <f>IF(M23&gt;0,AA23/M23,0)</f>
        <v>2.860013256341699E-3</v>
      </c>
      <c r="AA23" s="56">
        <f>SUM(AA20:AA22)</f>
        <v>127.29061</v>
      </c>
      <c r="AB23" s="55">
        <f>IF(M23&gt;0,(AB20*M20+AB21*M21+AB22*M22)/M23,0)</f>
        <v>3.3190776978902188E-3</v>
      </c>
      <c r="AC23" s="55">
        <f>IF(K23&gt;0,(K20*AC20+K21*AC21+K22*AC22)/K23,0)</f>
        <v>2.8333579411463138E-4</v>
      </c>
      <c r="AD23" s="52">
        <f>SUM(AD20:AD22)</f>
        <v>12.610479999999999</v>
      </c>
      <c r="AE23" s="53">
        <f>IF(K23&gt;0,(K20*AE20+K21*AE21+K22*AE22)/K23,0)</f>
        <v>0.21353899313031885</v>
      </c>
      <c r="AF23" s="58">
        <f>SUM(AF20:AF22)</f>
        <v>134.89261769999999</v>
      </c>
      <c r="AG23" s="53">
        <f>IF(AND(AA23&gt;0),((AA20*AG20+AA21*AG21+AA22*AG22)/AA23),0)</f>
        <v>0.90212959106387369</v>
      </c>
      <c r="AH23" s="57">
        <f t="shared" si="0"/>
        <v>0.91584805689723414</v>
      </c>
      <c r="AI23" s="51">
        <f>SUM(AI20:AI22)</f>
        <v>693</v>
      </c>
      <c r="AJ23" s="21">
        <f>IF(AI23&gt;0,(AJ20*AI20+AJ21*AI21+AJ22*AI22)/AI23,0)</f>
        <v>8.5708513708513706E-2</v>
      </c>
      <c r="AK23" s="53">
        <f>IF(K23&gt;0,(AK20*K20+AK21*K21+AK22*K22)/K23,0)</f>
        <v>0.21377145288629137</v>
      </c>
      <c r="AL23" s="58">
        <f>SUM(AL20:AL22)</f>
        <v>135.11171110000001</v>
      </c>
      <c r="AM23" s="56"/>
      <c r="AN23" s="56">
        <f>SUM(AN20:AN22)</f>
        <v>0</v>
      </c>
      <c r="AO23" s="105"/>
      <c r="AP23" s="106">
        <f>AO22</f>
        <v>1099.0000000000005</v>
      </c>
      <c r="AQ23" s="51">
        <f>SUM(AQ20:AQ22)</f>
        <v>0</v>
      </c>
      <c r="AR23" s="59"/>
      <c r="AS23" s="58"/>
      <c r="AT23" s="58"/>
      <c r="AU23" s="58"/>
      <c r="AV23" s="58"/>
    </row>
    <row r="24" spans="1:48" x14ac:dyDescent="0.2">
      <c r="A24" s="157">
        <v>6</v>
      </c>
      <c r="B24" s="23">
        <v>1</v>
      </c>
      <c r="C24" s="11" t="s">
        <v>52</v>
      </c>
      <c r="D24" s="12">
        <v>16400</v>
      </c>
      <c r="E24" s="12">
        <v>1</v>
      </c>
      <c r="F24" s="12">
        <v>14737</v>
      </c>
      <c r="G24" s="13">
        <v>1</v>
      </c>
      <c r="H24" s="13">
        <v>6.1</v>
      </c>
      <c r="I24" s="12">
        <v>15399</v>
      </c>
      <c r="J24" s="13">
        <v>4.0999999999999996</v>
      </c>
      <c r="K24" s="12">
        <v>16167</v>
      </c>
      <c r="L24" s="14">
        <v>8.5000000000000006E-2</v>
      </c>
      <c r="M24" s="24">
        <f>ROUND(K24*(1-L24),0)</f>
        <v>14793</v>
      </c>
      <c r="N24" s="15">
        <v>0.58799999999999997</v>
      </c>
      <c r="O24" s="25">
        <f>M24*N24</f>
        <v>8698.2839999999997</v>
      </c>
      <c r="P24" s="14">
        <v>0.4</v>
      </c>
      <c r="Q24" s="25">
        <f>M24*P24</f>
        <v>5917.2000000000007</v>
      </c>
      <c r="R24" s="16">
        <v>1.2E-2</v>
      </c>
      <c r="S24" s="25">
        <f>M24*R24</f>
        <v>177.51599999999999</v>
      </c>
      <c r="T24" s="26">
        <v>0.23699999999999999</v>
      </c>
      <c r="U24" s="25">
        <f>M24*T24</f>
        <v>3505.9409999999998</v>
      </c>
      <c r="V24" s="16">
        <v>0.497</v>
      </c>
      <c r="W24" s="25">
        <f>M24*V24</f>
        <v>7352.1210000000001</v>
      </c>
      <c r="X24" s="16">
        <v>0.39</v>
      </c>
      <c r="Y24" s="25">
        <f>X24*M24</f>
        <v>5769.27</v>
      </c>
      <c r="Z24" s="17">
        <v>2.8800000000000002E-3</v>
      </c>
      <c r="AA24" s="18">
        <f>M24*Z24</f>
        <v>42.603840000000005</v>
      </c>
      <c r="AB24" s="27">
        <f>IF(M24&gt;0,(AD24+AL24)/M24,0)</f>
        <v>3.2810181301967146E-3</v>
      </c>
      <c r="AC24" s="17">
        <v>2.7E-4</v>
      </c>
      <c r="AD24" s="24">
        <f>AC24*M24</f>
        <v>3.99411</v>
      </c>
      <c r="AE24" s="117">
        <v>0.21260000000000001</v>
      </c>
      <c r="AF24" s="30">
        <f>AI24*(1-AJ24)*AE24</f>
        <v>43.279832400000004</v>
      </c>
      <c r="AG24" s="28">
        <f>IF(AND(AE24&gt;0,AC24&gt;0,Z24&gt;0),((Z24-AC24)*AE24)/((AE24-AC24)*Z24),0)</f>
        <v>0.90740239250223698</v>
      </c>
      <c r="AH24" s="60">
        <f t="shared" si="0"/>
        <v>0.91884232536560739</v>
      </c>
      <c r="AI24" s="12">
        <v>222</v>
      </c>
      <c r="AJ24" s="14">
        <v>8.3000000000000004E-2</v>
      </c>
      <c r="AK24" s="15">
        <v>0.21879999999999999</v>
      </c>
      <c r="AL24" s="30">
        <f>AI24*(1-AJ24)*AK24</f>
        <v>44.541991199999998</v>
      </c>
      <c r="AM24" s="19">
        <v>1.63</v>
      </c>
      <c r="AN24" s="19"/>
      <c r="AO24" s="101">
        <f>AO22+AI24-AN24</f>
        <v>1321.0000000000005</v>
      </c>
      <c r="AP24" s="102"/>
      <c r="AQ24" s="12"/>
      <c r="AR24" s="31"/>
      <c r="AS24" s="20"/>
      <c r="AT24" s="20"/>
      <c r="AU24" s="20"/>
      <c r="AV24" s="20"/>
    </row>
    <row r="25" spans="1:48" x14ac:dyDescent="0.2">
      <c r="A25" s="158"/>
      <c r="B25" s="33">
        <v>2</v>
      </c>
      <c r="C25" s="11" t="s">
        <v>56</v>
      </c>
      <c r="D25" s="34">
        <v>16900</v>
      </c>
      <c r="E25" s="34">
        <v>5</v>
      </c>
      <c r="F25" s="34">
        <v>18630</v>
      </c>
      <c r="G25" s="35">
        <v>1.1000000000000001</v>
      </c>
      <c r="H25" s="35">
        <v>6.6</v>
      </c>
      <c r="I25" s="34">
        <v>19206</v>
      </c>
      <c r="J25" s="35">
        <v>3.9</v>
      </c>
      <c r="K25" s="34">
        <v>16049</v>
      </c>
      <c r="L25" s="36">
        <v>7.6999999999999999E-2</v>
      </c>
      <c r="M25" s="37">
        <f>ROUND(K25*(1-L25),0)</f>
        <v>14813</v>
      </c>
      <c r="N25" s="38">
        <v>0.64600000000000002</v>
      </c>
      <c r="O25" s="25">
        <f>M25*N25</f>
        <v>9569.1980000000003</v>
      </c>
      <c r="P25" s="36">
        <v>0.32500000000000001</v>
      </c>
      <c r="Q25" s="25">
        <f>M25*P25</f>
        <v>4814.2250000000004</v>
      </c>
      <c r="R25" s="39">
        <v>2.9000000000000001E-2</v>
      </c>
      <c r="S25" s="25">
        <f>M25*R25</f>
        <v>429.577</v>
      </c>
      <c r="T25" s="28">
        <v>0.23100000000000001</v>
      </c>
      <c r="U25" s="25">
        <f>M25*T25</f>
        <v>3421.8030000000003</v>
      </c>
      <c r="V25" s="39">
        <v>0.50700000000000001</v>
      </c>
      <c r="W25" s="25">
        <f>M25*V25</f>
        <v>7510.1909999999998</v>
      </c>
      <c r="X25" s="39">
        <v>0.39</v>
      </c>
      <c r="Y25" s="25">
        <f>X25*M25</f>
        <v>5777.0700000000006</v>
      </c>
      <c r="Z25" s="40">
        <v>2.7499999999999998E-3</v>
      </c>
      <c r="AA25" s="18">
        <f>M25*Z25</f>
        <v>40.735749999999996</v>
      </c>
      <c r="AB25" s="27">
        <f>IF(M25&gt;0,(AD25+AL25)/M25,0)</f>
        <v>2.936737325322352E-3</v>
      </c>
      <c r="AC25" s="40">
        <v>2.7E-4</v>
      </c>
      <c r="AD25" s="37">
        <f>AC25*M25</f>
        <v>3.9995099999999999</v>
      </c>
      <c r="AE25" s="28">
        <v>0.1993</v>
      </c>
      <c r="AF25" s="41">
        <f>AI25*(1-AJ25)*AE25</f>
        <v>39.207292500000001</v>
      </c>
      <c r="AG25" s="28">
        <f>IF(AND(AE25&gt;0,AC25&gt;0,Z25&gt;0),((Z25-AC25)*AE25)/((AE25-AC25)*Z25),0)</f>
        <v>0.90304156979532546</v>
      </c>
      <c r="AH25" s="29">
        <f t="shared" si="0"/>
        <v>0.90928387862557536</v>
      </c>
      <c r="AI25" s="34">
        <v>215</v>
      </c>
      <c r="AJ25" s="36">
        <v>8.5000000000000006E-2</v>
      </c>
      <c r="AK25" s="38">
        <v>0.20080000000000001</v>
      </c>
      <c r="AL25" s="41">
        <f>AI25*(1-AJ25)*AK25</f>
        <v>39.502380000000002</v>
      </c>
      <c r="AM25" s="42">
        <v>1.65</v>
      </c>
      <c r="AN25" s="42"/>
      <c r="AO25" s="121">
        <f>AO24+AI25-AN25</f>
        <v>1536.0000000000005</v>
      </c>
      <c r="AP25" s="104"/>
      <c r="AQ25" s="43"/>
      <c r="AR25" s="44"/>
      <c r="AS25" s="45"/>
      <c r="AT25" s="45"/>
      <c r="AU25" s="45"/>
      <c r="AV25" s="45"/>
    </row>
    <row r="26" spans="1:48" x14ac:dyDescent="0.2">
      <c r="A26" s="158"/>
      <c r="B26" s="33">
        <v>3</v>
      </c>
      <c r="C26" s="46" t="s">
        <v>53</v>
      </c>
      <c r="D26" s="43">
        <v>13500</v>
      </c>
      <c r="E26" s="43">
        <v>7</v>
      </c>
      <c r="F26" s="43">
        <v>17811</v>
      </c>
      <c r="G26" s="37">
        <v>0.8</v>
      </c>
      <c r="H26" s="37">
        <v>6.5</v>
      </c>
      <c r="I26" s="43">
        <v>18897</v>
      </c>
      <c r="J26" s="37">
        <v>3.5</v>
      </c>
      <c r="K26" s="43">
        <v>15876</v>
      </c>
      <c r="L26" s="39">
        <v>8.3000000000000004E-2</v>
      </c>
      <c r="M26" s="37">
        <f>ROUND(K26*(1-L26),0)</f>
        <v>14558</v>
      </c>
      <c r="N26" s="28">
        <v>0.64700000000000002</v>
      </c>
      <c r="O26" s="25">
        <f>M26*N26</f>
        <v>9419.0259999999998</v>
      </c>
      <c r="P26" s="39">
        <v>0.31900000000000001</v>
      </c>
      <c r="Q26" s="25">
        <f>M26*P26</f>
        <v>4644.0020000000004</v>
      </c>
      <c r="R26" s="39">
        <v>3.4000000000000002E-2</v>
      </c>
      <c r="S26" s="25">
        <f>M26*R26</f>
        <v>494.97200000000004</v>
      </c>
      <c r="T26" s="28">
        <v>0.221</v>
      </c>
      <c r="U26" s="25">
        <f>M26*T26</f>
        <v>3217.3180000000002</v>
      </c>
      <c r="V26" s="39">
        <v>0.504</v>
      </c>
      <c r="W26" s="25">
        <f>M26*V26</f>
        <v>7337.232</v>
      </c>
      <c r="X26" s="39">
        <v>0.38</v>
      </c>
      <c r="Y26" s="25">
        <f>X26*M26</f>
        <v>5532.04</v>
      </c>
      <c r="Z26" s="47">
        <v>2.82E-3</v>
      </c>
      <c r="AA26" s="18">
        <f>M26*Z26</f>
        <v>41.053559999999997</v>
      </c>
      <c r="AB26" s="27">
        <f>IF(M26&gt;0,(AD26+AL26)/M26,0)</f>
        <v>3.0357227984613273E-3</v>
      </c>
      <c r="AC26" s="47">
        <v>2.9E-4</v>
      </c>
      <c r="AD26" s="37">
        <f>AC26*M26</f>
        <v>4.2218200000000001</v>
      </c>
      <c r="AE26" s="28">
        <v>0.2094</v>
      </c>
      <c r="AF26" s="41">
        <f>AI26*(1-AJ26)*AE26</f>
        <v>39.278205000000007</v>
      </c>
      <c r="AG26" s="28">
        <f>IF(AND(AE26&gt;0,AC26&gt;0,Z26&gt;0),((Z26-AC26)*AE26)/((AE26-AC26)*Z26),0)</f>
        <v>0.89840733320648714</v>
      </c>
      <c r="AH26" s="29">
        <f t="shared" si="0"/>
        <v>0.90570339475941652</v>
      </c>
      <c r="AI26" s="43">
        <v>205</v>
      </c>
      <c r="AJ26" s="39">
        <v>8.5000000000000006E-2</v>
      </c>
      <c r="AK26" s="28">
        <v>0.21310000000000001</v>
      </c>
      <c r="AL26" s="41">
        <f>AI26*(1-AJ26)*AK26</f>
        <v>39.972232500000004</v>
      </c>
      <c r="AM26" s="18">
        <v>1.6</v>
      </c>
      <c r="AN26" s="18"/>
      <c r="AO26" s="121">
        <f>AO25+AI26-AN26</f>
        <v>1741.0000000000005</v>
      </c>
      <c r="AP26" s="104"/>
      <c r="AQ26" s="43"/>
      <c r="AR26" s="48"/>
      <c r="AS26" s="41"/>
      <c r="AT26" s="41"/>
      <c r="AU26" s="41"/>
      <c r="AV26" s="41"/>
    </row>
    <row r="27" spans="1:48" s="22" customFormat="1" ht="13.5" thickBot="1" x14ac:dyDescent="0.25">
      <c r="A27" s="159"/>
      <c r="B27" s="49" t="s">
        <v>38</v>
      </c>
      <c r="C27" s="50"/>
      <c r="D27" s="51">
        <f>SUM(D24:D26)</f>
        <v>46800</v>
      </c>
      <c r="E27" s="51"/>
      <c r="F27" s="51">
        <f>SUM(F24:F26)</f>
        <v>51178</v>
      </c>
      <c r="G27" s="52"/>
      <c r="H27" s="52"/>
      <c r="I27" s="51">
        <f>SUM(I24:I26)</f>
        <v>53502</v>
      </c>
      <c r="J27" s="52"/>
      <c r="K27" s="51">
        <f>SUM(K24:K26)</f>
        <v>48092</v>
      </c>
      <c r="L27" s="21">
        <f>IF(K27&gt;0,(K24*L24+K25*L25+K26*L26)/K27,0)</f>
        <v>8.1670049072610829E-2</v>
      </c>
      <c r="M27" s="52">
        <f>M24+M25+M26</f>
        <v>44164</v>
      </c>
      <c r="N27" s="53">
        <f>IF(M27&gt;0,O27/M27,0)</f>
        <v>0.62690218277329957</v>
      </c>
      <c r="O27" s="54">
        <f>O24+O25+O26</f>
        <v>27686.508000000002</v>
      </c>
      <c r="P27" s="21">
        <f>IF(M27&gt;0,Q27/M27,0)</f>
        <v>0.34814389548048186</v>
      </c>
      <c r="Q27" s="54">
        <f>Q24+Q25+Q26</f>
        <v>15375.427000000001</v>
      </c>
      <c r="R27" s="21">
        <f>IF(M27&gt;0,S27/M27,0)</f>
        <v>2.4953921746218639E-2</v>
      </c>
      <c r="S27" s="54">
        <f>S24+S25+S26</f>
        <v>1102.0650000000001</v>
      </c>
      <c r="T27" s="21">
        <f>IF(M27&gt;0,U27/M27,0)</f>
        <v>0.22971338646861703</v>
      </c>
      <c r="U27" s="54">
        <f>U24+U25+U26</f>
        <v>10145.062000000002</v>
      </c>
      <c r="V27" s="21">
        <f>IF(M27&gt;0,W27/M27,0)</f>
        <v>0.5026615342813151</v>
      </c>
      <c r="W27" s="54">
        <f>W24+W25+W26</f>
        <v>22199.544000000002</v>
      </c>
      <c r="X27" s="21">
        <f>IF(M27&gt;0,Y27/M27,0)</f>
        <v>0.38670365003170004</v>
      </c>
      <c r="Y27" s="54">
        <f>Y24+Y25+Y26</f>
        <v>17078.38</v>
      </c>
      <c r="Z27" s="55">
        <f>IF(M27&gt;0,AA27/M27,0)</f>
        <v>2.8166187392446333E-3</v>
      </c>
      <c r="AA27" s="56">
        <f>SUM(AA24:AA26)</f>
        <v>124.39314999999999</v>
      </c>
      <c r="AB27" s="55">
        <f>IF(M27&gt;0,(AB24*M24+AB25*M25+AB26*M26)/M27,0)</f>
        <v>3.0846853477945837E-3</v>
      </c>
      <c r="AC27" s="55">
        <f>IF(K27&gt;0,(K24*AC24+K25*AC25+K26*AC26)/K27,0)</f>
        <v>2.7660234550444979E-4</v>
      </c>
      <c r="AD27" s="52">
        <f>SUM(AD24:AD26)</f>
        <v>12.215440000000001</v>
      </c>
      <c r="AE27" s="53">
        <f>IF(K27&gt;0,(K24*AE24+K25*AE25+K26*AE26)/K27,0)</f>
        <v>0.20710522124261832</v>
      </c>
      <c r="AF27" s="58">
        <f>SUM(AF24:AF26)</f>
        <v>121.76532990000001</v>
      </c>
      <c r="AG27" s="53">
        <f>IF(AND(AA27&gt;0),((AA24*AG24+AA25*AG25+AA26*AG26)/AA27),0)</f>
        <v>0.90300568263449355</v>
      </c>
      <c r="AH27" s="57">
        <f t="shared" si="0"/>
        <v>0.91152588191035044</v>
      </c>
      <c r="AI27" s="51">
        <f>SUM(AI24:AI26)</f>
        <v>642</v>
      </c>
      <c r="AJ27" s="21">
        <f>IF(AI27&gt;0,(AJ24*AI24+AJ25*AI25+AJ26*AI26)/AI27,0)</f>
        <v>8.4308411214953277E-2</v>
      </c>
      <c r="AK27" s="53">
        <f>IF(K27&gt;0,(AK24*K24+AK25*K25+AK26*K26)/K27,0)</f>
        <v>0.21091146968310737</v>
      </c>
      <c r="AL27" s="58">
        <f>SUM(AL24:AL26)</f>
        <v>124.0166037</v>
      </c>
      <c r="AM27" s="56"/>
      <c r="AN27" s="56">
        <f>SUM(AN24:AN26)</f>
        <v>0</v>
      </c>
      <c r="AO27" s="105"/>
      <c r="AP27" s="106">
        <f>AO26</f>
        <v>1741.0000000000005</v>
      </c>
      <c r="AQ27" s="51">
        <f>SUM(AQ24:AQ26)</f>
        <v>0</v>
      </c>
      <c r="AR27" s="59"/>
      <c r="AS27" s="58"/>
      <c r="AT27" s="58"/>
      <c r="AU27" s="58"/>
      <c r="AV27" s="58"/>
    </row>
    <row r="28" spans="1:48" x14ac:dyDescent="0.2">
      <c r="A28" s="157">
        <v>7</v>
      </c>
      <c r="B28" s="23">
        <v>1</v>
      </c>
      <c r="C28" s="11" t="s">
        <v>54</v>
      </c>
      <c r="D28" s="12">
        <v>7218</v>
      </c>
      <c r="E28" s="12">
        <v>5</v>
      </c>
      <c r="F28" s="12">
        <v>10474</v>
      </c>
      <c r="G28" s="13">
        <v>1</v>
      </c>
      <c r="H28" s="13">
        <v>5.9</v>
      </c>
      <c r="I28" s="12">
        <v>11254</v>
      </c>
      <c r="J28" s="13">
        <v>4.8</v>
      </c>
      <c r="K28" s="12">
        <v>15431</v>
      </c>
      <c r="L28" s="14">
        <v>8.5000000000000006E-2</v>
      </c>
      <c r="M28" s="24">
        <f>ROUND(K28*(1-L28),0)</f>
        <v>14119</v>
      </c>
      <c r="N28" s="15">
        <v>0.61799999999999999</v>
      </c>
      <c r="O28" s="25">
        <f>M28*N28</f>
        <v>8725.5419999999995</v>
      </c>
      <c r="P28" s="14">
        <v>0.35899999999999999</v>
      </c>
      <c r="Q28" s="25">
        <f>M28*P28</f>
        <v>5068.7209999999995</v>
      </c>
      <c r="R28" s="16">
        <v>2.3E-2</v>
      </c>
      <c r="S28" s="25">
        <f>M28*R28</f>
        <v>324.73699999999997</v>
      </c>
      <c r="T28" s="26">
        <v>0.21099999999999999</v>
      </c>
      <c r="U28" s="25">
        <f>M28*T28</f>
        <v>2979.1089999999999</v>
      </c>
      <c r="V28" s="16">
        <v>0.51100000000000001</v>
      </c>
      <c r="W28" s="25">
        <f>M28*V28</f>
        <v>7214.8090000000002</v>
      </c>
      <c r="X28" s="16">
        <v>0.39</v>
      </c>
      <c r="Y28" s="25">
        <f>X28*M28</f>
        <v>5506.41</v>
      </c>
      <c r="Z28" s="17">
        <v>2.7899999999999999E-3</v>
      </c>
      <c r="AA28" s="18">
        <f>M28*Z28</f>
        <v>39.392009999999999</v>
      </c>
      <c r="AB28" s="27">
        <f>IF(M28&gt;0,(AD28+AL28)/M28,0)</f>
        <v>3.0357778879524042E-3</v>
      </c>
      <c r="AC28" s="17">
        <v>2.9E-4</v>
      </c>
      <c r="AD28" s="24">
        <f>AC28*M28</f>
        <v>4.0945099999999996</v>
      </c>
      <c r="AE28" s="117">
        <v>0.2069</v>
      </c>
      <c r="AF28" s="30">
        <f>AI28*(1-AJ28)*AE28</f>
        <v>38.032358000000002</v>
      </c>
      <c r="AG28" s="28">
        <f>IF(AND(AE28&gt;0,AC28&gt;0,Z28&gt;0),((Z28-AC28)*AE28)/((AE28-AC28)*Z28),0)</f>
        <v>0.89731506332207989</v>
      </c>
      <c r="AH28" s="60">
        <f t="shared" si="0"/>
        <v>0.90571800560058457</v>
      </c>
      <c r="AI28" s="12">
        <v>202</v>
      </c>
      <c r="AJ28" s="14">
        <v>0.09</v>
      </c>
      <c r="AK28" s="15">
        <v>0.2109</v>
      </c>
      <c r="AL28" s="30">
        <f>AI28*(1-AJ28)*AK28</f>
        <v>38.767637999999998</v>
      </c>
      <c r="AM28" s="19">
        <v>1.65</v>
      </c>
      <c r="AN28" s="19">
        <v>1066.3800000000001</v>
      </c>
      <c r="AO28" s="101">
        <f>AO26+AI28-AN28</f>
        <v>876.62000000000035</v>
      </c>
      <c r="AP28" s="102"/>
      <c r="AQ28" s="12"/>
      <c r="AR28" s="31"/>
      <c r="AS28" s="20"/>
      <c r="AT28" s="20"/>
      <c r="AU28" s="20"/>
      <c r="AV28" s="20"/>
    </row>
    <row r="29" spans="1:48" x14ac:dyDescent="0.2">
      <c r="A29" s="158"/>
      <c r="B29" s="33">
        <v>2</v>
      </c>
      <c r="C29" s="11" t="s">
        <v>56</v>
      </c>
      <c r="D29" s="34">
        <v>27064</v>
      </c>
      <c r="E29" s="34">
        <v>2</v>
      </c>
      <c r="F29" s="34">
        <v>17409</v>
      </c>
      <c r="G29" s="35">
        <v>1.4</v>
      </c>
      <c r="H29" s="35">
        <v>5.4</v>
      </c>
      <c r="I29" s="34">
        <v>18249</v>
      </c>
      <c r="J29" s="35">
        <v>3.5</v>
      </c>
      <c r="K29" s="34">
        <v>15301</v>
      </c>
      <c r="L29" s="36">
        <v>8.5000000000000006E-2</v>
      </c>
      <c r="M29" s="37">
        <f>ROUND(K29*(1-L29),0)</f>
        <v>14000</v>
      </c>
      <c r="N29" s="38">
        <v>0.54</v>
      </c>
      <c r="O29" s="25">
        <f>M29*N29</f>
        <v>7560.0000000000009</v>
      </c>
      <c r="P29" s="36">
        <v>0.41899999999999998</v>
      </c>
      <c r="Q29" s="25">
        <f>M29*P29</f>
        <v>5866</v>
      </c>
      <c r="R29" s="39">
        <v>4.1000000000000002E-2</v>
      </c>
      <c r="S29" s="25">
        <f>M29*R29</f>
        <v>574</v>
      </c>
      <c r="T29" s="28">
        <v>0.21099999999999999</v>
      </c>
      <c r="U29" s="25">
        <f>M29*T29</f>
        <v>2954</v>
      </c>
      <c r="V29" s="39">
        <v>0.50700000000000001</v>
      </c>
      <c r="W29" s="25">
        <f>M29*V29</f>
        <v>7098</v>
      </c>
      <c r="X29" s="39">
        <v>0.39</v>
      </c>
      <c r="Y29" s="25">
        <f>X29*M29</f>
        <v>5460</v>
      </c>
      <c r="Z29" s="40">
        <v>2.7899999999999999E-3</v>
      </c>
      <c r="AA29" s="18">
        <f>M29*Z29</f>
        <v>39.06</v>
      </c>
      <c r="AB29" s="27">
        <f>IF(M29&gt;0,(AD29+AL29)/M29,0)</f>
        <v>3.0864093785714286E-3</v>
      </c>
      <c r="AC29" s="40">
        <v>2.7999999999999998E-4</v>
      </c>
      <c r="AD29" s="37">
        <f>AC29*M29</f>
        <v>3.9199999999999995</v>
      </c>
      <c r="AE29" s="28">
        <v>0.2072</v>
      </c>
      <c r="AF29" s="41">
        <f>AI29*(1-AJ29)*AE29</f>
        <v>38.2737768</v>
      </c>
      <c r="AG29" s="28">
        <f>IF(AND(AE29&gt;0,AC29&gt;0,Z29&gt;0),((Z29-AC29)*AE29)/((AE29-AC29)*Z29),0)</f>
        <v>0.90085895402583183</v>
      </c>
      <c r="AH29" s="29">
        <f t="shared" si="0"/>
        <v>0.91047825599673382</v>
      </c>
      <c r="AI29" s="34">
        <v>201</v>
      </c>
      <c r="AJ29" s="36">
        <v>8.1000000000000003E-2</v>
      </c>
      <c r="AK29" s="38">
        <v>0.2127</v>
      </c>
      <c r="AL29" s="41">
        <f>AI29*(1-AJ29)*AK29</f>
        <v>39.2897313</v>
      </c>
      <c r="AM29" s="42">
        <v>1.6</v>
      </c>
      <c r="AN29" s="42"/>
      <c r="AO29" s="121">
        <f>AO28+AI29-AN29</f>
        <v>1077.6200000000003</v>
      </c>
      <c r="AP29" s="104"/>
      <c r="AQ29" s="43"/>
      <c r="AR29" s="44"/>
      <c r="AS29" s="45"/>
      <c r="AT29" s="45"/>
      <c r="AU29" s="45"/>
      <c r="AV29" s="45"/>
    </row>
    <row r="30" spans="1:48" x14ac:dyDescent="0.2">
      <c r="A30" s="158"/>
      <c r="B30" s="33">
        <v>3</v>
      </c>
      <c r="C30" s="46" t="s">
        <v>53</v>
      </c>
      <c r="D30" s="43">
        <v>19543</v>
      </c>
      <c r="E30" s="43">
        <v>1</v>
      </c>
      <c r="F30" s="43">
        <v>16002</v>
      </c>
      <c r="G30" s="37">
        <v>1</v>
      </c>
      <c r="H30" s="37">
        <v>4.5999999999999996</v>
      </c>
      <c r="I30" s="43">
        <v>16781</v>
      </c>
      <c r="J30" s="37">
        <v>4</v>
      </c>
      <c r="K30" s="43">
        <v>15515</v>
      </c>
      <c r="L30" s="39">
        <v>0.08</v>
      </c>
      <c r="M30" s="37">
        <f>ROUND(K30*(1-L30),0)</f>
        <v>14274</v>
      </c>
      <c r="N30" s="28">
        <v>0.69599999999999995</v>
      </c>
      <c r="O30" s="25">
        <f>M30*N30</f>
        <v>9934.7039999999997</v>
      </c>
      <c r="P30" s="39">
        <v>0.26900000000000002</v>
      </c>
      <c r="Q30" s="25">
        <f>M30*P30</f>
        <v>3839.7060000000001</v>
      </c>
      <c r="R30" s="39">
        <v>3.5000000000000003E-2</v>
      </c>
      <c r="S30" s="25">
        <f>M30*R30</f>
        <v>499.59000000000003</v>
      </c>
      <c r="T30" s="28">
        <v>0.19500000000000001</v>
      </c>
      <c r="U30" s="25">
        <f>M30*T30</f>
        <v>2783.4300000000003</v>
      </c>
      <c r="V30" s="39">
        <v>0.51200000000000001</v>
      </c>
      <c r="W30" s="25">
        <f>M30*V30</f>
        <v>7308.2880000000005</v>
      </c>
      <c r="X30" s="39">
        <v>0.38</v>
      </c>
      <c r="Y30" s="25">
        <f>X30*M30</f>
        <v>5424.12</v>
      </c>
      <c r="Z30" s="47">
        <v>2.8500000000000001E-3</v>
      </c>
      <c r="AA30" s="18">
        <f>M30*Z30</f>
        <v>40.680900000000001</v>
      </c>
      <c r="AB30" s="27">
        <f>IF(M30&gt;0,(AD30+AL30)/M30,0)</f>
        <v>3.1542248003362762E-3</v>
      </c>
      <c r="AC30" s="47">
        <v>2.7999999999999998E-4</v>
      </c>
      <c r="AD30" s="37">
        <f>AC30*M30</f>
        <v>3.9967199999999998</v>
      </c>
      <c r="AE30" s="28">
        <v>0.2175</v>
      </c>
      <c r="AF30" s="41">
        <f>AI30*(1-AJ30)*AE30</f>
        <v>40.068720000000006</v>
      </c>
      <c r="AG30" s="28">
        <f>IF(AND(AE30&gt;0,AC30&gt;0,Z30&gt;0),((Z30-AC30)*AE30)/((AE30-AC30)*Z30),0)</f>
        <v>0.90291676156600886</v>
      </c>
      <c r="AH30" s="29">
        <f t="shared" si="0"/>
        <v>0.9123772988495481</v>
      </c>
      <c r="AI30" s="43">
        <v>202</v>
      </c>
      <c r="AJ30" s="39">
        <v>8.7999999999999995E-2</v>
      </c>
      <c r="AK30" s="28">
        <v>0.22270000000000001</v>
      </c>
      <c r="AL30" s="41">
        <f>AI30*(1-AJ30)*AK30</f>
        <v>41.026684800000005</v>
      </c>
      <c r="AM30" s="18">
        <v>1.62</v>
      </c>
      <c r="AN30" s="18"/>
      <c r="AO30" s="121">
        <f>AO29+AI30-AN30</f>
        <v>1279.6200000000003</v>
      </c>
      <c r="AP30" s="104"/>
      <c r="AQ30" s="43"/>
      <c r="AR30" s="48"/>
      <c r="AS30" s="41"/>
      <c r="AT30" s="41"/>
      <c r="AU30" s="41"/>
      <c r="AV30" s="41"/>
    </row>
    <row r="31" spans="1:48" s="22" customFormat="1" ht="13.5" thickBot="1" x14ac:dyDescent="0.25">
      <c r="A31" s="159"/>
      <c r="B31" s="49" t="s">
        <v>38</v>
      </c>
      <c r="C31" s="50"/>
      <c r="D31" s="51">
        <f>SUM(D28:D30)</f>
        <v>53825</v>
      </c>
      <c r="E31" s="51"/>
      <c r="F31" s="51">
        <f>SUM(F28:F30)</f>
        <v>43885</v>
      </c>
      <c r="G31" s="52"/>
      <c r="H31" s="52"/>
      <c r="I31" s="51">
        <f>SUM(I28:I30)</f>
        <v>46284</v>
      </c>
      <c r="J31" s="52"/>
      <c r="K31" s="51">
        <f>SUM(K28:K30)</f>
        <v>46247</v>
      </c>
      <c r="L31" s="21">
        <f>IF(K31&gt;0,(K28*L28+K29*L29+K30*L30)/K31,0)</f>
        <v>8.3322593897982578E-2</v>
      </c>
      <c r="M31" s="52">
        <f>M28+M29+M30</f>
        <v>42393</v>
      </c>
      <c r="N31" s="53">
        <f>IF(M31&gt;0,O31/M31,0)</f>
        <v>0.61850413983440655</v>
      </c>
      <c r="O31" s="54">
        <f>O28+O29+O30</f>
        <v>26220.245999999999</v>
      </c>
      <c r="P31" s="21">
        <f>IF(M31&gt;0,Q31/M31,0)</f>
        <v>0.34851100417521758</v>
      </c>
      <c r="Q31" s="54">
        <f>Q28+Q29+Q30</f>
        <v>14774.427</v>
      </c>
      <c r="R31" s="21">
        <f>IF(M31&gt;0,S31/M31,0)</f>
        <v>3.2984855990375768E-2</v>
      </c>
      <c r="S31" s="54">
        <f>S28+S29+S30</f>
        <v>1398.327</v>
      </c>
      <c r="T31" s="21">
        <f>IF(M31&gt;0,U31/M31,0)</f>
        <v>0.20561269549218034</v>
      </c>
      <c r="U31" s="54">
        <f>U28+U29+U30</f>
        <v>8716.5390000000007</v>
      </c>
      <c r="V31" s="21">
        <f>IF(M31&gt;0,W31/M31,0)</f>
        <v>0.51001573372962516</v>
      </c>
      <c r="W31" s="54">
        <f>W28+W29+W30</f>
        <v>21621.097000000002</v>
      </c>
      <c r="X31" s="21">
        <f>IF(M31&gt;0,Y31/M31,0)</f>
        <v>0.38663293468261267</v>
      </c>
      <c r="Y31" s="54">
        <f>Y28+Y29+Y30</f>
        <v>16390.53</v>
      </c>
      <c r="Z31" s="55">
        <f>IF(M31&gt;0,AA31/M31,0)</f>
        <v>2.810202391904324E-3</v>
      </c>
      <c r="AA31" s="56">
        <f>SUM(AA28:AA30)</f>
        <v>119.13291000000001</v>
      </c>
      <c r="AB31" s="55">
        <f>IF(M31&gt;0,(AB28*M28+AB29*M29+AB30*M30)/M31,0)</f>
        <v>3.0923804425258892E-3</v>
      </c>
      <c r="AC31" s="55">
        <f>IF(K31&gt;0,(K28*AC28+K29*AC29+K30*AC30)/K31,0)</f>
        <v>2.8333664886371013E-4</v>
      </c>
      <c r="AD31" s="52">
        <f>SUM(AD28:AD30)</f>
        <v>12.011229999999999</v>
      </c>
      <c r="AE31" s="53">
        <f>IF(K31&gt;0,(K28*AE28+K29*AE29+K30*AE30)/K31,0)</f>
        <v>0.21055535710424458</v>
      </c>
      <c r="AF31" s="58">
        <f>SUM(AF28:AF30)</f>
        <v>116.37485480000001</v>
      </c>
      <c r="AG31" s="53">
        <f>IF(AND(AA31&gt;0),((AA28*AG28+AA29*AG29+AA30*AG30)/AA31),0)</f>
        <v>0.90038983499499536</v>
      </c>
      <c r="AH31" s="57">
        <f t="shared" si="0"/>
        <v>0.90957202389898961</v>
      </c>
      <c r="AI31" s="51">
        <f>SUM(AI28:AI30)</f>
        <v>605</v>
      </c>
      <c r="AJ31" s="21">
        <f>IF(AI31&gt;0,(AJ28*AI28+AJ29*AI29+AJ30*AI30)/AI31,0)</f>
        <v>8.634214876033057E-2</v>
      </c>
      <c r="AK31" s="53">
        <f>IF(K31&gt;0,(AK28*K28+AK29*K29+AK30*K30)/K31,0)</f>
        <v>0.21545421540856705</v>
      </c>
      <c r="AL31" s="58">
        <f>SUM(AL28:AL30)</f>
        <v>119.0840541</v>
      </c>
      <c r="AM31" s="56"/>
      <c r="AN31" s="56">
        <f>SUM(AN28:AN30)</f>
        <v>1066.3800000000001</v>
      </c>
      <c r="AO31" s="105"/>
      <c r="AP31" s="106">
        <f>AO30</f>
        <v>1279.6200000000003</v>
      </c>
      <c r="AQ31" s="51">
        <f>SUM(AQ28:AQ30)</f>
        <v>0</v>
      </c>
      <c r="AR31" s="59"/>
      <c r="AS31" s="58"/>
      <c r="AT31" s="58"/>
      <c r="AU31" s="58"/>
      <c r="AV31" s="58"/>
    </row>
    <row r="32" spans="1:48" x14ac:dyDescent="0.2">
      <c r="A32" s="157">
        <v>8</v>
      </c>
      <c r="B32" s="23">
        <v>1</v>
      </c>
      <c r="C32" s="11" t="s">
        <v>54</v>
      </c>
      <c r="D32" s="12">
        <v>4424</v>
      </c>
      <c r="E32" s="12">
        <v>0</v>
      </c>
      <c r="F32" s="12">
        <v>11183</v>
      </c>
      <c r="G32" s="13">
        <v>1.3</v>
      </c>
      <c r="H32" s="13">
        <v>3.4</v>
      </c>
      <c r="I32" s="12">
        <v>12368</v>
      </c>
      <c r="J32" s="13">
        <v>4.3</v>
      </c>
      <c r="K32" s="12">
        <v>14815</v>
      </c>
      <c r="L32" s="14">
        <v>8.2000000000000003E-2</v>
      </c>
      <c r="M32" s="24">
        <f>ROUND(K32*(1-L32),0)</f>
        <v>13600</v>
      </c>
      <c r="N32" s="15">
        <v>0.66700000000000004</v>
      </c>
      <c r="O32" s="25">
        <f>M32*N32</f>
        <v>9071.2000000000007</v>
      </c>
      <c r="P32" s="14">
        <v>0.29899999999999999</v>
      </c>
      <c r="Q32" s="25">
        <f>M32*P32</f>
        <v>4066.3999999999996</v>
      </c>
      <c r="R32" s="16">
        <v>3.4000000000000002E-2</v>
      </c>
      <c r="S32" s="25">
        <f>M32*R32</f>
        <v>462.40000000000003</v>
      </c>
      <c r="T32" s="26">
        <v>0.19900000000000001</v>
      </c>
      <c r="U32" s="25">
        <f>M32*T32</f>
        <v>2706.4</v>
      </c>
      <c r="V32" s="16">
        <v>0.51700000000000002</v>
      </c>
      <c r="W32" s="25">
        <f>M32*V32</f>
        <v>7031.2</v>
      </c>
      <c r="X32" s="16">
        <v>0.38</v>
      </c>
      <c r="Y32" s="25">
        <f>X32*M32</f>
        <v>5168</v>
      </c>
      <c r="Z32" s="17">
        <v>2.97E-3</v>
      </c>
      <c r="AA32" s="18">
        <f>M32*Z32</f>
        <v>40.392000000000003</v>
      </c>
      <c r="AB32" s="27">
        <f>IF(M32&gt;0,(AD32+AL32)/M32,0)</f>
        <v>3.3477468382352945E-3</v>
      </c>
      <c r="AC32" s="17">
        <v>2.9E-4</v>
      </c>
      <c r="AD32" s="24">
        <f>AC32*M32</f>
        <v>3.944</v>
      </c>
      <c r="AE32" s="117">
        <v>0.2185</v>
      </c>
      <c r="AF32" s="30">
        <f>AI32*(1-AJ32)*AE32</f>
        <v>41.585357000000002</v>
      </c>
      <c r="AG32" s="28">
        <f>IF(AND(AE32&gt;0,AC32&gt;0,Z32&gt;0),((Z32-AC32)*AE32)/((AE32-AC32)*Z32),0)</f>
        <v>0.90355613017269232</v>
      </c>
      <c r="AH32" s="60">
        <f t="shared" si="0"/>
        <v>0.91458844305063047</v>
      </c>
      <c r="AI32" s="12">
        <v>211</v>
      </c>
      <c r="AJ32" s="14">
        <v>9.8000000000000004E-2</v>
      </c>
      <c r="AK32" s="15">
        <v>0.2185</v>
      </c>
      <c r="AL32" s="30">
        <f>AI32*(1-AJ32)*AK32</f>
        <v>41.585357000000002</v>
      </c>
      <c r="AM32" s="19">
        <v>1.65</v>
      </c>
      <c r="AN32" s="19">
        <v>1064.68</v>
      </c>
      <c r="AO32" s="101">
        <f>AO30+AI32-AN32</f>
        <v>425.94000000000028</v>
      </c>
      <c r="AP32" s="102"/>
      <c r="AQ32" s="12"/>
      <c r="AR32" s="31"/>
      <c r="AS32" s="20"/>
      <c r="AT32" s="20"/>
      <c r="AU32" s="20"/>
      <c r="AV32" s="20"/>
    </row>
    <row r="33" spans="1:48" x14ac:dyDescent="0.2">
      <c r="A33" s="158"/>
      <c r="B33" s="33">
        <v>2</v>
      </c>
      <c r="C33" s="46" t="s">
        <v>50</v>
      </c>
      <c r="D33" s="34">
        <v>17350</v>
      </c>
      <c r="E33" s="34">
        <v>4</v>
      </c>
      <c r="F33" s="34">
        <v>16289</v>
      </c>
      <c r="G33" s="35">
        <v>1.8</v>
      </c>
      <c r="H33" s="35">
        <v>6.5</v>
      </c>
      <c r="I33" s="34">
        <v>16133</v>
      </c>
      <c r="J33" s="35">
        <v>4.0999999999999996</v>
      </c>
      <c r="K33" s="34">
        <v>14859</v>
      </c>
      <c r="L33" s="36">
        <v>8.6999999999999994E-2</v>
      </c>
      <c r="M33" s="37">
        <f>ROUND(K33*(1-L33),0)</f>
        <v>13566</v>
      </c>
      <c r="N33" s="38">
        <v>0.65200000000000002</v>
      </c>
      <c r="O33" s="25">
        <f>M33*N33</f>
        <v>8845.0320000000011</v>
      </c>
      <c r="P33" s="36">
        <v>0.315</v>
      </c>
      <c r="Q33" s="25">
        <f>M33*P33</f>
        <v>4273.29</v>
      </c>
      <c r="R33" s="39">
        <v>3.3000000000000002E-2</v>
      </c>
      <c r="S33" s="25">
        <f>M33*R33</f>
        <v>447.678</v>
      </c>
      <c r="T33" s="28">
        <v>0.20200000000000001</v>
      </c>
      <c r="U33" s="25">
        <f>M33*T33</f>
        <v>2740.3320000000003</v>
      </c>
      <c r="V33" s="39">
        <v>0.51500000000000001</v>
      </c>
      <c r="W33" s="25">
        <f>M33*V33</f>
        <v>6986.49</v>
      </c>
      <c r="X33" s="39">
        <v>0.38</v>
      </c>
      <c r="Y33" s="25">
        <f>X33*M33</f>
        <v>5155.08</v>
      </c>
      <c r="Z33" s="40">
        <v>2.9399999999999999E-3</v>
      </c>
      <c r="AA33" s="18">
        <f>M33*Z33</f>
        <v>39.884039999999999</v>
      </c>
      <c r="AB33" s="27">
        <f>IF(M33&gt;0,(AD33+AL33)/M33,0)</f>
        <v>3.1997203007518796E-3</v>
      </c>
      <c r="AC33" s="40">
        <v>2.9E-4</v>
      </c>
      <c r="AD33" s="37">
        <f>AC33*M33</f>
        <v>3.9341400000000002</v>
      </c>
      <c r="AE33" s="28">
        <v>0.22120000000000001</v>
      </c>
      <c r="AF33" s="41">
        <f>AI33*(1-AJ33)*AE33</f>
        <v>41.1086928</v>
      </c>
      <c r="AG33" s="28">
        <f>IF(AND(AE33&gt;0,AC33&gt;0,Z33&gt;0),((Z33-AC33)*AE33)/((AE33-AC33)*Z33),0)</f>
        <v>0.90254380689399483</v>
      </c>
      <c r="AH33" s="29">
        <f t="shared" si="0"/>
        <v>0.91061037856017346</v>
      </c>
      <c r="AI33" s="34">
        <v>204</v>
      </c>
      <c r="AJ33" s="36">
        <v>8.8999999999999996E-2</v>
      </c>
      <c r="AK33" s="38">
        <v>0.21240000000000001</v>
      </c>
      <c r="AL33" s="41">
        <f>AI33*(1-AJ33)*AK33</f>
        <v>39.473265599999998</v>
      </c>
      <c r="AM33" s="42">
        <v>1.6</v>
      </c>
      <c r="AN33" s="42"/>
      <c r="AO33" s="121">
        <f>AO32+AI33-AN33</f>
        <v>629.94000000000028</v>
      </c>
      <c r="AP33" s="104"/>
      <c r="AQ33" s="43"/>
      <c r="AR33" s="44"/>
      <c r="AS33" s="45"/>
      <c r="AT33" s="45"/>
      <c r="AU33" s="45"/>
      <c r="AV33" s="45"/>
    </row>
    <row r="34" spans="1:48" x14ac:dyDescent="0.2">
      <c r="A34" s="158"/>
      <c r="B34" s="33">
        <v>3</v>
      </c>
      <c r="C34" s="46" t="s">
        <v>53</v>
      </c>
      <c r="D34" s="43">
        <v>19350</v>
      </c>
      <c r="E34" s="43">
        <v>1</v>
      </c>
      <c r="F34" s="43">
        <v>15081</v>
      </c>
      <c r="G34" s="37">
        <v>1.2</v>
      </c>
      <c r="H34" s="37">
        <v>4.5</v>
      </c>
      <c r="I34" s="43">
        <v>16185</v>
      </c>
      <c r="J34" s="37">
        <v>4</v>
      </c>
      <c r="K34" s="43">
        <v>14734</v>
      </c>
      <c r="L34" s="39">
        <v>8.5000000000000006E-2</v>
      </c>
      <c r="M34" s="37">
        <f>ROUND(K34*(1-L34),0)</f>
        <v>13482</v>
      </c>
      <c r="N34" s="28">
        <v>0.754</v>
      </c>
      <c r="O34" s="25">
        <f>M34*N34</f>
        <v>10165.428</v>
      </c>
      <c r="P34" s="39">
        <v>0.19</v>
      </c>
      <c r="Q34" s="25">
        <f>M34*P34</f>
        <v>2561.58</v>
      </c>
      <c r="R34" s="39">
        <v>5.6000000000000001E-2</v>
      </c>
      <c r="S34" s="25">
        <f>M34*R34</f>
        <v>754.99199999999996</v>
      </c>
      <c r="T34" s="28">
        <v>0.20799999999999999</v>
      </c>
      <c r="U34" s="25">
        <f>M34*T34</f>
        <v>2804.2559999999999</v>
      </c>
      <c r="V34" s="39">
        <v>0.51800000000000002</v>
      </c>
      <c r="W34" s="25">
        <f>M34*V34</f>
        <v>6983.6760000000004</v>
      </c>
      <c r="X34" s="39">
        <v>0.38</v>
      </c>
      <c r="Y34" s="25">
        <f>X34*M34</f>
        <v>5123.16</v>
      </c>
      <c r="Z34" s="47">
        <v>2.8999999999999998E-3</v>
      </c>
      <c r="AA34" s="18">
        <f>M34*Z34</f>
        <v>39.097799999999999</v>
      </c>
      <c r="AB34" s="27">
        <f>IF(M34&gt;0,(AD34+AL34)/M34,0)</f>
        <v>3.4131841269841273E-3</v>
      </c>
      <c r="AC34" s="47">
        <v>2.7999999999999998E-4</v>
      </c>
      <c r="AD34" s="37">
        <f>AC34*M34</f>
        <v>3.7749599999999996</v>
      </c>
      <c r="AE34" s="28">
        <v>0.215</v>
      </c>
      <c r="AF34" s="41">
        <f>AI34*(1-AJ34)*AE34</f>
        <v>42.007130000000004</v>
      </c>
      <c r="AG34" s="28">
        <f>IF(AND(AE34&gt;0,AC34&gt;0,Z34&gt;0),((Z34-AC34)*AE34)/((AE34-AC34)*Z34),0)</f>
        <v>0.904626393956524</v>
      </c>
      <c r="AH34" s="29">
        <f t="shared" si="0"/>
        <v>0.91915555975738306</v>
      </c>
      <c r="AI34" s="43">
        <v>214</v>
      </c>
      <c r="AJ34" s="39">
        <v>8.6999999999999994E-2</v>
      </c>
      <c r="AK34" s="28">
        <v>0.2162</v>
      </c>
      <c r="AL34" s="41">
        <f>AI34*(1-AJ34)*AK34</f>
        <v>42.241588400000005</v>
      </c>
      <c r="AM34" s="18">
        <v>1.6</v>
      </c>
      <c r="AN34" s="18"/>
      <c r="AO34" s="121">
        <f>AO33+AI34-AN34</f>
        <v>843.94000000000028</v>
      </c>
      <c r="AP34" s="104"/>
      <c r="AQ34" s="43"/>
      <c r="AR34" s="48"/>
      <c r="AS34" s="41"/>
      <c r="AT34" s="41"/>
      <c r="AU34" s="41"/>
      <c r="AV34" s="41"/>
    </row>
    <row r="35" spans="1:48" s="22" customFormat="1" ht="13.5" thickBot="1" x14ac:dyDescent="0.25">
      <c r="A35" s="159"/>
      <c r="B35" s="49" t="s">
        <v>38</v>
      </c>
      <c r="C35" s="50"/>
      <c r="D35" s="51">
        <f>SUM(D32:D34)</f>
        <v>41124</v>
      </c>
      <c r="E35" s="51"/>
      <c r="F35" s="51">
        <f>SUM(F32:F34)</f>
        <v>42553</v>
      </c>
      <c r="G35" s="52"/>
      <c r="H35" s="52"/>
      <c r="I35" s="51">
        <f>SUM(I32:I34)</f>
        <v>44686</v>
      </c>
      <c r="J35" s="52"/>
      <c r="K35" s="51">
        <f>SUM(K32:K34)</f>
        <v>44408</v>
      </c>
      <c r="L35" s="21">
        <f>IF(K35&gt;0,(K32*L32+K33*L33+K34*L34)/K35,0)</f>
        <v>8.466837056386238E-2</v>
      </c>
      <c r="M35" s="52">
        <f>M32+M33+M34</f>
        <v>40648</v>
      </c>
      <c r="N35" s="53">
        <f>IF(M35&gt;0,O35/M35,0)</f>
        <v>0.69084973430427088</v>
      </c>
      <c r="O35" s="54">
        <f>O32+O33+O34</f>
        <v>28081.660000000003</v>
      </c>
      <c r="P35" s="21">
        <f>IF(M35&gt;0,Q35/M35,0)</f>
        <v>0.26818711867742567</v>
      </c>
      <c r="Q35" s="54">
        <f>Q32+Q33+Q34</f>
        <v>10901.269999999999</v>
      </c>
      <c r="R35" s="21">
        <f>IF(M35&gt;0,S35/M35,0)</f>
        <v>4.0963147018303482E-2</v>
      </c>
      <c r="S35" s="54">
        <f>S32+S33+S34</f>
        <v>1665.07</v>
      </c>
      <c r="T35" s="21">
        <f>IF(M35&gt;0,U35/M35,0)</f>
        <v>0.20298632159023813</v>
      </c>
      <c r="U35" s="54">
        <f>U32+U33+U34</f>
        <v>8250.9879999999994</v>
      </c>
      <c r="V35" s="21">
        <f>IF(M35&gt;0,W35/M35,0)</f>
        <v>0.51666419012005504</v>
      </c>
      <c r="W35" s="54">
        <f>W32+W33+W34</f>
        <v>21001.365999999998</v>
      </c>
      <c r="X35" s="21">
        <f>IF(M35&gt;0,Y35/M35,0)</f>
        <v>0.38</v>
      </c>
      <c r="Y35" s="54">
        <f>Y32+Y33+Y34</f>
        <v>15446.24</v>
      </c>
      <c r="Z35" s="55">
        <f>IF(M35&gt;0,AA35/M35,0)</f>
        <v>2.9367703208029914E-3</v>
      </c>
      <c r="AA35" s="56">
        <f>SUM(AA32:AA34)</f>
        <v>119.37384</v>
      </c>
      <c r="AB35" s="55">
        <f>IF(M35&gt;0,(AB32*M32+AB33*M33+AB34*M34)/M35,0)</f>
        <v>3.3200479974414489E-3</v>
      </c>
      <c r="AC35" s="55">
        <f>IF(K35&gt;0,(K32*AC32+K33*AC33+K34*AC34)/K35,0)</f>
        <v>2.8668212934606377E-4</v>
      </c>
      <c r="AD35" s="52">
        <f>SUM(AD32:AD34)</f>
        <v>11.6531</v>
      </c>
      <c r="AE35" s="53">
        <f>IF(K35&gt;0,(K32*AE32+K33*AE33+K34*AE34)/K35,0)</f>
        <v>0.21824217032967033</v>
      </c>
      <c r="AF35" s="58">
        <f>SUM(AF32:AF34)</f>
        <v>124.70117980000001</v>
      </c>
      <c r="AG35" s="53">
        <f>IF(AND(AA35&gt;0),((AA32*AG32+AA33*AG33+AA34*AG34)/AA35),0)</f>
        <v>0.90356843954656341</v>
      </c>
      <c r="AH35" s="57">
        <f t="shared" si="0"/>
        <v>0.91486716280232283</v>
      </c>
      <c r="AI35" s="51">
        <f>SUM(AI32:AI34)</f>
        <v>629</v>
      </c>
      <c r="AJ35" s="21">
        <f>IF(AI35&gt;0,(AJ32*AI32+AJ33*AI33+AJ34*AI34)/AI35,0)</f>
        <v>9.1338632750397455E-2</v>
      </c>
      <c r="AK35" s="53">
        <f>IF(K35&gt;0,(AK32*K32+AK33*K33+AK34*K34)/K35,0)</f>
        <v>0.21569581832102322</v>
      </c>
      <c r="AL35" s="58">
        <f>SUM(AL32:AL34)</f>
        <v>123.30021100000002</v>
      </c>
      <c r="AM35" s="56"/>
      <c r="AN35" s="56">
        <f>SUM(AN32:AN34)</f>
        <v>1064.68</v>
      </c>
      <c r="AO35" s="105"/>
      <c r="AP35" s="106">
        <f>AO34</f>
        <v>843.94000000000028</v>
      </c>
      <c r="AQ35" s="51">
        <f>SUM(AQ32:AQ34)</f>
        <v>0</v>
      </c>
      <c r="AR35" s="59"/>
      <c r="AS35" s="58"/>
      <c r="AT35" s="58"/>
      <c r="AU35" s="58"/>
      <c r="AV35" s="58"/>
    </row>
    <row r="36" spans="1:48" x14ac:dyDescent="0.2">
      <c r="A36" s="157">
        <v>9</v>
      </c>
      <c r="B36" s="23">
        <v>1</v>
      </c>
      <c r="C36" s="11" t="s">
        <v>54</v>
      </c>
      <c r="D36" s="12">
        <v>4359</v>
      </c>
      <c r="E36" s="12">
        <v>1</v>
      </c>
      <c r="F36" s="12">
        <v>14323</v>
      </c>
      <c r="G36" s="13">
        <v>0.9</v>
      </c>
      <c r="H36" s="13">
        <v>6.2</v>
      </c>
      <c r="I36" s="12">
        <v>14751</v>
      </c>
      <c r="J36" s="13">
        <v>3.7</v>
      </c>
      <c r="K36" s="12">
        <v>14812</v>
      </c>
      <c r="L36" s="14">
        <v>8.2000000000000003E-2</v>
      </c>
      <c r="M36" s="24">
        <f>ROUND(K36*(1-L36),0)</f>
        <v>13597</v>
      </c>
      <c r="N36" s="15">
        <v>0.745</v>
      </c>
      <c r="O36" s="25">
        <f>M36*N36</f>
        <v>10129.764999999999</v>
      </c>
      <c r="P36" s="14">
        <v>0.23799999999999999</v>
      </c>
      <c r="Q36" s="25">
        <f>M36*P36</f>
        <v>3236.0859999999998</v>
      </c>
      <c r="R36" s="16">
        <v>1.7000000000000001E-2</v>
      </c>
      <c r="S36" s="25">
        <f>M36*R36</f>
        <v>231.14900000000003</v>
      </c>
      <c r="T36" s="26">
        <v>0.214</v>
      </c>
      <c r="U36" s="25">
        <f>M36*T36</f>
        <v>2909.7579999999998</v>
      </c>
      <c r="V36" s="16">
        <v>0.52500000000000002</v>
      </c>
      <c r="W36" s="25">
        <f>M36*V36</f>
        <v>7138.4250000000002</v>
      </c>
      <c r="X36" s="16">
        <v>0.38</v>
      </c>
      <c r="Y36" s="25">
        <f>X36*M36</f>
        <v>5166.8599999999997</v>
      </c>
      <c r="Z36" s="17">
        <v>2.8300000000000001E-3</v>
      </c>
      <c r="AA36" s="18">
        <f>M36*Z36</f>
        <v>38.479509999999998</v>
      </c>
      <c r="AB36" s="27">
        <f>IF(M36&gt;0,(AD36+AL36)/M36,0)</f>
        <v>3.3445799220416269E-3</v>
      </c>
      <c r="AC36" s="17">
        <v>2.5999999999999998E-4</v>
      </c>
      <c r="AD36" s="24">
        <f>AC36*M36</f>
        <v>3.5352199999999998</v>
      </c>
      <c r="AE36" s="117">
        <v>0.2167</v>
      </c>
      <c r="AF36" s="30">
        <f>AI36*(1-AJ36)*AE36</f>
        <v>41.576495399999999</v>
      </c>
      <c r="AG36" s="28">
        <f>IF(AND(AE36&gt;0,AC36&gt;0,Z36&gt;0),((Z36-AC36)*AE36)/((AE36-AC36)*Z36),0)</f>
        <v>0.90921810237358403</v>
      </c>
      <c r="AH36" s="60">
        <f t="shared" si="0"/>
        <v>0.9233605182358432</v>
      </c>
      <c r="AI36" s="12">
        <v>209</v>
      </c>
      <c r="AJ36" s="14">
        <v>8.2000000000000003E-2</v>
      </c>
      <c r="AK36" s="15">
        <v>0.21859999999999999</v>
      </c>
      <c r="AL36" s="30">
        <f>AI36*(1-AJ36)*AK36</f>
        <v>41.9410332</v>
      </c>
      <c r="AM36" s="19">
        <v>1.65</v>
      </c>
      <c r="AN36" s="19">
        <v>963.08</v>
      </c>
      <c r="AO36" s="101">
        <f>AO34+AI36-AN36-AP36</f>
        <v>33.060000000000244</v>
      </c>
      <c r="AP36" s="102">
        <v>56.8</v>
      </c>
      <c r="AQ36" s="12"/>
      <c r="AR36" s="31"/>
      <c r="AS36" s="20"/>
      <c r="AT36" s="20"/>
      <c r="AU36" s="20"/>
      <c r="AV36" s="20"/>
    </row>
    <row r="37" spans="1:48" x14ac:dyDescent="0.2">
      <c r="A37" s="158"/>
      <c r="B37" s="33">
        <v>2</v>
      </c>
      <c r="C37" s="46" t="s">
        <v>50</v>
      </c>
      <c r="D37" s="34">
        <v>20100</v>
      </c>
      <c r="E37" s="34">
        <v>3</v>
      </c>
      <c r="F37" s="34">
        <v>14845</v>
      </c>
      <c r="G37" s="35">
        <v>0.7</v>
      </c>
      <c r="H37" s="35">
        <v>5.4</v>
      </c>
      <c r="I37" s="34">
        <v>15616</v>
      </c>
      <c r="J37" s="35">
        <v>3.8</v>
      </c>
      <c r="K37" s="34">
        <v>14814</v>
      </c>
      <c r="L37" s="36">
        <v>8.5000000000000006E-2</v>
      </c>
      <c r="M37" s="37">
        <f>ROUND(K37*(1-L37),0)</f>
        <v>13555</v>
      </c>
      <c r="N37" s="38">
        <v>0.628</v>
      </c>
      <c r="O37" s="25">
        <f>M37*N37</f>
        <v>8512.5400000000009</v>
      </c>
      <c r="P37" s="36">
        <v>0.35199999999999998</v>
      </c>
      <c r="Q37" s="25">
        <f>M37*P37</f>
        <v>4771.3599999999997</v>
      </c>
      <c r="R37" s="39">
        <v>0.02</v>
      </c>
      <c r="S37" s="25">
        <f>M37*R37</f>
        <v>271.10000000000002</v>
      </c>
      <c r="T37" s="28">
        <v>0.20599999999999999</v>
      </c>
      <c r="U37" s="25">
        <f>M37*T37</f>
        <v>2792.33</v>
      </c>
      <c r="V37" s="39">
        <v>0.498</v>
      </c>
      <c r="W37" s="25">
        <f>M37*V37</f>
        <v>6750.39</v>
      </c>
      <c r="X37" s="39">
        <v>0.39</v>
      </c>
      <c r="Y37" s="25">
        <f>X37*M37</f>
        <v>5286.45</v>
      </c>
      <c r="Z37" s="40">
        <v>2.8700000000000002E-3</v>
      </c>
      <c r="AA37" s="18">
        <f>M37*Z37</f>
        <v>38.902850000000001</v>
      </c>
      <c r="AB37" s="27">
        <f>IF(M37&gt;0,(AD37+AL37)/M37,0)</f>
        <v>3.3892437624492805E-3</v>
      </c>
      <c r="AC37" s="40">
        <v>2.5000000000000001E-4</v>
      </c>
      <c r="AD37" s="37">
        <f>AC37*M37</f>
        <v>3.3887499999999999</v>
      </c>
      <c r="AE37" s="28">
        <v>0.22040000000000001</v>
      </c>
      <c r="AF37" s="41">
        <f>AI37*(1-AJ37)*AE37</f>
        <v>42.3793936</v>
      </c>
      <c r="AG37" s="28">
        <f>IF(AND(AE37&gt;0,AC37&gt;0,Z37&gt;0),((Z37-AC37)*AE37)/((AE37-AC37)*Z37),0)</f>
        <v>0.91392865649885524</v>
      </c>
      <c r="AH37" s="29">
        <f t="shared" si="0"/>
        <v>0.92728477507089391</v>
      </c>
      <c r="AI37" s="34">
        <v>212</v>
      </c>
      <c r="AJ37" s="36">
        <v>9.2999999999999999E-2</v>
      </c>
      <c r="AK37" s="38">
        <v>0.2213</v>
      </c>
      <c r="AL37" s="41">
        <f>AI37*(1-AJ37)*AK37</f>
        <v>42.552449199999998</v>
      </c>
      <c r="AM37" s="42">
        <v>1.65</v>
      </c>
      <c r="AN37" s="42"/>
      <c r="AO37" s="121">
        <f>AO36+AI37-AN37</f>
        <v>245.06000000000023</v>
      </c>
      <c r="AP37" s="104"/>
      <c r="AQ37" s="43"/>
      <c r="AR37" s="44"/>
      <c r="AS37" s="45"/>
      <c r="AT37" s="45"/>
      <c r="AU37" s="45"/>
      <c r="AV37" s="45"/>
    </row>
    <row r="38" spans="1:48" x14ac:dyDescent="0.2">
      <c r="A38" s="158"/>
      <c r="B38" s="33">
        <v>3</v>
      </c>
      <c r="C38" s="11" t="s">
        <v>51</v>
      </c>
      <c r="D38" s="43">
        <v>14362</v>
      </c>
      <c r="E38" s="43">
        <v>4</v>
      </c>
      <c r="F38" s="43">
        <v>16684</v>
      </c>
      <c r="G38" s="37">
        <v>0.9</v>
      </c>
      <c r="H38" s="37">
        <v>5.8</v>
      </c>
      <c r="I38" s="43">
        <v>17399</v>
      </c>
      <c r="J38" s="37">
        <v>3</v>
      </c>
      <c r="K38" s="43">
        <v>14818</v>
      </c>
      <c r="L38" s="39">
        <v>8.5000000000000006E-2</v>
      </c>
      <c r="M38" s="37">
        <f>ROUND(K38*(1-L38),0)</f>
        <v>13558</v>
      </c>
      <c r="N38" s="28">
        <v>0.66600000000000004</v>
      </c>
      <c r="O38" s="25">
        <f>M38*N38</f>
        <v>9029.6280000000006</v>
      </c>
      <c r="P38" s="39">
        <v>0.32600000000000001</v>
      </c>
      <c r="Q38" s="25">
        <f>M38*P38</f>
        <v>4419.9080000000004</v>
      </c>
      <c r="R38" s="39">
        <v>0.08</v>
      </c>
      <c r="S38" s="25">
        <f>M38*R38</f>
        <v>1084.6400000000001</v>
      </c>
      <c r="T38" s="28">
        <v>0.20300000000000001</v>
      </c>
      <c r="U38" s="25">
        <f>M38*T38</f>
        <v>2752.2740000000003</v>
      </c>
      <c r="V38" s="39">
        <v>0.50800000000000001</v>
      </c>
      <c r="W38" s="25">
        <f>M38*V38</f>
        <v>6887.4639999999999</v>
      </c>
      <c r="X38" s="39">
        <v>0.39</v>
      </c>
      <c r="Y38" s="25">
        <f>X38*M38</f>
        <v>5287.62</v>
      </c>
      <c r="Z38" s="47">
        <v>2.7699999999999999E-3</v>
      </c>
      <c r="AA38" s="18">
        <f>M38*Z38</f>
        <v>37.555659999999996</v>
      </c>
      <c r="AB38" s="27">
        <f>IF(M38&gt;0,(AD38+AL38)/M38,0)</f>
        <v>3.2363709986723706E-3</v>
      </c>
      <c r="AC38" s="47">
        <v>2.5000000000000001E-4</v>
      </c>
      <c r="AD38" s="37">
        <f>AC38*M38</f>
        <v>3.3895</v>
      </c>
      <c r="AE38" s="28">
        <v>0.21510000000000001</v>
      </c>
      <c r="AF38" s="41">
        <f>AI38*(1-AJ38)*AE38</f>
        <v>39.054846600000005</v>
      </c>
      <c r="AG38" s="28">
        <f>IF(AND(AE38&gt;0,AC38&gt;0,Z38&gt;0),((Z38-AC38)*AE38)/((AE38-AC38)*Z38),0)</f>
        <v>0.91080587665477297</v>
      </c>
      <c r="AH38" s="29">
        <f t="shared" si="0"/>
        <v>0.92378862218455071</v>
      </c>
      <c r="AI38" s="43">
        <v>198</v>
      </c>
      <c r="AJ38" s="39">
        <v>8.3000000000000004E-2</v>
      </c>
      <c r="AK38" s="28">
        <v>0.223</v>
      </c>
      <c r="AL38" s="41">
        <f>AI38*(1-AJ38)*AK38</f>
        <v>40.489218000000001</v>
      </c>
      <c r="AM38" s="18">
        <v>1.62</v>
      </c>
      <c r="AN38" s="18"/>
      <c r="AO38" s="121">
        <f>AO37+AI38-AN38</f>
        <v>443.06000000000023</v>
      </c>
      <c r="AP38" s="104"/>
      <c r="AQ38" s="43"/>
      <c r="AR38" s="48"/>
      <c r="AS38" s="41"/>
      <c r="AT38" s="41"/>
      <c r="AU38" s="41"/>
      <c r="AV38" s="41"/>
    </row>
    <row r="39" spans="1:48" s="22" customFormat="1" ht="13.5" thickBot="1" x14ac:dyDescent="0.25">
      <c r="A39" s="159"/>
      <c r="B39" s="49" t="s">
        <v>38</v>
      </c>
      <c r="C39" s="50"/>
      <c r="D39" s="51">
        <f>SUM(D36:D38)</f>
        <v>38821</v>
      </c>
      <c r="E39" s="51"/>
      <c r="F39" s="51">
        <f>SUM(F36:F38)</f>
        <v>45852</v>
      </c>
      <c r="G39" s="52"/>
      <c r="H39" s="52"/>
      <c r="I39" s="51">
        <f>SUM(I36:I38)</f>
        <v>47766</v>
      </c>
      <c r="J39" s="52"/>
      <c r="K39" s="51">
        <f>SUM(K36:K38)</f>
        <v>44444</v>
      </c>
      <c r="L39" s="21">
        <f>IF(K39&gt;0,(K36*L36+K37*L37+K38*L38)/K39,0)</f>
        <v>8.4000180001800026E-2</v>
      </c>
      <c r="M39" s="52">
        <f>M36+M37+M38</f>
        <v>40710</v>
      </c>
      <c r="N39" s="53">
        <f>IF(M39&gt;0,O39/M39,0)</f>
        <v>0.67973306312945225</v>
      </c>
      <c r="O39" s="54">
        <f>O36+O37+O38</f>
        <v>27671.933000000001</v>
      </c>
      <c r="P39" s="21">
        <f>IF(M39&gt;0,Q39/M39,0)</f>
        <v>0.3052653893392287</v>
      </c>
      <c r="Q39" s="54">
        <f>Q36+Q37+Q38</f>
        <v>12427.353999999999</v>
      </c>
      <c r="R39" s="21">
        <f>IF(M39&gt;0,S39/M39,0)</f>
        <v>3.8980324244657333E-2</v>
      </c>
      <c r="S39" s="54">
        <f>S36+S37+S38</f>
        <v>1586.8890000000001</v>
      </c>
      <c r="T39" s="21">
        <f>IF(M39&gt;0,U39/M39,0)</f>
        <v>0.20767285679194303</v>
      </c>
      <c r="U39" s="54">
        <f>U36+U37+U38</f>
        <v>8454.362000000001</v>
      </c>
      <c r="V39" s="21">
        <f>IF(M39&gt;0,W39/M39,0)</f>
        <v>0.51034829280275118</v>
      </c>
      <c r="W39" s="54">
        <f>W36+W37+W38</f>
        <v>20776.279000000002</v>
      </c>
      <c r="X39" s="21">
        <f>IF(M39&gt;0,Y39/M39,0)</f>
        <v>0.38666003438958485</v>
      </c>
      <c r="Y39" s="54">
        <f>Y36+Y37+Y38</f>
        <v>15740.93</v>
      </c>
      <c r="Z39" s="55">
        <f>IF(M39&gt;0,AA39/M39,0)</f>
        <v>2.8233362810120362E-3</v>
      </c>
      <c r="AA39" s="56">
        <f>SUM(AA36:AA38)</f>
        <v>114.93801999999999</v>
      </c>
      <c r="AB39" s="55">
        <f>IF(M39&gt;0,(AB36*M36+AB37*M37+AB38*M38)/M39,0)</f>
        <v>3.3234136674035863E-3</v>
      </c>
      <c r="AC39" s="55">
        <f>IF(K39&gt;0,(K36*AC36+K37*AC37+K38*AC38)/K39,0)</f>
        <v>2.5333273332733326E-4</v>
      </c>
      <c r="AD39" s="52">
        <f>SUM(AD36:AD38)</f>
        <v>10.313469999999999</v>
      </c>
      <c r="AE39" s="53">
        <f>IF(K39&gt;0,(K36*AE36+K37*AE37+K38*AE38)/K39,0)</f>
        <v>0.21739982449824499</v>
      </c>
      <c r="AF39" s="58">
        <f>SUM(AF36:AF38)</f>
        <v>123.0107356</v>
      </c>
      <c r="AG39" s="53">
        <f>IF(AND(AA39&gt;0),((AA36*AG36+AA37*AG37+AA38*AG38)/AA39),0)</f>
        <v>0.91133127512193468</v>
      </c>
      <c r="AH39" s="57">
        <f t="shared" si="0"/>
        <v>0.92483363423600362</v>
      </c>
      <c r="AI39" s="51">
        <f>SUM(AI36:AI38)</f>
        <v>619</v>
      </c>
      <c r="AJ39" s="21">
        <f>IF(AI39&gt;0,(AJ36*AI36+AJ37*AI37+AJ38*AI38)/AI39,0)</f>
        <v>8.6087237479806136E-2</v>
      </c>
      <c r="AK39" s="53">
        <f>IF(K39&gt;0,(AK36*K36+AK37*K37+AK38*K38)/K39,0)</f>
        <v>0.22096695616956169</v>
      </c>
      <c r="AL39" s="58">
        <f>SUM(AL36:AL38)</f>
        <v>124.9827004</v>
      </c>
      <c r="AM39" s="56"/>
      <c r="AN39" s="56">
        <f>SUM(AN36:AN38)</f>
        <v>963.08</v>
      </c>
      <c r="AO39" s="105"/>
      <c r="AP39" s="106">
        <f>AO38</f>
        <v>443.06000000000023</v>
      </c>
      <c r="AQ39" s="51">
        <f>SUM(AQ36:AQ38)</f>
        <v>0</v>
      </c>
      <c r="AR39" s="59"/>
      <c r="AS39" s="58"/>
      <c r="AT39" s="58"/>
      <c r="AU39" s="58"/>
      <c r="AV39" s="58"/>
    </row>
    <row r="40" spans="1:48" x14ac:dyDescent="0.2">
      <c r="A40" s="157">
        <v>10</v>
      </c>
      <c r="B40" s="23">
        <v>1</v>
      </c>
      <c r="C40" s="11" t="s">
        <v>56</v>
      </c>
      <c r="D40" s="12">
        <v>5281</v>
      </c>
      <c r="E40" s="12">
        <v>3</v>
      </c>
      <c r="F40" s="12">
        <v>11800</v>
      </c>
      <c r="G40" s="13">
        <v>1.3</v>
      </c>
      <c r="H40" s="13">
        <v>6</v>
      </c>
      <c r="I40" s="12">
        <v>12721</v>
      </c>
      <c r="J40" s="13">
        <v>3.8</v>
      </c>
      <c r="K40" s="12">
        <v>15052</v>
      </c>
      <c r="L40" s="14">
        <v>7.8E-2</v>
      </c>
      <c r="M40" s="24">
        <f>ROUND(K40*(1-L40),0)</f>
        <v>13878</v>
      </c>
      <c r="N40" s="15">
        <v>0.82899999999999996</v>
      </c>
      <c r="O40" s="25">
        <f>M40*N40</f>
        <v>11504.861999999999</v>
      </c>
      <c r="P40" s="14">
        <v>0.152</v>
      </c>
      <c r="Q40" s="25">
        <f>M40*P40</f>
        <v>2109.4560000000001</v>
      </c>
      <c r="R40" s="16">
        <v>1.9E-2</v>
      </c>
      <c r="S40" s="25">
        <f>M40*R40</f>
        <v>263.68200000000002</v>
      </c>
      <c r="T40" s="26">
        <v>0.20599999999999999</v>
      </c>
      <c r="U40" s="25">
        <f>M40*T40</f>
        <v>2858.8679999999999</v>
      </c>
      <c r="V40" s="16">
        <v>0.503</v>
      </c>
      <c r="W40" s="25">
        <f>M40*V40</f>
        <v>6980.634</v>
      </c>
      <c r="X40" s="16">
        <v>0.39</v>
      </c>
      <c r="Y40" s="25">
        <f>X40*M40</f>
        <v>5412.42</v>
      </c>
      <c r="Z40" s="17">
        <v>2.8800000000000002E-3</v>
      </c>
      <c r="AA40" s="18">
        <f>M40*Z40</f>
        <v>39.968640000000001</v>
      </c>
      <c r="AB40" s="27">
        <f>IF(M40&gt;0,(AD40+AL40)/M40,0)</f>
        <v>3.0649962818849979E-3</v>
      </c>
      <c r="AC40" s="17">
        <v>2.5000000000000001E-4</v>
      </c>
      <c r="AD40" s="24">
        <f>AC40*M40</f>
        <v>3.4695</v>
      </c>
      <c r="AE40" s="117">
        <v>0.21529999999999999</v>
      </c>
      <c r="AF40" s="30">
        <f>AI40*(1-AJ40)*AE40</f>
        <v>38.512002799999998</v>
      </c>
      <c r="AG40" s="28">
        <f>IF(AND(AE40&gt;0,AC40&gt;0,Z40&gt;0),((Z40-AC40)*AE40)/((AE40-AC40)*Z40),0)</f>
        <v>0.91425605156423584</v>
      </c>
      <c r="AH40" s="60">
        <f t="shared" si="0"/>
        <v>0.91948635813065427</v>
      </c>
      <c r="AI40" s="12">
        <v>197</v>
      </c>
      <c r="AJ40" s="14">
        <v>9.1999999999999998E-2</v>
      </c>
      <c r="AK40" s="15">
        <v>0.21840000000000001</v>
      </c>
      <c r="AL40" s="30">
        <f>AI40*(1-AJ40)*AK40</f>
        <v>39.0665184</v>
      </c>
      <c r="AM40" s="19">
        <v>1.65</v>
      </c>
      <c r="AN40" s="19">
        <v>505.46</v>
      </c>
      <c r="AO40" s="101">
        <f>AO38+AI40-AN40</f>
        <v>134.60000000000019</v>
      </c>
      <c r="AP40" s="102"/>
      <c r="AQ40" s="12"/>
      <c r="AR40" s="31"/>
      <c r="AS40" s="20"/>
      <c r="AT40" s="20"/>
      <c r="AU40" s="20"/>
      <c r="AV40" s="20"/>
    </row>
    <row r="41" spans="1:48" x14ac:dyDescent="0.2">
      <c r="A41" s="158"/>
      <c r="B41" s="33">
        <v>2</v>
      </c>
      <c r="C41" s="46" t="s">
        <v>50</v>
      </c>
      <c r="D41" s="34">
        <v>17149</v>
      </c>
      <c r="E41" s="34">
        <v>7</v>
      </c>
      <c r="F41" s="34">
        <v>15836</v>
      </c>
      <c r="G41" s="35">
        <v>1.5</v>
      </c>
      <c r="H41" s="35">
        <v>7</v>
      </c>
      <c r="I41" s="34">
        <v>15503</v>
      </c>
      <c r="J41" s="35">
        <v>3.8</v>
      </c>
      <c r="K41" s="34">
        <v>16415</v>
      </c>
      <c r="L41" s="36">
        <v>8.3000000000000004E-2</v>
      </c>
      <c r="M41" s="37">
        <f>ROUND(K41*(1-L41),0)</f>
        <v>15053</v>
      </c>
      <c r="N41" s="38">
        <v>0.67700000000000005</v>
      </c>
      <c r="O41" s="25">
        <f>M41*N41</f>
        <v>10190.881000000001</v>
      </c>
      <c r="P41" s="36">
        <v>0.28499999999999998</v>
      </c>
      <c r="Q41" s="25">
        <f>M41*P41</f>
        <v>4290.1049999999996</v>
      </c>
      <c r="R41" s="39">
        <v>3.7999999999999999E-2</v>
      </c>
      <c r="S41" s="25">
        <f>M41*R41</f>
        <v>572.01400000000001</v>
      </c>
      <c r="T41" s="28">
        <v>0.182</v>
      </c>
      <c r="U41" s="25">
        <f>M41*T41</f>
        <v>2739.6459999999997</v>
      </c>
      <c r="V41" s="39">
        <v>0.504</v>
      </c>
      <c r="W41" s="25">
        <f>M41*V41</f>
        <v>7586.7120000000004</v>
      </c>
      <c r="X41" s="39">
        <v>0.39</v>
      </c>
      <c r="Y41" s="25">
        <f>X41*M41</f>
        <v>5870.67</v>
      </c>
      <c r="Z41" s="40">
        <v>3.0500000000000002E-3</v>
      </c>
      <c r="AA41" s="18">
        <f>M41*Z41</f>
        <v>45.911650000000002</v>
      </c>
      <c r="AB41" s="27">
        <f>IF(M41&gt;0,(AD41+AL41)/M41,0)</f>
        <v>3.0854454527336744E-3</v>
      </c>
      <c r="AC41" s="40">
        <v>2.7E-4</v>
      </c>
      <c r="AD41" s="37">
        <f>AC41*M41</f>
        <v>4.0643099999999999</v>
      </c>
      <c r="AE41" s="28">
        <v>0.21329999999999999</v>
      </c>
      <c r="AF41" s="41">
        <f>AI41*(1-AJ41)*AE41</f>
        <v>42.500451599999998</v>
      </c>
      <c r="AG41" s="28">
        <f>IF(AND(AE41&gt;0,AC41&gt;0,Z41&gt;0),((Z41-AC41)*AE41)/((AE41-AC41)*Z41),0)</f>
        <v>0.91263063849238502</v>
      </c>
      <c r="AH41" s="29">
        <f t="shared" si="0"/>
        <v>0.91365216030286556</v>
      </c>
      <c r="AI41" s="34">
        <v>218</v>
      </c>
      <c r="AJ41" s="36">
        <v>8.5999999999999993E-2</v>
      </c>
      <c r="AK41" s="38">
        <v>0.2127</v>
      </c>
      <c r="AL41" s="41">
        <f>AI41*(1-AJ41)*AK41</f>
        <v>42.380900400000002</v>
      </c>
      <c r="AM41" s="42">
        <v>1.65</v>
      </c>
      <c r="AN41" s="42"/>
      <c r="AO41" s="121">
        <f>AO40+AI41-AN41</f>
        <v>352.60000000000019</v>
      </c>
      <c r="AP41" s="104"/>
      <c r="AQ41" s="43"/>
      <c r="AR41" s="44"/>
      <c r="AS41" s="45"/>
      <c r="AT41" s="45"/>
      <c r="AU41" s="45"/>
      <c r="AV41" s="45"/>
    </row>
    <row r="42" spans="1:48" x14ac:dyDescent="0.2">
      <c r="A42" s="158"/>
      <c r="B42" s="33">
        <v>3</v>
      </c>
      <c r="C42" s="11" t="s">
        <v>52</v>
      </c>
      <c r="D42" s="43">
        <v>19594</v>
      </c>
      <c r="E42" s="43">
        <v>2</v>
      </c>
      <c r="F42" s="43">
        <v>15116</v>
      </c>
      <c r="G42" s="37">
        <v>1.4</v>
      </c>
      <c r="H42" s="37">
        <v>6.7</v>
      </c>
      <c r="I42" s="43">
        <v>15555</v>
      </c>
      <c r="J42" s="37">
        <v>3.8</v>
      </c>
      <c r="K42" s="43">
        <v>16435</v>
      </c>
      <c r="L42" s="39">
        <v>8.1000000000000003E-2</v>
      </c>
      <c r="M42" s="37">
        <f>ROUND(K42*(1-L42),0)</f>
        <v>15104</v>
      </c>
      <c r="N42" s="28">
        <v>0.68100000000000005</v>
      </c>
      <c r="O42" s="25">
        <f>M42*N42</f>
        <v>10285.824000000001</v>
      </c>
      <c r="P42" s="39">
        <v>0.29899999999999999</v>
      </c>
      <c r="Q42" s="25">
        <f>M42*P42</f>
        <v>4516.0959999999995</v>
      </c>
      <c r="R42" s="39">
        <v>0.02</v>
      </c>
      <c r="S42" s="25">
        <f>M42*R42</f>
        <v>302.08</v>
      </c>
      <c r="T42" s="28">
        <v>0.214</v>
      </c>
      <c r="U42" s="25">
        <f>M42*T42</f>
        <v>3232.2559999999999</v>
      </c>
      <c r="V42" s="39">
        <v>0.51100000000000001</v>
      </c>
      <c r="W42" s="25">
        <f>M42*V42</f>
        <v>7718.1440000000002</v>
      </c>
      <c r="X42" s="39">
        <v>0.39</v>
      </c>
      <c r="Y42" s="25">
        <f>X42*M42</f>
        <v>5890.56</v>
      </c>
      <c r="Z42" s="47">
        <v>2.8900000000000002E-3</v>
      </c>
      <c r="AA42" s="18">
        <f>M42*Z42</f>
        <v>43.650560000000006</v>
      </c>
      <c r="AB42" s="27">
        <f>IF(M42&gt;0,(AD42+AL42)/M42,0)</f>
        <v>2.7698503707627117E-3</v>
      </c>
      <c r="AC42" s="47">
        <v>2.5999999999999998E-4</v>
      </c>
      <c r="AD42" s="37">
        <f>AC42*M42</f>
        <v>3.9270399999999999</v>
      </c>
      <c r="AE42" s="28">
        <v>0.2102</v>
      </c>
      <c r="AF42" s="41">
        <f>AI42*(1-AJ42)*AE42</f>
        <v>38.55068</v>
      </c>
      <c r="AG42" s="28">
        <f>IF(AND(AE42&gt;0,AC42&gt;0,Z42&gt;0),((Z42-AC42)*AE42)/((AE42-AC42)*Z42),0)</f>
        <v>0.91116163359246172</v>
      </c>
      <c r="AH42" s="29">
        <f t="shared" si="0"/>
        <v>0.90727333790554654</v>
      </c>
      <c r="AI42" s="43">
        <v>200</v>
      </c>
      <c r="AJ42" s="39">
        <v>8.3000000000000004E-2</v>
      </c>
      <c r="AK42" s="28">
        <v>0.20669999999999999</v>
      </c>
      <c r="AL42" s="41">
        <f>AI42*(1-AJ42)*AK42</f>
        <v>37.90878</v>
      </c>
      <c r="AM42" s="18">
        <v>1.65</v>
      </c>
      <c r="AN42" s="18"/>
      <c r="AO42" s="121">
        <f>AO41+AI42-AN42</f>
        <v>552.60000000000014</v>
      </c>
      <c r="AP42" s="104"/>
      <c r="AQ42" s="43"/>
      <c r="AR42" s="48"/>
      <c r="AS42" s="41"/>
      <c r="AT42" s="41"/>
      <c r="AU42" s="41"/>
      <c r="AV42" s="41"/>
    </row>
    <row r="43" spans="1:48" s="22" customFormat="1" ht="13.5" thickBot="1" x14ac:dyDescent="0.25">
      <c r="A43" s="159"/>
      <c r="B43" s="49" t="s">
        <v>38</v>
      </c>
      <c r="C43" s="50"/>
      <c r="D43" s="51">
        <f>SUM(D40:D42)</f>
        <v>42024</v>
      </c>
      <c r="E43" s="51"/>
      <c r="F43" s="51">
        <f>SUM(F40:F42)</f>
        <v>42752</v>
      </c>
      <c r="G43" s="52"/>
      <c r="H43" s="52"/>
      <c r="I43" s="51">
        <f>SUM(I40:I42)</f>
        <v>43779</v>
      </c>
      <c r="J43" s="52"/>
      <c r="K43" s="51">
        <f>SUM(K40:K42)</f>
        <v>47902</v>
      </c>
      <c r="L43" s="21">
        <f>IF(K43&gt;0,(K40*L40+K41*L41+K42*L42)/K43,0)</f>
        <v>8.0742682977746241E-2</v>
      </c>
      <c r="M43" s="52">
        <f>M40+M41+M42</f>
        <v>44035</v>
      </c>
      <c r="N43" s="53">
        <f>IF(M43&gt;0,O43/M43,0)</f>
        <v>0.72627607584875675</v>
      </c>
      <c r="O43" s="54">
        <f>O40+O41+O42</f>
        <v>31981.567000000003</v>
      </c>
      <c r="P43" s="21">
        <f>IF(M43&gt;0,Q43/M43,0)</f>
        <v>0.24788593164528214</v>
      </c>
      <c r="Q43" s="54">
        <f>Q40+Q41+Q42</f>
        <v>10915.656999999999</v>
      </c>
      <c r="R43" s="21">
        <f>IF(M43&gt;0,S43/M43,0)</f>
        <v>2.5837992505961169E-2</v>
      </c>
      <c r="S43" s="54">
        <f>S40+S41+S42</f>
        <v>1137.7760000000001</v>
      </c>
      <c r="T43" s="21">
        <f>IF(M43&gt;0,U43/M43,0)</f>
        <v>0.20053979788804357</v>
      </c>
      <c r="U43" s="54">
        <f>U40+U41+U42</f>
        <v>8830.7699999999986</v>
      </c>
      <c r="V43" s="21">
        <f>IF(M43&gt;0,W43/M43,0)</f>
        <v>0.50608584080844787</v>
      </c>
      <c r="W43" s="54">
        <f>W40+W41+W42</f>
        <v>22285.49</v>
      </c>
      <c r="X43" s="21">
        <f>IF(M43&gt;0,Y43/M43,0)</f>
        <v>0.39</v>
      </c>
      <c r="Y43" s="54">
        <f>Y40+Y41+Y42</f>
        <v>17173.650000000001</v>
      </c>
      <c r="Z43" s="55">
        <f>IF(M43&gt;0,AA43/M43,0)</f>
        <v>2.9415430907232887E-3</v>
      </c>
      <c r="AA43" s="56">
        <f>SUM(AA40:AA42)</f>
        <v>129.53085000000002</v>
      </c>
      <c r="AB43" s="55">
        <f>IF(M43&gt;0,(AB40*M40+AB41*M41+AB42*M42)/M43,0)</f>
        <v>2.970751647553083E-3</v>
      </c>
      <c r="AC43" s="55">
        <f>IF(K43&gt;0,(K40*AC40+K41*AC41+K42*AC42)/K43,0)</f>
        <v>2.6028453926767148E-4</v>
      </c>
      <c r="AD43" s="52">
        <f>SUM(AD40:AD42)</f>
        <v>11.460850000000001</v>
      </c>
      <c r="AE43" s="53">
        <f>IF(K43&gt;0,(K40*AE40+K41*AE41+K42*AE42)/K43,0)</f>
        <v>0.21286485115444032</v>
      </c>
      <c r="AF43" s="58">
        <f>SUM(AF40:AF42)</f>
        <v>119.5631344</v>
      </c>
      <c r="AG43" s="53">
        <f>IF(AND(AA43&gt;0),((AA40*AG40+AA41*AG41+AA42*AG42)/AA43),0)</f>
        <v>0.91263714399586693</v>
      </c>
      <c r="AH43" s="57">
        <f t="shared" si="0"/>
        <v>0.91350355895102053</v>
      </c>
      <c r="AI43" s="51">
        <f>SUM(AI40:AI42)</f>
        <v>615</v>
      </c>
      <c r="AJ43" s="21">
        <f>IF(AI43&gt;0,(AJ40*AI40+AJ41*AI41+AJ42*AI42)/AI43,0)</f>
        <v>8.6946341463414636E-2</v>
      </c>
      <c r="AK43" s="53">
        <f>IF(K43&gt;0,(AK40*K40+AK41*K41+AK42*K42)/K43,0)</f>
        <v>0.2124325038620517</v>
      </c>
      <c r="AL43" s="58">
        <f>SUM(AL40:AL42)</f>
        <v>119.35619880000002</v>
      </c>
      <c r="AM43" s="56"/>
      <c r="AN43" s="56">
        <f>SUM(AN40:AN42)</f>
        <v>505.46</v>
      </c>
      <c r="AO43" s="105"/>
      <c r="AP43" s="106">
        <f>AO42</f>
        <v>552.60000000000014</v>
      </c>
      <c r="AQ43" s="51">
        <f>SUM(AQ40:AQ42)</f>
        <v>0</v>
      </c>
      <c r="AR43" s="59"/>
      <c r="AS43" s="58"/>
      <c r="AT43" s="58"/>
      <c r="AU43" s="58"/>
      <c r="AV43" s="58"/>
    </row>
    <row r="44" spans="1:48" x14ac:dyDescent="0.2">
      <c r="A44" s="157">
        <v>11</v>
      </c>
      <c r="B44" s="23">
        <v>1</v>
      </c>
      <c r="C44" s="11" t="s">
        <v>56</v>
      </c>
      <c r="D44" s="12">
        <v>5569</v>
      </c>
      <c r="E44" s="12">
        <v>2</v>
      </c>
      <c r="F44" s="12">
        <v>10208</v>
      </c>
      <c r="G44" s="13">
        <v>4.7</v>
      </c>
      <c r="H44" s="13">
        <v>6.1</v>
      </c>
      <c r="I44" s="12">
        <v>11064</v>
      </c>
      <c r="J44" s="13">
        <v>5.6</v>
      </c>
      <c r="K44" s="12">
        <v>16331</v>
      </c>
      <c r="L44" s="14">
        <v>8.3000000000000004E-2</v>
      </c>
      <c r="M44" s="24">
        <f>ROUND(K44*(1-L44),0)</f>
        <v>14976</v>
      </c>
      <c r="N44" s="15">
        <v>0.69599999999999995</v>
      </c>
      <c r="O44" s="25">
        <f>M44*N44</f>
        <v>10423.295999999998</v>
      </c>
      <c r="P44" s="14">
        <v>0.27</v>
      </c>
      <c r="Q44" s="25">
        <f>M44*P44</f>
        <v>4043.5200000000004</v>
      </c>
      <c r="R44" s="16">
        <v>3.4000000000000002E-2</v>
      </c>
      <c r="S44" s="25">
        <f>M44*R44</f>
        <v>509.18400000000003</v>
      </c>
      <c r="T44" s="26">
        <v>0.20599999999999999</v>
      </c>
      <c r="U44" s="25">
        <f>M44*T44</f>
        <v>3085.056</v>
      </c>
      <c r="V44" s="16">
        <v>0.51700000000000002</v>
      </c>
      <c r="W44" s="25">
        <f>M44*V44</f>
        <v>7742.5920000000006</v>
      </c>
      <c r="X44" s="16">
        <v>0.38</v>
      </c>
      <c r="Y44" s="25">
        <f>X44*M44</f>
        <v>5690.88</v>
      </c>
      <c r="Z44" s="17">
        <v>2.81E-3</v>
      </c>
      <c r="AA44" s="18">
        <f>M44*Z44</f>
        <v>42.082560000000001</v>
      </c>
      <c r="AB44" s="27">
        <f>IF(M44&gt;0,(AD44+AL44)/M44,0)</f>
        <v>2.771235844017094E-3</v>
      </c>
      <c r="AC44" s="17">
        <v>2.5000000000000001E-4</v>
      </c>
      <c r="AD44" s="24">
        <f>AC44*M44</f>
        <v>3.7440000000000002</v>
      </c>
      <c r="AE44" s="117">
        <v>0.21379999999999999</v>
      </c>
      <c r="AF44" s="30">
        <f>AI44*(1-AJ44)*AE44</f>
        <v>38.259082399999997</v>
      </c>
      <c r="AG44" s="28">
        <f>IF(AND(AE44&gt;0,AC44&gt;0,Z44&gt;0),((Z44-AC44)*AE44)/((AE44-AC44)*Z44),0)</f>
        <v>0.91209856093108266</v>
      </c>
      <c r="AH44" s="60">
        <f t="shared" si="0"/>
        <v>0.91086676701200964</v>
      </c>
      <c r="AI44" s="12">
        <v>196</v>
      </c>
      <c r="AJ44" s="14">
        <v>8.6999999999999994E-2</v>
      </c>
      <c r="AK44" s="15">
        <v>0.21099999999999999</v>
      </c>
      <c r="AL44" s="30">
        <f>AI44*(1-AJ44)*AK44</f>
        <v>37.758028000000003</v>
      </c>
      <c r="AM44" s="19">
        <v>1.6</v>
      </c>
      <c r="AN44" s="19">
        <v>517.64</v>
      </c>
      <c r="AO44" s="101">
        <f>AO42+AI44-AN44</f>
        <v>230.96000000000015</v>
      </c>
      <c r="AP44" s="102"/>
      <c r="AQ44" s="12"/>
      <c r="AR44" s="31"/>
      <c r="AS44" s="20"/>
      <c r="AT44" s="20"/>
      <c r="AU44" s="20"/>
      <c r="AV44" s="20"/>
    </row>
    <row r="45" spans="1:48" x14ac:dyDescent="0.2">
      <c r="A45" s="158"/>
      <c r="B45" s="33">
        <v>2</v>
      </c>
      <c r="C45" s="11" t="s">
        <v>53</v>
      </c>
      <c r="D45" s="34">
        <v>23347</v>
      </c>
      <c r="E45" s="34">
        <v>3</v>
      </c>
      <c r="F45" s="34">
        <v>17415</v>
      </c>
      <c r="G45" s="35">
        <v>4.4000000000000004</v>
      </c>
      <c r="H45" s="35">
        <v>7.1</v>
      </c>
      <c r="I45" s="34">
        <v>16605</v>
      </c>
      <c r="J45" s="35">
        <v>4.9000000000000004</v>
      </c>
      <c r="K45" s="34">
        <v>16361</v>
      </c>
      <c r="L45" s="36">
        <v>8.2000000000000003E-2</v>
      </c>
      <c r="M45" s="37">
        <f>ROUND(K45*(1-L45),0)</f>
        <v>15019</v>
      </c>
      <c r="N45" s="38">
        <v>0.78300000000000003</v>
      </c>
      <c r="O45" s="25">
        <f>M45*N45</f>
        <v>11759.877</v>
      </c>
      <c r="P45" s="36">
        <v>0.183</v>
      </c>
      <c r="Q45" s="25">
        <f>M45*P45</f>
        <v>2748.4769999999999</v>
      </c>
      <c r="R45" s="39">
        <v>3.4000000000000002E-2</v>
      </c>
      <c r="S45" s="25">
        <f>M45*R45</f>
        <v>510.64600000000002</v>
      </c>
      <c r="T45" s="28">
        <v>0.17499999999999999</v>
      </c>
      <c r="U45" s="25">
        <f>M45*T45</f>
        <v>2628.3249999999998</v>
      </c>
      <c r="V45" s="39">
        <v>0.51800000000000002</v>
      </c>
      <c r="W45" s="25">
        <f>M45*V45</f>
        <v>7779.8420000000006</v>
      </c>
      <c r="X45" s="39">
        <v>0.38</v>
      </c>
      <c r="Y45" s="25">
        <f>X45*M45</f>
        <v>5707.22</v>
      </c>
      <c r="Z45" s="40">
        <v>2.9399999999999999E-3</v>
      </c>
      <c r="AA45" s="18">
        <f>M45*Z45</f>
        <v>44.155859999999997</v>
      </c>
      <c r="AB45" s="27">
        <f>IF(M45&gt;0,(AD45+AL45)/M45,0)</f>
        <v>3.0188892735867902E-3</v>
      </c>
      <c r="AC45" s="40">
        <v>2.5999999999999998E-4</v>
      </c>
      <c r="AD45" s="37">
        <f>AC45*M45</f>
        <v>3.9049399999999999</v>
      </c>
      <c r="AE45" s="28">
        <v>0.21820000000000001</v>
      </c>
      <c r="AF45" s="41">
        <f>AI45*(1-AJ45)*AE45</f>
        <v>41.896582000000002</v>
      </c>
      <c r="AG45" s="28">
        <f>IF(AND(AE45&gt;0,AC45&gt;0,Z45&gt;0),((Z45-AC45)*AE45)/((AE45-AC45)*Z45),0)</f>
        <v>0.91265211232699028</v>
      </c>
      <c r="AH45" s="29">
        <f t="shared" si="0"/>
        <v>0.91497799218409426</v>
      </c>
      <c r="AI45" s="34">
        <v>211</v>
      </c>
      <c r="AJ45" s="36">
        <v>0.09</v>
      </c>
      <c r="AK45" s="38">
        <v>0.21579999999999999</v>
      </c>
      <c r="AL45" s="41">
        <f>AI45*(1-AJ45)*AK45</f>
        <v>41.435758</v>
      </c>
      <c r="AM45" s="42">
        <v>1.65</v>
      </c>
      <c r="AN45" s="42"/>
      <c r="AO45" s="121">
        <f>AO44+AI45-AN45</f>
        <v>441.96000000000015</v>
      </c>
      <c r="AP45" s="104"/>
      <c r="AQ45" s="43"/>
      <c r="AR45" s="44"/>
      <c r="AS45" s="45"/>
      <c r="AT45" s="45"/>
      <c r="AU45" s="45"/>
      <c r="AV45" s="45"/>
    </row>
    <row r="46" spans="1:48" x14ac:dyDescent="0.2">
      <c r="A46" s="158"/>
      <c r="B46" s="33">
        <v>3</v>
      </c>
      <c r="C46" s="11" t="s">
        <v>51</v>
      </c>
      <c r="D46" s="43">
        <v>13900</v>
      </c>
      <c r="E46" s="43">
        <v>3</v>
      </c>
      <c r="F46" s="43">
        <v>15810</v>
      </c>
      <c r="G46" s="37">
        <v>3.8</v>
      </c>
      <c r="H46" s="37">
        <v>6.9</v>
      </c>
      <c r="I46" s="43">
        <v>16916</v>
      </c>
      <c r="J46" s="37">
        <v>5.2</v>
      </c>
      <c r="K46" s="43">
        <v>16375</v>
      </c>
      <c r="L46" s="39">
        <v>8.2000000000000003E-2</v>
      </c>
      <c r="M46" s="37">
        <f>ROUND(K46*(1-L46),0)</f>
        <v>15032</v>
      </c>
      <c r="N46" s="28">
        <v>0.70899999999999996</v>
      </c>
      <c r="O46" s="25">
        <f>M46*N46</f>
        <v>10657.688</v>
      </c>
      <c r="P46" s="39">
        <v>0.26200000000000001</v>
      </c>
      <c r="Q46" s="25">
        <f>M46*P46</f>
        <v>3938.384</v>
      </c>
      <c r="R46" s="39">
        <v>2.9000000000000001E-2</v>
      </c>
      <c r="S46" s="25">
        <f>M46*R46</f>
        <v>435.928</v>
      </c>
      <c r="T46" s="28">
        <v>0.19900000000000001</v>
      </c>
      <c r="U46" s="25">
        <f>M46*T46</f>
        <v>2991.3679999999999</v>
      </c>
      <c r="V46" s="39">
        <v>0.52</v>
      </c>
      <c r="W46" s="25">
        <f>M46*V46</f>
        <v>7816.64</v>
      </c>
      <c r="X46" s="39">
        <v>0.39</v>
      </c>
      <c r="Y46" s="25">
        <f>X46*M46</f>
        <v>5862.4800000000005</v>
      </c>
      <c r="Z46" s="47">
        <v>2.8999999999999998E-3</v>
      </c>
      <c r="AA46" s="18">
        <f>M46*Z46</f>
        <v>43.592799999999997</v>
      </c>
      <c r="AB46" s="27">
        <f>IF(M46&gt;0,(AD46+AL46)/M46,0)</f>
        <v>2.8954402075572119E-3</v>
      </c>
      <c r="AC46" s="47">
        <v>2.5999999999999998E-4</v>
      </c>
      <c r="AD46" s="37">
        <f>AC46*M46</f>
        <v>3.9083199999999998</v>
      </c>
      <c r="AE46" s="28">
        <v>0.21879999999999999</v>
      </c>
      <c r="AF46" s="41">
        <f>AI46*(1-AJ46)*AE46</f>
        <v>40.2412584</v>
      </c>
      <c r="AG46" s="28">
        <f>IF(AND(AE46&gt;0,AC46&gt;0,Z46&gt;0),((Z46-AC46)*AE46)/((AE46-AC46)*Z46),0)</f>
        <v>0.91142787716602047</v>
      </c>
      <c r="AH46" s="29">
        <f t="shared" si="0"/>
        <v>0.91130363207233545</v>
      </c>
      <c r="AI46" s="43">
        <v>203</v>
      </c>
      <c r="AJ46" s="39">
        <v>9.4E-2</v>
      </c>
      <c r="AK46" s="28">
        <v>0.21540000000000001</v>
      </c>
      <c r="AL46" s="41">
        <f>AI46*(1-AJ46)*AK46</f>
        <v>39.615937200000005</v>
      </c>
      <c r="AM46" s="18">
        <v>1.64</v>
      </c>
      <c r="AN46" s="18"/>
      <c r="AO46" s="121">
        <f>AO45+AI46-AN46</f>
        <v>644.96000000000015</v>
      </c>
      <c r="AP46" s="104"/>
      <c r="AQ46" s="43"/>
      <c r="AR46" s="48"/>
      <c r="AS46" s="41"/>
      <c r="AT46" s="41"/>
      <c r="AU46" s="41"/>
      <c r="AV46" s="41"/>
    </row>
    <row r="47" spans="1:48" s="22" customFormat="1" ht="13.5" thickBot="1" x14ac:dyDescent="0.25">
      <c r="A47" s="159"/>
      <c r="B47" s="49" t="s">
        <v>38</v>
      </c>
      <c r="C47" s="50"/>
      <c r="D47" s="51">
        <f>SUM(D44:D46)</f>
        <v>42816</v>
      </c>
      <c r="E47" s="51"/>
      <c r="F47" s="51">
        <f>SUM(F44:F46)</f>
        <v>43433</v>
      </c>
      <c r="G47" s="52"/>
      <c r="H47" s="52"/>
      <c r="I47" s="51">
        <f>SUM(I44:I46)</f>
        <v>44585</v>
      </c>
      <c r="J47" s="52"/>
      <c r="K47" s="51">
        <f>SUM(K44:K46)</f>
        <v>49067</v>
      </c>
      <c r="L47" s="21">
        <f>IF(K47&gt;0,(K44*L44+K45*L45+K46*L46)/K47,0)</f>
        <v>8.2332830619357214E-2</v>
      </c>
      <c r="M47" s="52">
        <f>M44+M45+M46</f>
        <v>45027</v>
      </c>
      <c r="N47" s="53">
        <f>IF(M47&gt;0,O47/M47,0)</f>
        <v>0.72935929553379075</v>
      </c>
      <c r="O47" s="54">
        <f>O44+O45+O46</f>
        <v>32840.860999999997</v>
      </c>
      <c r="P47" s="21">
        <f>IF(M47&gt;0,Q47/M47,0)</f>
        <v>0.23830992515601754</v>
      </c>
      <c r="Q47" s="54">
        <f>Q44+Q45+Q46</f>
        <v>10730.381000000001</v>
      </c>
      <c r="R47" s="21">
        <f>IF(M47&gt;0,S47/M47,0)</f>
        <v>3.2330779310191661E-2</v>
      </c>
      <c r="S47" s="54">
        <f>S44+S45+S46</f>
        <v>1455.758</v>
      </c>
      <c r="T47" s="21">
        <f>IF(M47&gt;0,U47/M47,0)</f>
        <v>0.19332287294290093</v>
      </c>
      <c r="U47" s="54">
        <f>U44+U45+U46</f>
        <v>8704.7489999999998</v>
      </c>
      <c r="V47" s="21">
        <f>IF(M47&gt;0,W47/M47,0)</f>
        <v>0.5183350878361872</v>
      </c>
      <c r="W47" s="54">
        <f>W44+W45+W46</f>
        <v>23339.074000000001</v>
      </c>
      <c r="X47" s="21">
        <f>IF(M47&gt;0,Y47/M47,0)</f>
        <v>0.3833384413796167</v>
      </c>
      <c r="Y47" s="54">
        <f>Y44+Y45+Y46</f>
        <v>17260.580000000002</v>
      </c>
      <c r="Z47" s="55">
        <f>IF(M47&gt;0,AA47/M47,0)</f>
        <v>2.8834081773158322E-3</v>
      </c>
      <c r="AA47" s="56">
        <f>SUM(AA44:AA46)</f>
        <v>129.83121999999997</v>
      </c>
      <c r="AB47" s="55">
        <f>IF(M47&gt;0,(AB44*M44+AB45*M45+AB46*M46)/M47,0)</f>
        <v>2.8953068869789237E-3</v>
      </c>
      <c r="AC47" s="55">
        <f>IF(K47&gt;0,(K44*AC44+K45*AC45+K46*AC46)/K47,0)</f>
        <v>2.5667169380642798E-4</v>
      </c>
      <c r="AD47" s="52">
        <f>SUM(AD44:AD46)</f>
        <v>11.557259999999999</v>
      </c>
      <c r="AE47" s="53">
        <f>IF(K47&gt;0,(K44*AE44+K45*AE45+K46*AE46)/K47,0)</f>
        <v>0.21693578168626573</v>
      </c>
      <c r="AF47" s="58">
        <f>SUM(AF44:AF46)</f>
        <v>120.3969228</v>
      </c>
      <c r="AG47" s="53">
        <f>IF(AND(AA47&gt;0),((AA44*AG44+AA45*AG45+AA46*AG46)/AA47),0)</f>
        <v>0.91206163263838791</v>
      </c>
      <c r="AH47" s="57">
        <f t="shared" si="0"/>
        <v>0.91244308652397588</v>
      </c>
      <c r="AI47" s="51">
        <f>SUM(AI44:AI46)</f>
        <v>610</v>
      </c>
      <c r="AJ47" s="21">
        <f>IF(AI47&gt;0,(AJ44*AI44+AJ45*AI45+AJ46*AI46)/AI47,0)</f>
        <v>9.0367213114754097E-2</v>
      </c>
      <c r="AK47" s="53">
        <f>IF(K47&gt;0,(AK44*K44+AK45*K45+AK46*K46)/K47,0)</f>
        <v>0.2140689220861271</v>
      </c>
      <c r="AL47" s="58">
        <f>SUM(AL44:AL46)</f>
        <v>118.80972320000001</v>
      </c>
      <c r="AM47" s="56"/>
      <c r="AN47" s="56">
        <f>SUM(AN44:AN46)</f>
        <v>517.64</v>
      </c>
      <c r="AO47" s="105"/>
      <c r="AP47" s="106">
        <f>AO46</f>
        <v>644.96000000000015</v>
      </c>
      <c r="AQ47" s="51">
        <f>SUM(AQ44:AQ46)</f>
        <v>0</v>
      </c>
      <c r="AR47" s="59"/>
      <c r="AS47" s="58"/>
      <c r="AT47" s="58"/>
      <c r="AU47" s="58"/>
      <c r="AV47" s="58"/>
    </row>
    <row r="48" spans="1:48" x14ac:dyDescent="0.2">
      <c r="A48" s="157">
        <v>12</v>
      </c>
      <c r="B48" s="23">
        <v>1</v>
      </c>
      <c r="C48" s="11" t="s">
        <v>56</v>
      </c>
      <c r="D48" s="12">
        <v>16598</v>
      </c>
      <c r="E48" s="12">
        <v>2</v>
      </c>
      <c r="F48" s="12">
        <v>15462</v>
      </c>
      <c r="G48" s="13">
        <v>6.2</v>
      </c>
      <c r="H48" s="13">
        <v>7.6</v>
      </c>
      <c r="I48" s="12">
        <v>16559</v>
      </c>
      <c r="J48" s="13">
        <v>5</v>
      </c>
      <c r="K48" s="12">
        <v>16493</v>
      </c>
      <c r="L48" s="14">
        <v>7.4999999999999997E-2</v>
      </c>
      <c r="M48" s="24">
        <f>ROUND(K48*(1-L48),0)</f>
        <v>15256</v>
      </c>
      <c r="N48" s="15">
        <v>0.66200000000000003</v>
      </c>
      <c r="O48" s="25">
        <f>M48*N48</f>
        <v>10099.472</v>
      </c>
      <c r="P48" s="14">
        <v>0.312</v>
      </c>
      <c r="Q48" s="25">
        <f>M48*P48</f>
        <v>4759.8720000000003</v>
      </c>
      <c r="R48" s="16">
        <v>2.5999999999999999E-2</v>
      </c>
      <c r="S48" s="25">
        <f>M48*R48</f>
        <v>396.65600000000001</v>
      </c>
      <c r="T48" s="26">
        <v>0.20599999999999999</v>
      </c>
      <c r="U48" s="25">
        <f>M48*T48</f>
        <v>3142.7359999999999</v>
      </c>
      <c r="V48" s="16">
        <v>0.52600000000000002</v>
      </c>
      <c r="W48" s="25">
        <f>M48*V48</f>
        <v>8024.6559999999999</v>
      </c>
      <c r="X48" s="16">
        <v>0.38</v>
      </c>
      <c r="Y48" s="25">
        <f>X48*M48</f>
        <v>5797.28</v>
      </c>
      <c r="Z48" s="17">
        <v>2.96E-3</v>
      </c>
      <c r="AA48" s="18">
        <f>M48*Z48</f>
        <v>45.157759999999996</v>
      </c>
      <c r="AB48" s="27">
        <f>IF(M48&gt;0,(AD48+AL48)/M48,0)</f>
        <v>2.8163619035133721E-3</v>
      </c>
      <c r="AC48" s="17">
        <v>2.5999999999999998E-4</v>
      </c>
      <c r="AD48" s="24">
        <f>AC48*M48</f>
        <v>3.9665599999999999</v>
      </c>
      <c r="AE48" s="117">
        <v>0.21310000000000001</v>
      </c>
      <c r="AF48" s="30">
        <f>AI48*(1-AJ48)*AE48</f>
        <v>38.999857200000001</v>
      </c>
      <c r="AG48" s="28">
        <f>IF(AND(AE48&gt;0,AC48&gt;0,Z48&gt;0),((Z48-AC48)*AE48)/((AE48-AC48)*Z48),0)</f>
        <v>0.91327643655683499</v>
      </c>
      <c r="AH48" s="60">
        <f t="shared" si="0"/>
        <v>0.90879112085577096</v>
      </c>
      <c r="AI48" s="12">
        <v>202</v>
      </c>
      <c r="AJ48" s="14">
        <v>9.4E-2</v>
      </c>
      <c r="AK48" s="15">
        <v>0.21310000000000001</v>
      </c>
      <c r="AL48" s="30">
        <f>AI48*(1-AJ48)*AK48</f>
        <v>38.999857200000001</v>
      </c>
      <c r="AM48" s="19">
        <v>1.68</v>
      </c>
      <c r="AN48" s="19"/>
      <c r="AO48" s="101">
        <f>AO46+AI48-AN48</f>
        <v>846.96000000000015</v>
      </c>
      <c r="AP48" s="102"/>
      <c r="AQ48" s="12"/>
      <c r="AR48" s="31"/>
      <c r="AS48" s="20"/>
      <c r="AT48" s="20"/>
      <c r="AU48" s="20"/>
      <c r="AV48" s="20"/>
    </row>
    <row r="49" spans="1:48" x14ac:dyDescent="0.2">
      <c r="A49" s="158"/>
      <c r="B49" s="33">
        <v>2</v>
      </c>
      <c r="C49" s="11" t="s">
        <v>53</v>
      </c>
      <c r="D49" s="34">
        <v>16908</v>
      </c>
      <c r="E49" s="34">
        <v>1</v>
      </c>
      <c r="F49" s="34">
        <v>12680</v>
      </c>
      <c r="G49" s="35">
        <v>5.7</v>
      </c>
      <c r="H49" s="35">
        <v>6</v>
      </c>
      <c r="I49" s="34">
        <v>13078</v>
      </c>
      <c r="J49" s="35">
        <v>5.7</v>
      </c>
      <c r="K49" s="34">
        <v>16408</v>
      </c>
      <c r="L49" s="36">
        <v>8.4000000000000005E-2</v>
      </c>
      <c r="M49" s="37">
        <f>ROUND(K49*(1-L49),0)</f>
        <v>15030</v>
      </c>
      <c r="N49" s="38">
        <v>0.70699999999999996</v>
      </c>
      <c r="O49" s="25">
        <f>M49*N49</f>
        <v>10626.21</v>
      </c>
      <c r="P49" s="36">
        <v>0.251</v>
      </c>
      <c r="Q49" s="25">
        <f>M49*P49</f>
        <v>3772.53</v>
      </c>
      <c r="R49" s="39">
        <v>4.2000000000000003E-2</v>
      </c>
      <c r="S49" s="25">
        <f>M49*R49</f>
        <v>631.26</v>
      </c>
      <c r="T49" s="28">
        <v>0.218</v>
      </c>
      <c r="U49" s="25">
        <f>M49*T49</f>
        <v>3276.54</v>
      </c>
      <c r="V49" s="39">
        <v>0.502</v>
      </c>
      <c r="W49" s="25">
        <f>M49*V49</f>
        <v>7545.06</v>
      </c>
      <c r="X49" s="39">
        <v>0.38</v>
      </c>
      <c r="Y49" s="25">
        <f>X49*M49</f>
        <v>5711.4</v>
      </c>
      <c r="Z49" s="40">
        <v>2.8300000000000001E-3</v>
      </c>
      <c r="AA49" s="18">
        <f>M49*Z49</f>
        <v>42.5349</v>
      </c>
      <c r="AB49" s="27">
        <f>IF(M49&gt;0,(AD49+AL49)/M49,0)</f>
        <v>2.9702316966067864E-3</v>
      </c>
      <c r="AC49" s="40">
        <v>2.5999999999999998E-4</v>
      </c>
      <c r="AD49" s="37">
        <f>AC49*M49</f>
        <v>3.9077999999999995</v>
      </c>
      <c r="AE49" s="28">
        <v>0.2135</v>
      </c>
      <c r="AF49" s="41">
        <f>AI49*(1-AJ49)*AE49</f>
        <v>42.074871999999999</v>
      </c>
      <c r="AG49" s="28">
        <f>IF(AND(AE49&gt;0,AC49&gt;0,Z49&gt;0),((Z49-AC49)*AE49)/((AE49-AC49)*Z49),0)</f>
        <v>0.90923447294410398</v>
      </c>
      <c r="AH49" s="29">
        <f t="shared" si="0"/>
        <v>0.91361394121306372</v>
      </c>
      <c r="AI49" s="34">
        <v>218</v>
      </c>
      <c r="AJ49" s="36">
        <v>9.6000000000000002E-2</v>
      </c>
      <c r="AK49" s="38">
        <v>0.20669999999999999</v>
      </c>
      <c r="AL49" s="41">
        <f>AI49*(1-AJ49)*AK49</f>
        <v>40.7347824</v>
      </c>
      <c r="AM49" s="42">
        <v>1.6</v>
      </c>
      <c r="AN49" s="42"/>
      <c r="AO49" s="121">
        <f>AO48+AI49-AN49</f>
        <v>1064.96</v>
      </c>
      <c r="AP49" s="104"/>
      <c r="AQ49" s="43"/>
      <c r="AR49" s="44"/>
      <c r="AS49" s="45"/>
      <c r="AT49" s="45"/>
      <c r="AU49" s="45"/>
      <c r="AV49" s="45"/>
    </row>
    <row r="50" spans="1:48" x14ac:dyDescent="0.2">
      <c r="A50" s="158"/>
      <c r="B50" s="33">
        <v>3</v>
      </c>
      <c r="C50" s="11" t="s">
        <v>52</v>
      </c>
      <c r="D50" s="43">
        <v>14500</v>
      </c>
      <c r="E50" s="43">
        <v>1</v>
      </c>
      <c r="F50" s="43">
        <v>14667</v>
      </c>
      <c r="G50" s="37">
        <v>4.2</v>
      </c>
      <c r="H50" s="37">
        <v>5.8</v>
      </c>
      <c r="I50" s="43">
        <v>15053</v>
      </c>
      <c r="J50" s="37">
        <v>6.2</v>
      </c>
      <c r="K50" s="43">
        <v>16365</v>
      </c>
      <c r="L50" s="39">
        <v>8.4000000000000005E-2</v>
      </c>
      <c r="M50" s="37">
        <f>ROUND(K50*(1-L50),0)</f>
        <v>14990</v>
      </c>
      <c r="N50" s="28">
        <v>0.75800000000000001</v>
      </c>
      <c r="O50" s="25">
        <f>M50*N50</f>
        <v>11362.42</v>
      </c>
      <c r="P50" s="39">
        <v>0.20300000000000001</v>
      </c>
      <c r="Q50" s="25">
        <f>M50*P50</f>
        <v>3042.9700000000003</v>
      </c>
      <c r="R50" s="39">
        <v>3.9E-2</v>
      </c>
      <c r="S50" s="25">
        <f>M50*R50</f>
        <v>584.61</v>
      </c>
      <c r="T50" s="28">
        <v>0.21299999999999999</v>
      </c>
      <c r="U50" s="25">
        <f>M50*T50</f>
        <v>3192.87</v>
      </c>
      <c r="V50" s="39">
        <v>0.51700000000000002</v>
      </c>
      <c r="W50" s="25">
        <f>M50*V50</f>
        <v>7749.83</v>
      </c>
      <c r="X50" s="39">
        <v>0.39</v>
      </c>
      <c r="Y50" s="25">
        <f>X50*M50</f>
        <v>5846.1</v>
      </c>
      <c r="Z50" s="47">
        <v>2.8600000000000001E-3</v>
      </c>
      <c r="AA50" s="18">
        <f>M50*Z50</f>
        <v>42.871400000000001</v>
      </c>
      <c r="AB50" s="27">
        <f>IF(M50&gt;0,(AD50+AL50)/M50,0)</f>
        <v>2.9726549032688464E-3</v>
      </c>
      <c r="AC50" s="47">
        <v>2.5000000000000001E-4</v>
      </c>
      <c r="AD50" s="37">
        <f>AC50*M50</f>
        <v>3.7475000000000001</v>
      </c>
      <c r="AE50" s="28">
        <v>0.21909999999999999</v>
      </c>
      <c r="AF50" s="41">
        <f>AI50*(1-AJ50)*AE50</f>
        <v>41.455911</v>
      </c>
      <c r="AG50" s="28">
        <f>IF(AND(AE50&gt;0,AC50&gt;0,Z50&gt;0),((Z50-AC50)*AE50)/((AE50-AC50)*Z50),0)</f>
        <v>0.91362989306786435</v>
      </c>
      <c r="AH50" s="29">
        <f t="shared" si="0"/>
        <v>0.91696286899970325</v>
      </c>
      <c r="AI50" s="43">
        <v>210</v>
      </c>
      <c r="AJ50" s="39">
        <v>9.9000000000000005E-2</v>
      </c>
      <c r="AK50" s="28">
        <v>0.2157</v>
      </c>
      <c r="AL50" s="41">
        <f>AI50*(1-AJ50)*AK50</f>
        <v>40.812597000000004</v>
      </c>
      <c r="AM50" s="18">
        <v>1.7</v>
      </c>
      <c r="AN50" s="18"/>
      <c r="AO50" s="121">
        <f>AO49+AI50-AN50</f>
        <v>1274.96</v>
      </c>
      <c r="AP50" s="104"/>
      <c r="AQ50" s="43"/>
      <c r="AR50" s="48"/>
      <c r="AS50" s="41"/>
      <c r="AT50" s="41"/>
      <c r="AU50" s="41"/>
      <c r="AV50" s="41"/>
    </row>
    <row r="51" spans="1:48" s="22" customFormat="1" ht="13.5" thickBot="1" x14ac:dyDescent="0.25">
      <c r="A51" s="159"/>
      <c r="B51" s="49" t="s">
        <v>38</v>
      </c>
      <c r="C51" s="50"/>
      <c r="D51" s="51">
        <f>SUM(D48:D50)</f>
        <v>48006</v>
      </c>
      <c r="E51" s="51"/>
      <c r="F51" s="51">
        <f>SUM(F48:F50)</f>
        <v>42809</v>
      </c>
      <c r="G51" s="52"/>
      <c r="H51" s="52"/>
      <c r="I51" s="51">
        <f>SUM(I48:I50)</f>
        <v>44690</v>
      </c>
      <c r="J51" s="52"/>
      <c r="K51" s="51">
        <f>SUM(K48:K50)</f>
        <v>49266</v>
      </c>
      <c r="L51" s="21">
        <f>IF(K51&gt;0,(K48*L48+K49*L49+K50*L50)/K51,0)</f>
        <v>8.098702959444648E-2</v>
      </c>
      <c r="M51" s="52">
        <f>M48+M49+M50</f>
        <v>45276</v>
      </c>
      <c r="N51" s="53">
        <f>IF(M51&gt;0,O51/M51,0)</f>
        <v>0.70872210442618599</v>
      </c>
      <c r="O51" s="54">
        <f>O48+O49+O50</f>
        <v>32088.101999999999</v>
      </c>
      <c r="P51" s="21">
        <f>IF(M51&gt;0,Q51/M51,0)</f>
        <v>0.25566242600936478</v>
      </c>
      <c r="Q51" s="54">
        <f>Q48+Q49+Q50</f>
        <v>11575.371999999999</v>
      </c>
      <c r="R51" s="21">
        <f>IF(M51&gt;0,S51/M51,0)</f>
        <v>3.5615469564449151E-2</v>
      </c>
      <c r="S51" s="54">
        <f>S48+S49+S50</f>
        <v>1612.5259999999998</v>
      </c>
      <c r="T51" s="21">
        <f>IF(M51&gt;0,U51/M51,0)</f>
        <v>0.21230113084194718</v>
      </c>
      <c r="U51" s="54">
        <f>U48+U49+U50</f>
        <v>9612.1460000000006</v>
      </c>
      <c r="V51" s="21">
        <f>IF(M51&gt;0,W51/M51,0)</f>
        <v>0.5150531407368143</v>
      </c>
      <c r="W51" s="54">
        <f>W48+W49+W50</f>
        <v>23319.546000000002</v>
      </c>
      <c r="X51" s="21">
        <f>IF(M51&gt;0,Y51/M51,0)</f>
        <v>0.38331080484141705</v>
      </c>
      <c r="Y51" s="54">
        <f>Y48+Y49+Y50</f>
        <v>17354.78</v>
      </c>
      <c r="Z51" s="55">
        <f>IF(M51&gt;0,AA51/M51,0)</f>
        <v>2.8837366375121473E-3</v>
      </c>
      <c r="AA51" s="56">
        <f>SUM(AA48:AA50)</f>
        <v>130.56405999999998</v>
      </c>
      <c r="AB51" s="55">
        <f>IF(M51&gt;0,(AB48*M48+AB49*M49+AB50*M50)/M51,0)</f>
        <v>2.9191866905203642E-3</v>
      </c>
      <c r="AC51" s="55">
        <f>IF(K51&gt;0,(K48*AC48+K49*AC49+K50*AC50)/K51,0)</f>
        <v>2.5667823651199612E-4</v>
      </c>
      <c r="AD51" s="52">
        <f>SUM(AD48:AD50)</f>
        <v>11.62186</v>
      </c>
      <c r="AE51" s="53">
        <f>IF(K51&gt;0,(K48*AE48+K49*AE49+K50*AE50)/K51,0)</f>
        <v>0.21522627775747979</v>
      </c>
      <c r="AF51" s="58">
        <f>SUM(AF48:AF50)</f>
        <v>122.53064020000001</v>
      </c>
      <c r="AG51" s="53">
        <f>IF(AND(AA51&gt;0),((AA48*AG48+AA49*AG49+AA50*AG50)/AA51),0)</f>
        <v>0.91207571299933998</v>
      </c>
      <c r="AH51" s="57">
        <f t="shared" si="0"/>
        <v>0.91317850739400364</v>
      </c>
      <c r="AI51" s="51">
        <f>SUM(AI48:AI50)</f>
        <v>630</v>
      </c>
      <c r="AJ51" s="21">
        <f>IF(AI51&gt;0,(AJ48*AI48+AJ49*AI49+AJ50*AI50)/AI51,0)</f>
        <v>9.6358730158730158E-2</v>
      </c>
      <c r="AK51" s="53">
        <f>IF(K51&gt;0,(AK48*K48+AK49*K49+AK50*K50)/K51,0)</f>
        <v>0.21183214387204158</v>
      </c>
      <c r="AL51" s="58">
        <f>SUM(AL48:AL50)</f>
        <v>120.54723660000002</v>
      </c>
      <c r="AM51" s="56"/>
      <c r="AN51" s="56">
        <f>SUM(AN48:AN50)</f>
        <v>0</v>
      </c>
      <c r="AO51" s="105"/>
      <c r="AP51" s="106">
        <f>AO50</f>
        <v>1274.96</v>
      </c>
      <c r="AQ51" s="51">
        <f>SUM(AQ48:AQ50)</f>
        <v>0</v>
      </c>
      <c r="AR51" s="59"/>
      <c r="AS51" s="58"/>
      <c r="AT51" s="58"/>
      <c r="AU51" s="58"/>
      <c r="AV51" s="58"/>
    </row>
    <row r="52" spans="1:48" x14ac:dyDescent="0.2">
      <c r="A52" s="157">
        <v>13</v>
      </c>
      <c r="B52" s="23">
        <v>1</v>
      </c>
      <c r="C52" s="46" t="s">
        <v>50</v>
      </c>
      <c r="D52" s="12">
        <v>13019</v>
      </c>
      <c r="E52" s="12">
        <v>0</v>
      </c>
      <c r="F52" s="12">
        <v>15343</v>
      </c>
      <c r="G52" s="13">
        <v>4.7</v>
      </c>
      <c r="H52" s="13">
        <v>7.6</v>
      </c>
      <c r="I52" s="12">
        <v>16214</v>
      </c>
      <c r="J52" s="13">
        <v>5.9</v>
      </c>
      <c r="K52" s="12">
        <v>16317</v>
      </c>
      <c r="L52" s="14">
        <v>0.08</v>
      </c>
      <c r="M52" s="24">
        <f>ROUND(K52*(1-L52),0)</f>
        <v>15012</v>
      </c>
      <c r="N52" s="15">
        <v>0.65800000000000003</v>
      </c>
      <c r="O52" s="25">
        <f>M52*N52</f>
        <v>9877.8960000000006</v>
      </c>
      <c r="P52" s="14">
        <v>0.315</v>
      </c>
      <c r="Q52" s="25">
        <f>M52*P52</f>
        <v>4728.78</v>
      </c>
      <c r="R52" s="16">
        <v>2.7E-2</v>
      </c>
      <c r="S52" s="25">
        <f>M52*R52</f>
        <v>405.32400000000001</v>
      </c>
      <c r="T52" s="26">
        <v>0.221</v>
      </c>
      <c r="U52" s="25">
        <f>M52*T52</f>
        <v>3317.652</v>
      </c>
      <c r="V52" s="16">
        <v>0.505</v>
      </c>
      <c r="W52" s="25">
        <f>M52*V52</f>
        <v>7581.06</v>
      </c>
      <c r="X52" s="16">
        <v>0.39</v>
      </c>
      <c r="Y52" s="25">
        <f>X52*M52</f>
        <v>5854.68</v>
      </c>
      <c r="Z52" s="17">
        <v>2.8900000000000002E-3</v>
      </c>
      <c r="AA52" s="18">
        <f>M52*Z52</f>
        <v>43.384680000000003</v>
      </c>
      <c r="AB52" s="27">
        <f>IF(M52&gt;0,(AD52+AL52)/M52,0)</f>
        <v>2.9780446043165469E-3</v>
      </c>
      <c r="AC52" s="17">
        <v>2.5000000000000001E-4</v>
      </c>
      <c r="AD52" s="24">
        <f>AC52*M52</f>
        <v>3.7530000000000001</v>
      </c>
      <c r="AE52" s="117">
        <v>0.2198</v>
      </c>
      <c r="AF52" s="30">
        <f>AI52*(1-AJ52)*AE52</f>
        <v>42.681643199999996</v>
      </c>
      <c r="AG52" s="28">
        <f>IF(AND(AE52&gt;0,AC52&gt;0,Z52&gt;0),((Z52-AC52)*AE52)/((AE52-AC52)*Z52),0)</f>
        <v>0.91453499963356932</v>
      </c>
      <c r="AH52" s="60">
        <f t="shared" si="0"/>
        <v>0.91713947172094901</v>
      </c>
      <c r="AI52" s="12">
        <v>216</v>
      </c>
      <c r="AJ52" s="14">
        <v>0.10100000000000001</v>
      </c>
      <c r="AK52" s="15">
        <v>0.2109</v>
      </c>
      <c r="AL52" s="30">
        <f>AI52*(1-AJ52)*AK52</f>
        <v>40.953405600000004</v>
      </c>
      <c r="AM52" s="19">
        <v>1.7</v>
      </c>
      <c r="AN52" s="19"/>
      <c r="AO52" s="101">
        <f>AO50+AI52-AN52</f>
        <v>1490.96</v>
      </c>
      <c r="AP52" s="102"/>
      <c r="AQ52" s="12"/>
      <c r="AR52" s="31"/>
      <c r="AS52" s="20"/>
      <c r="AT52" s="20"/>
      <c r="AU52" s="20"/>
      <c r="AV52" s="20"/>
    </row>
    <row r="53" spans="1:48" x14ac:dyDescent="0.2">
      <c r="A53" s="158"/>
      <c r="B53" s="33">
        <v>2</v>
      </c>
      <c r="C53" s="11" t="s">
        <v>53</v>
      </c>
      <c r="D53" s="34">
        <v>17395</v>
      </c>
      <c r="E53" s="34">
        <v>2</v>
      </c>
      <c r="F53" s="34">
        <v>16150</v>
      </c>
      <c r="G53" s="35">
        <v>3.7</v>
      </c>
      <c r="H53" s="35">
        <v>7</v>
      </c>
      <c r="I53" s="34">
        <v>16277</v>
      </c>
      <c r="J53" s="35">
        <v>5.7</v>
      </c>
      <c r="K53" s="34">
        <v>16348</v>
      </c>
      <c r="L53" s="36">
        <v>8.1000000000000003E-2</v>
      </c>
      <c r="M53" s="37">
        <f>ROUND(K53*(1-L53),0)</f>
        <v>15024</v>
      </c>
      <c r="N53" s="38">
        <v>0.81200000000000006</v>
      </c>
      <c r="O53" s="25">
        <f>M53*N53</f>
        <v>12199.488000000001</v>
      </c>
      <c r="P53" s="36">
        <v>0.17</v>
      </c>
      <c r="Q53" s="25">
        <f>M53*P53</f>
        <v>2554.0800000000004</v>
      </c>
      <c r="R53" s="39">
        <v>1.7999999999999999E-2</v>
      </c>
      <c r="S53" s="25">
        <f>M53*R53</f>
        <v>270.43199999999996</v>
      </c>
      <c r="T53" s="28">
        <v>0.217</v>
      </c>
      <c r="U53" s="25">
        <f>M53*T53</f>
        <v>3260.2080000000001</v>
      </c>
      <c r="V53" s="39">
        <v>0.50800000000000001</v>
      </c>
      <c r="W53" s="25">
        <f>M53*V53</f>
        <v>7632.192</v>
      </c>
      <c r="X53" s="39">
        <v>0.38</v>
      </c>
      <c r="Y53" s="25">
        <f>X53*M53</f>
        <v>5709.12</v>
      </c>
      <c r="Z53" s="40">
        <v>2.98E-3</v>
      </c>
      <c r="AA53" s="18">
        <f>M53*Z53</f>
        <v>44.771520000000002</v>
      </c>
      <c r="AB53" s="27">
        <f>IF(M53&gt;0,(AD53+AL53)/M53,0)</f>
        <v>2.7758521565495204E-3</v>
      </c>
      <c r="AC53" s="40">
        <v>2.5000000000000001E-4</v>
      </c>
      <c r="AD53" s="37">
        <f>AC53*M53</f>
        <v>3.7560000000000002</v>
      </c>
      <c r="AE53" s="28">
        <v>0.2268</v>
      </c>
      <c r="AF53" s="41">
        <f>AI53*(1-AJ53)*AE53</f>
        <v>39.607444799999996</v>
      </c>
      <c r="AG53" s="28">
        <f>IF(AND(AE53&gt;0,AC53&gt;0,Z53&gt;0),((Z53-AC53)*AE53)/((AE53-AC53)*Z53),0)</f>
        <v>0.91711831543772282</v>
      </c>
      <c r="AH53" s="29">
        <f t="shared" si="0"/>
        <v>0.91098564026914375</v>
      </c>
      <c r="AI53" s="34">
        <v>196</v>
      </c>
      <c r="AJ53" s="36">
        <v>0.109</v>
      </c>
      <c r="AK53" s="38">
        <v>0.21729999999999999</v>
      </c>
      <c r="AL53" s="41">
        <f>AI53*(1-AJ53)*AK53</f>
        <v>37.948402799999997</v>
      </c>
      <c r="AM53" s="42">
        <v>1.65</v>
      </c>
      <c r="AN53" s="42"/>
      <c r="AO53" s="121">
        <f>AO52+AI53-AN53</f>
        <v>1686.96</v>
      </c>
      <c r="AP53" s="104"/>
      <c r="AQ53" s="43"/>
      <c r="AR53" s="44"/>
      <c r="AS53" s="45"/>
      <c r="AT53" s="45"/>
      <c r="AU53" s="45"/>
      <c r="AV53" s="45"/>
    </row>
    <row r="54" spans="1:48" x14ac:dyDescent="0.2">
      <c r="A54" s="158"/>
      <c r="B54" s="33">
        <v>3</v>
      </c>
      <c r="C54" s="11" t="s">
        <v>52</v>
      </c>
      <c r="D54" s="43">
        <v>14200</v>
      </c>
      <c r="E54" s="43">
        <v>3</v>
      </c>
      <c r="F54" s="43">
        <v>17447</v>
      </c>
      <c r="G54" s="37">
        <v>4.5999999999999996</v>
      </c>
      <c r="H54" s="37">
        <v>7.2</v>
      </c>
      <c r="I54" s="43">
        <v>17872</v>
      </c>
      <c r="J54" s="37">
        <v>5.3</v>
      </c>
      <c r="K54" s="43">
        <v>16330</v>
      </c>
      <c r="L54" s="39">
        <v>7.8E-2</v>
      </c>
      <c r="M54" s="37">
        <f>ROUND(K54*(1-L54),0)</f>
        <v>15056</v>
      </c>
      <c r="N54" s="28">
        <v>0.8</v>
      </c>
      <c r="O54" s="25">
        <f>M54*N54</f>
        <v>12044.800000000001</v>
      </c>
      <c r="P54" s="39">
        <v>0.18099999999999999</v>
      </c>
      <c r="Q54" s="25">
        <f>M54*P54</f>
        <v>2725.136</v>
      </c>
      <c r="R54" s="39">
        <v>1.9E-2</v>
      </c>
      <c r="S54" s="25">
        <f>M54*R54</f>
        <v>286.06399999999996</v>
      </c>
      <c r="T54" s="28">
        <v>0.21199999999999999</v>
      </c>
      <c r="U54" s="25">
        <f>M54*T54</f>
        <v>3191.8719999999998</v>
      </c>
      <c r="V54" s="39">
        <v>0.505</v>
      </c>
      <c r="W54" s="25">
        <f>M54*V54</f>
        <v>7603.28</v>
      </c>
      <c r="X54" s="39">
        <v>0.38</v>
      </c>
      <c r="Y54" s="25">
        <f>X54*M54</f>
        <v>5721.28</v>
      </c>
      <c r="Z54" s="47">
        <v>2.7799999999999999E-3</v>
      </c>
      <c r="AA54" s="18">
        <f>M54*Z54</f>
        <v>41.85568</v>
      </c>
      <c r="AB54" s="27">
        <f>IF(M54&gt;0,(AD54+AL54)/M54,0)</f>
        <v>3.4696535600425077E-3</v>
      </c>
      <c r="AC54" s="47">
        <v>2.3000000000000001E-4</v>
      </c>
      <c r="AD54" s="37">
        <f>AC54*M54</f>
        <v>3.4628800000000002</v>
      </c>
      <c r="AE54" s="28">
        <v>0.22500000000000001</v>
      </c>
      <c r="AF54" s="41">
        <f>AI54*(1-AJ54)*AE54</f>
        <v>47.798999999999999</v>
      </c>
      <c r="AG54" s="28">
        <f>IF(AND(AE54&gt;0,AC54&gt;0,Z54&gt;0),((Z54-AC54)*AE54)/((AE54-AC54)*Z54),0)</f>
        <v>0.91820479639778851</v>
      </c>
      <c r="AH54" s="29">
        <f t="shared" si="0"/>
        <v>0.93464723658745763</v>
      </c>
      <c r="AI54" s="43">
        <v>235</v>
      </c>
      <c r="AJ54" s="39">
        <v>9.6000000000000002E-2</v>
      </c>
      <c r="AK54" s="28">
        <v>0.2296</v>
      </c>
      <c r="AL54" s="41">
        <f>AI54*(1-AJ54)*AK54</f>
        <v>48.776223999999999</v>
      </c>
      <c r="AM54" s="18">
        <v>1.75</v>
      </c>
      <c r="AN54" s="18"/>
      <c r="AO54" s="121">
        <f>AO53+AI54-AN54</f>
        <v>1921.96</v>
      </c>
      <c r="AP54" s="104"/>
      <c r="AQ54" s="43"/>
      <c r="AR54" s="48"/>
      <c r="AS54" s="41"/>
      <c r="AT54" s="41"/>
      <c r="AU54" s="41"/>
      <c r="AV54" s="41"/>
    </row>
    <row r="55" spans="1:48" s="22" customFormat="1" ht="13.5" thickBot="1" x14ac:dyDescent="0.25">
      <c r="A55" s="159"/>
      <c r="B55" s="49" t="s">
        <v>38</v>
      </c>
      <c r="C55" s="50"/>
      <c r="D55" s="51">
        <f>SUM(D52:D54)</f>
        <v>44614</v>
      </c>
      <c r="E55" s="51"/>
      <c r="F55" s="51">
        <f>SUM(F52:F54)</f>
        <v>48940</v>
      </c>
      <c r="G55" s="52"/>
      <c r="H55" s="52"/>
      <c r="I55" s="51">
        <f>SUM(I52:I54)</f>
        <v>50363</v>
      </c>
      <c r="J55" s="52"/>
      <c r="K55" s="51">
        <f>SUM(K52:K54)</f>
        <v>48995</v>
      </c>
      <c r="L55" s="21">
        <f>IF(K55&gt;0,(K52*L52+K53*L53+K54*L54)/K55,0)</f>
        <v>7.9667068068170227E-2</v>
      </c>
      <c r="M55" s="52">
        <f>M52+M53+M54</f>
        <v>45092</v>
      </c>
      <c r="N55" s="53">
        <f>IF(M55&gt;0,O55/M55,0)</f>
        <v>0.75672367604009583</v>
      </c>
      <c r="O55" s="54">
        <f>O52+O53+O54</f>
        <v>34122.184000000001</v>
      </c>
      <c r="P55" s="21">
        <f>IF(M55&gt;0,Q55/M55,0)</f>
        <v>0.22194615452851948</v>
      </c>
      <c r="Q55" s="54">
        <f>Q52+Q53+Q54</f>
        <v>10007.996000000001</v>
      </c>
      <c r="R55" s="21">
        <f>IF(M55&gt;0,S55/M55,0)</f>
        <v>2.1330169431384723E-2</v>
      </c>
      <c r="S55" s="54">
        <f>S52+S53+S54</f>
        <v>961.81999999999994</v>
      </c>
      <c r="T55" s="21">
        <f>IF(M55&gt;0,U55/M55,0)</f>
        <v>0.2166622017209261</v>
      </c>
      <c r="U55" s="54">
        <f>U52+U53+U54</f>
        <v>9769.732</v>
      </c>
      <c r="V55" s="21">
        <f>IF(M55&gt;0,W55/M55,0)</f>
        <v>0.50599955646234362</v>
      </c>
      <c r="W55" s="54">
        <f>W52+W53+W54</f>
        <v>22816.531999999999</v>
      </c>
      <c r="X55" s="21">
        <f>IF(M55&gt;0,Y55/M55,0)</f>
        <v>0.38332919364854073</v>
      </c>
      <c r="Y55" s="54">
        <f>Y52+Y53+Y54</f>
        <v>17285.079999999998</v>
      </c>
      <c r="Z55" s="55">
        <f>IF(M55&gt;0,AA55/M55,0)</f>
        <v>2.8832582276235256E-3</v>
      </c>
      <c r="AA55" s="56">
        <f>SUM(AA52:AA54)</f>
        <v>130.01188000000002</v>
      </c>
      <c r="AB55" s="55">
        <f>IF(M55&gt;0,(AB52*M52+AB53*M53+AB54*M54)/M55,0)</f>
        <v>3.074822859930808E-3</v>
      </c>
      <c r="AC55" s="55">
        <f>IF(K55&gt;0,(K52*AC52+K53*AC53+K54*AC54)/K55,0)</f>
        <v>2.4333401367486479E-4</v>
      </c>
      <c r="AD55" s="52">
        <f>SUM(AD52:AD54)</f>
        <v>10.971880000000001</v>
      </c>
      <c r="AE55" s="53">
        <f>IF(K55&gt;0,(K52*AE52+K53*AE53+K54*AE54)/K55,0)</f>
        <v>0.22386882334932134</v>
      </c>
      <c r="AF55" s="58">
        <f>SUM(AF52:AF54)</f>
        <v>130.088088</v>
      </c>
      <c r="AG55" s="53">
        <f>IF(AND(AA55&gt;0),((AA52*AG52+AA53*AG53+AA54*AG54)/AA55),0)</f>
        <v>0.9166060474041281</v>
      </c>
      <c r="AH55" s="57">
        <f t="shared" si="0"/>
        <v>0.92188549592439217</v>
      </c>
      <c r="AI55" s="51">
        <f>SUM(AI52:AI54)</f>
        <v>647</v>
      </c>
      <c r="AJ55" s="21">
        <f>IF(AI55&gt;0,(AJ52*AI52+AJ53*AI53+AJ54*AI54)/AI55,0)</f>
        <v>0.10160741885625968</v>
      </c>
      <c r="AK55" s="53">
        <f>IF(K55&gt;0,(AK52*K52+AK53*K53+AK54*K54)/K55,0)</f>
        <v>0.21926816409837738</v>
      </c>
      <c r="AL55" s="58">
        <f>SUM(AL52:AL54)</f>
        <v>127.67803239999999</v>
      </c>
      <c r="AM55" s="56"/>
      <c r="AN55" s="56">
        <f>SUM(AN52:AN54)</f>
        <v>0</v>
      </c>
      <c r="AO55" s="105"/>
      <c r="AP55" s="106">
        <f>AO54</f>
        <v>1921.96</v>
      </c>
      <c r="AQ55" s="51">
        <f>SUM(AQ52:AQ54)</f>
        <v>0</v>
      </c>
      <c r="AR55" s="59"/>
      <c r="AS55" s="58"/>
      <c r="AT55" s="58"/>
      <c r="AU55" s="58"/>
      <c r="AV55" s="58"/>
    </row>
    <row r="56" spans="1:48" x14ac:dyDescent="0.2">
      <c r="A56" s="157">
        <v>14</v>
      </c>
      <c r="B56" s="23">
        <v>1</v>
      </c>
      <c r="C56" s="46" t="s">
        <v>50</v>
      </c>
      <c r="D56" s="12">
        <v>7036</v>
      </c>
      <c r="E56" s="12">
        <v>2</v>
      </c>
      <c r="F56" s="12">
        <v>13686</v>
      </c>
      <c r="G56" s="13">
        <v>3</v>
      </c>
      <c r="H56" s="13">
        <v>8.1999999999999993</v>
      </c>
      <c r="I56" s="12">
        <v>14583</v>
      </c>
      <c r="J56" s="13">
        <v>5.5</v>
      </c>
      <c r="K56" s="12">
        <v>15999</v>
      </c>
      <c r="L56" s="14">
        <v>7.9000000000000001E-2</v>
      </c>
      <c r="M56" s="24">
        <f>ROUND(K56*(1-L56),0)</f>
        <v>14735</v>
      </c>
      <c r="N56" s="15">
        <v>0.70699999999999996</v>
      </c>
      <c r="O56" s="25">
        <f>M56*N56</f>
        <v>10417.644999999999</v>
      </c>
      <c r="P56" s="14">
        <v>0.27500000000000002</v>
      </c>
      <c r="Q56" s="25">
        <f>M56*P56</f>
        <v>4052.1250000000005</v>
      </c>
      <c r="R56" s="16">
        <v>1.7999999999999999E-2</v>
      </c>
      <c r="S56" s="25">
        <f>M56*R56</f>
        <v>265.22999999999996</v>
      </c>
      <c r="T56" s="26">
        <v>0.17799999999999999</v>
      </c>
      <c r="U56" s="25">
        <f>M56*T56</f>
        <v>2622.83</v>
      </c>
      <c r="V56" s="16">
        <v>0.495</v>
      </c>
      <c r="W56" s="25">
        <f>M56*V56</f>
        <v>7293.8249999999998</v>
      </c>
      <c r="X56" s="16">
        <v>0.39</v>
      </c>
      <c r="Y56" s="25">
        <f>X56*M56</f>
        <v>5746.6500000000005</v>
      </c>
      <c r="Z56" s="17">
        <v>2.7299999999999998E-3</v>
      </c>
      <c r="AA56" s="18">
        <f>M56*Z56</f>
        <v>40.226549999999996</v>
      </c>
      <c r="AB56" s="27">
        <f>IF(M56&gt;0,(AD56+AL56)/M56,0)</f>
        <v>2.9999030878859858E-3</v>
      </c>
      <c r="AC56" s="17">
        <v>2.4000000000000001E-4</v>
      </c>
      <c r="AD56" s="24">
        <f>AC56*M56</f>
        <v>3.5364</v>
      </c>
      <c r="AE56" s="117">
        <v>0.22159999999999999</v>
      </c>
      <c r="AF56" s="30">
        <f>AI56*(1-AJ56)*AE56</f>
        <v>38.545103999999995</v>
      </c>
      <c r="AG56" s="28">
        <f>IF(AND(AE56&gt;0,AC56&gt;0,Z56&gt;0),((Z56-AC56)*AE56)/((AE56-AC56)*Z56),0)</f>
        <v>0.91307680393332724</v>
      </c>
      <c r="AH56" s="60">
        <f t="shared" si="0"/>
        <v>0.92094278029523002</v>
      </c>
      <c r="AI56" s="12">
        <v>195</v>
      </c>
      <c r="AJ56" s="14">
        <v>0.108</v>
      </c>
      <c r="AK56" s="15">
        <v>0.23380000000000001</v>
      </c>
      <c r="AL56" s="30">
        <f>AI56*(1-AJ56)*AK56</f>
        <v>40.667172000000001</v>
      </c>
      <c r="AM56" s="19">
        <v>1.65</v>
      </c>
      <c r="AN56" s="19">
        <v>1008.96</v>
      </c>
      <c r="AO56" s="101">
        <f>AO54+AI56-AN56</f>
        <v>1108</v>
      </c>
      <c r="AP56" s="102"/>
      <c r="AQ56" s="12"/>
      <c r="AR56" s="31"/>
      <c r="AS56" s="20"/>
      <c r="AT56" s="20"/>
      <c r="AU56" s="20"/>
      <c r="AV56" s="20"/>
    </row>
    <row r="57" spans="1:48" x14ac:dyDescent="0.2">
      <c r="A57" s="158"/>
      <c r="B57" s="33">
        <v>2</v>
      </c>
      <c r="C57" s="11" t="s">
        <v>51</v>
      </c>
      <c r="D57" s="34">
        <v>17569</v>
      </c>
      <c r="E57" s="34">
        <v>6</v>
      </c>
      <c r="F57" s="34">
        <v>16804</v>
      </c>
      <c r="G57" s="35">
        <v>3.2</v>
      </c>
      <c r="H57" s="35">
        <v>7.8</v>
      </c>
      <c r="I57" s="34">
        <v>16704</v>
      </c>
      <c r="J57" s="35">
        <v>5.5</v>
      </c>
      <c r="K57" s="34">
        <v>16519</v>
      </c>
      <c r="L57" s="36">
        <v>7.9000000000000001E-2</v>
      </c>
      <c r="M57" s="37">
        <f>ROUND(K57*(1-L57),0)</f>
        <v>15214</v>
      </c>
      <c r="N57" s="38">
        <v>0.68899999999999995</v>
      </c>
      <c r="O57" s="25">
        <f>M57*N57</f>
        <v>10482.446</v>
      </c>
      <c r="P57" s="36">
        <v>0.29899999999999999</v>
      </c>
      <c r="Q57" s="25">
        <f>M57*P57</f>
        <v>4548.9859999999999</v>
      </c>
      <c r="R57" s="39">
        <v>1.2E-2</v>
      </c>
      <c r="S57" s="25">
        <f>M57*R57</f>
        <v>182.56800000000001</v>
      </c>
      <c r="T57" s="28">
        <v>0.216</v>
      </c>
      <c r="U57" s="25">
        <f>M57*T57</f>
        <v>3286.2240000000002</v>
      </c>
      <c r="V57" s="39">
        <v>0.499</v>
      </c>
      <c r="W57" s="25">
        <f>M57*V57</f>
        <v>7591.7860000000001</v>
      </c>
      <c r="X57" s="39">
        <v>0.39</v>
      </c>
      <c r="Y57" s="25">
        <f>X57*M57</f>
        <v>5933.46</v>
      </c>
      <c r="Z57" s="40">
        <v>2.65E-3</v>
      </c>
      <c r="AA57" s="18">
        <f>M57*Z57</f>
        <v>40.317100000000003</v>
      </c>
      <c r="AB57" s="27">
        <f>IF(M57&gt;0,(AD57+AL57)/M57,0)</f>
        <v>3.0950613908242411E-3</v>
      </c>
      <c r="AC57" s="40">
        <v>2.4000000000000001E-4</v>
      </c>
      <c r="AD57" s="37">
        <f>AC57*M57</f>
        <v>3.6513599999999999</v>
      </c>
      <c r="AE57" s="28">
        <v>0.21809999999999999</v>
      </c>
      <c r="AF57" s="41">
        <f>AI57*(1-AJ57)*AE57</f>
        <v>41.587308</v>
      </c>
      <c r="AG57" s="28">
        <f>IF(AND(AE57&gt;0,AC57&gt;0,Z57&gt;0),((Z57-AC57)*AE57)/((AE57-AC57)*Z57),0)</f>
        <v>0.910435817358906</v>
      </c>
      <c r="AH57" s="29">
        <f t="shared" si="0"/>
        <v>0.92342999658964531</v>
      </c>
      <c r="AI57" s="34">
        <v>210</v>
      </c>
      <c r="AJ57" s="36">
        <v>9.1999999999999998E-2</v>
      </c>
      <c r="AK57" s="38">
        <v>0.2278</v>
      </c>
      <c r="AL57" s="41">
        <f>AI57*(1-AJ57)*AK57</f>
        <v>43.436904000000006</v>
      </c>
      <c r="AM57" s="42">
        <v>1.6</v>
      </c>
      <c r="AN57" s="42"/>
      <c r="AO57" s="121">
        <f>AO56+AI57-AN57</f>
        <v>1318</v>
      </c>
      <c r="AP57" s="104"/>
      <c r="AQ57" s="43"/>
      <c r="AR57" s="44"/>
      <c r="AS57" s="45"/>
      <c r="AT57" s="45"/>
      <c r="AU57" s="45"/>
      <c r="AV57" s="45"/>
    </row>
    <row r="58" spans="1:48" x14ac:dyDescent="0.2">
      <c r="A58" s="158"/>
      <c r="B58" s="33">
        <v>3</v>
      </c>
      <c r="C58" s="11" t="s">
        <v>52</v>
      </c>
      <c r="D58" s="43">
        <v>22100</v>
      </c>
      <c r="E58" s="43">
        <v>1</v>
      </c>
      <c r="F58" s="43">
        <v>16610</v>
      </c>
      <c r="G58" s="37">
        <v>4</v>
      </c>
      <c r="H58" s="37">
        <v>8.1</v>
      </c>
      <c r="I58" s="43">
        <v>16699</v>
      </c>
      <c r="J58" s="37">
        <v>5.7</v>
      </c>
      <c r="K58" s="43">
        <v>16597</v>
      </c>
      <c r="L58" s="39">
        <v>7.9000000000000001E-2</v>
      </c>
      <c r="M58" s="37">
        <f>ROUND(K58*(1-L58),0)</f>
        <v>15286</v>
      </c>
      <c r="N58" s="28">
        <v>0.72899999999999998</v>
      </c>
      <c r="O58" s="25">
        <f>M58*N58</f>
        <v>11143.494000000001</v>
      </c>
      <c r="P58" s="39">
        <v>0.221</v>
      </c>
      <c r="Q58" s="25">
        <f>M58*P58</f>
        <v>3378.2060000000001</v>
      </c>
      <c r="R58" s="39">
        <v>0.05</v>
      </c>
      <c r="S58" s="25">
        <f>M58*R58</f>
        <v>764.30000000000007</v>
      </c>
      <c r="T58" s="28">
        <v>0.20399999999999999</v>
      </c>
      <c r="U58" s="25">
        <f>M58*T58</f>
        <v>3118.3439999999996</v>
      </c>
      <c r="V58" s="39">
        <v>0.51600000000000001</v>
      </c>
      <c r="W58" s="25">
        <f>M58*V58</f>
        <v>7887.576</v>
      </c>
      <c r="X58" s="39">
        <v>0.39</v>
      </c>
      <c r="Y58" s="25">
        <f>X58*M58</f>
        <v>5961.54</v>
      </c>
      <c r="Z58" s="47">
        <v>2.7899999999999999E-3</v>
      </c>
      <c r="AA58" s="18">
        <f>M58*Z58</f>
        <v>42.647939999999998</v>
      </c>
      <c r="AB58" s="27">
        <f>IF(M58&gt;0,(AD58+AL58)/M58,0)</f>
        <v>3.308812730603166E-3</v>
      </c>
      <c r="AC58" s="47">
        <v>2.4000000000000001E-4</v>
      </c>
      <c r="AD58" s="37">
        <f>AC58*M58</f>
        <v>3.6686399999999999</v>
      </c>
      <c r="AE58" s="28">
        <v>0.21279999999999999</v>
      </c>
      <c r="AF58" s="41">
        <f>AI58*(1-AJ58)*AE58</f>
        <v>44.150467200000001</v>
      </c>
      <c r="AG58" s="28">
        <f>IF(AND(AE58&gt;0,AC58&gt;0,Z58&gt;0),((Z58-AC58)*AE58)/((AE58-AC58)*Z58),0)</f>
        <v>0.91501046130934294</v>
      </c>
      <c r="AH58" s="29">
        <f t="shared" si="0"/>
        <v>0.92845196055149204</v>
      </c>
      <c r="AI58" s="43">
        <v>229</v>
      </c>
      <c r="AJ58" s="39">
        <v>9.4E-2</v>
      </c>
      <c r="AK58" s="28">
        <v>0.2261</v>
      </c>
      <c r="AL58" s="41">
        <f>AI58*(1-AJ58)*AK58</f>
        <v>46.9098714</v>
      </c>
      <c r="AM58" s="18">
        <v>1.75</v>
      </c>
      <c r="AN58" s="18"/>
      <c r="AO58" s="121">
        <f>AO57+AI58-AN58</f>
        <v>1547</v>
      </c>
      <c r="AP58" s="104"/>
      <c r="AQ58" s="43"/>
      <c r="AR58" s="48"/>
      <c r="AS58" s="41"/>
      <c r="AT58" s="41"/>
      <c r="AU58" s="41"/>
      <c r="AV58" s="41"/>
    </row>
    <row r="59" spans="1:48" s="22" customFormat="1" ht="13.5" thickBot="1" x14ac:dyDescent="0.25">
      <c r="A59" s="159"/>
      <c r="B59" s="49" t="s">
        <v>38</v>
      </c>
      <c r="C59" s="50"/>
      <c r="D59" s="51">
        <f>SUM(D56:D58)</f>
        <v>46705</v>
      </c>
      <c r="E59" s="51"/>
      <c r="F59" s="51">
        <f>SUM(F56:F58)</f>
        <v>47100</v>
      </c>
      <c r="G59" s="52"/>
      <c r="H59" s="52"/>
      <c r="I59" s="51">
        <f>SUM(I56:I58)</f>
        <v>47986</v>
      </c>
      <c r="J59" s="52"/>
      <c r="K59" s="51">
        <f>SUM(K56:K58)</f>
        <v>49115</v>
      </c>
      <c r="L59" s="21">
        <f>IF(K59&gt;0,(K56*L56+K57*L57+K58*L58)/K59,0)</f>
        <v>7.9000000000000001E-2</v>
      </c>
      <c r="M59" s="52">
        <f>M56+M57+M58</f>
        <v>45235</v>
      </c>
      <c r="N59" s="53">
        <f>IF(M59&gt;0,O59/M59,0)</f>
        <v>0.70838034707637887</v>
      </c>
      <c r="O59" s="54">
        <f>O56+O57+O58</f>
        <v>32043.584999999999</v>
      </c>
      <c r="P59" s="21">
        <f>IF(M59&gt;0,Q59/M59,0)</f>
        <v>0.26482407427876647</v>
      </c>
      <c r="Q59" s="54">
        <f>Q56+Q57+Q58</f>
        <v>11979.317000000001</v>
      </c>
      <c r="R59" s="21">
        <f>IF(M59&gt;0,S59/M59,0)</f>
        <v>2.6795578644854646E-2</v>
      </c>
      <c r="S59" s="54">
        <f>S56+S57+S58</f>
        <v>1212.098</v>
      </c>
      <c r="T59" s="21">
        <f>IF(M59&gt;0,U59/M59,0)</f>
        <v>0.19956666298220402</v>
      </c>
      <c r="U59" s="54">
        <f>U56+U57+U58</f>
        <v>9027.3979999999992</v>
      </c>
      <c r="V59" s="21">
        <f>IF(M59&gt;0,W59/M59,0)</f>
        <v>0.50344173759257216</v>
      </c>
      <c r="W59" s="54">
        <f>W56+W57+W58</f>
        <v>22773.187000000002</v>
      </c>
      <c r="X59" s="21">
        <f>IF(M59&gt;0,Y59/M59,0)</f>
        <v>0.39</v>
      </c>
      <c r="Y59" s="54">
        <f>Y56+Y57+Y58</f>
        <v>17641.650000000001</v>
      </c>
      <c r="Z59" s="55">
        <f>IF(M59&gt;0,AA59/M59,0)</f>
        <v>2.7233688515530007E-3</v>
      </c>
      <c r="AA59" s="56">
        <f>SUM(AA56:AA58)</f>
        <v>123.19158999999999</v>
      </c>
      <c r="AB59" s="55">
        <f>IF(M59&gt;0,(AB56*M56+AB57*M57+AB58*M58)/M59,0)</f>
        <v>3.1362959522493647E-3</v>
      </c>
      <c r="AC59" s="55">
        <f>IF(K59&gt;0,(K56*AC56+K57*AC57+K58*AC58)/K59,0)</f>
        <v>2.4000000000000003E-4</v>
      </c>
      <c r="AD59" s="52">
        <f>SUM(AD56:AD58)</f>
        <v>10.856400000000001</v>
      </c>
      <c r="AE59" s="53">
        <f>IF(K59&gt;0,(K56*AE56+K57*AE57+K58*AE58)/K59,0)</f>
        <v>0.21744912755777257</v>
      </c>
      <c r="AF59" s="58">
        <f>SUM(AF56:AF58)</f>
        <v>124.2828792</v>
      </c>
      <c r="AG59" s="53">
        <f>IF(AND(AA59&gt;0),((AA56*AG56+AA57*AG57+AA58*AG58)/AA59),0)</f>
        <v>0.91288190088786192</v>
      </c>
      <c r="AH59" s="57">
        <f t="shared" si="0"/>
        <v>0.9244446988223014</v>
      </c>
      <c r="AI59" s="51">
        <f>SUM(AI56:AI58)</f>
        <v>634</v>
      </c>
      <c r="AJ59" s="21">
        <f>IF(AI59&gt;0,(AJ56*AI56+AJ57*AI57+AJ58*AI58)/AI59,0)</f>
        <v>9.7643533123028384E-2</v>
      </c>
      <c r="AK59" s="53">
        <f>IF(K59&gt;0,(AK56*K56+AK57*K57+AK58*K58)/K59,0)</f>
        <v>0.22918000814415149</v>
      </c>
      <c r="AL59" s="58">
        <f>SUM(AL56:AL58)</f>
        <v>131.01394740000001</v>
      </c>
      <c r="AM59" s="56"/>
      <c r="AN59" s="56">
        <f>SUM(AN56:AN58)</f>
        <v>1008.96</v>
      </c>
      <c r="AO59" s="105"/>
      <c r="AP59" s="106">
        <f>AO58</f>
        <v>1547</v>
      </c>
      <c r="AQ59" s="51">
        <f>SUM(AQ56:AQ58)</f>
        <v>0</v>
      </c>
      <c r="AR59" s="59"/>
      <c r="AS59" s="58"/>
      <c r="AT59" s="58"/>
      <c r="AU59" s="58"/>
      <c r="AV59" s="58"/>
    </row>
    <row r="60" spans="1:48" x14ac:dyDescent="0.2">
      <c r="A60" s="157">
        <v>15</v>
      </c>
      <c r="B60" s="23">
        <v>1</v>
      </c>
      <c r="C60" s="46" t="s">
        <v>50</v>
      </c>
      <c r="D60" s="12">
        <v>5631</v>
      </c>
      <c r="E60" s="12">
        <v>1</v>
      </c>
      <c r="F60" s="12">
        <v>15993</v>
      </c>
      <c r="G60" s="13">
        <v>3.2</v>
      </c>
      <c r="H60" s="13">
        <v>7.5</v>
      </c>
      <c r="I60" s="12">
        <v>17364</v>
      </c>
      <c r="J60" s="13">
        <v>5.4</v>
      </c>
      <c r="K60" s="12">
        <v>16691</v>
      </c>
      <c r="L60" s="14">
        <v>8.3000000000000004E-2</v>
      </c>
      <c r="M60" s="24">
        <f>ROUND(K60*(1-L60),0)</f>
        <v>15306</v>
      </c>
      <c r="N60" s="15">
        <v>0.69</v>
      </c>
      <c r="O60" s="25">
        <f>M60*N60</f>
        <v>10561.14</v>
      </c>
      <c r="P60" s="14">
        <v>0.27900000000000003</v>
      </c>
      <c r="Q60" s="25">
        <f>M60*P60</f>
        <v>4270.3740000000007</v>
      </c>
      <c r="R60" s="16">
        <v>3.1E-2</v>
      </c>
      <c r="S60" s="25">
        <f>M60*R60</f>
        <v>474.48599999999999</v>
      </c>
      <c r="T60" s="26">
        <v>0.221</v>
      </c>
      <c r="U60" s="25">
        <f>M60*T60</f>
        <v>3382.6260000000002</v>
      </c>
      <c r="V60" s="16">
        <v>0.505</v>
      </c>
      <c r="W60" s="25">
        <f>M60*V60</f>
        <v>7729.53</v>
      </c>
      <c r="X60" s="16">
        <v>0.39</v>
      </c>
      <c r="Y60" s="25">
        <f>X60*M60</f>
        <v>5969.34</v>
      </c>
      <c r="Z60" s="17">
        <v>2.99E-3</v>
      </c>
      <c r="AA60" s="18">
        <f>M60*Z60</f>
        <v>45.764940000000003</v>
      </c>
      <c r="AB60" s="27">
        <f>IF(M60&gt;0,(AD60+AL60)/M60,0)</f>
        <v>3.033945570364563E-3</v>
      </c>
      <c r="AC60" s="17">
        <v>2.7E-4</v>
      </c>
      <c r="AD60" s="24">
        <f>AC60*M60</f>
        <v>4.1326200000000002</v>
      </c>
      <c r="AE60" s="117">
        <v>0.2132</v>
      </c>
      <c r="AF60" s="30">
        <f>AI60*(1-AJ60)*AE60</f>
        <v>43.217132399999997</v>
      </c>
      <c r="AG60" s="28">
        <f>IF(AND(AE60&gt;0,AC60&gt;0,Z60&gt;0),((Z60-AC60)*AE60)/((AE60-AC60)*Z60),0)</f>
        <v>0.91085251531938427</v>
      </c>
      <c r="AH60" s="60">
        <f t="shared" si="0"/>
        <v>0.91218709048230207</v>
      </c>
      <c r="AI60" s="12">
        <v>223</v>
      </c>
      <c r="AJ60" s="14">
        <v>9.0999999999999998E-2</v>
      </c>
      <c r="AK60" s="15">
        <v>0.2087</v>
      </c>
      <c r="AL60" s="30">
        <f>AI60*(1-AJ60)*AK60</f>
        <v>42.304950900000001</v>
      </c>
      <c r="AM60" s="19">
        <v>1.68</v>
      </c>
      <c r="AN60" s="19">
        <v>1014.76</v>
      </c>
      <c r="AO60" s="101">
        <f>AO58+AI60-AN60</f>
        <v>755.24</v>
      </c>
      <c r="AP60" s="102"/>
      <c r="AQ60" s="12"/>
      <c r="AR60" s="31"/>
      <c r="AS60" s="20"/>
      <c r="AT60" s="20"/>
      <c r="AU60" s="20"/>
      <c r="AV60" s="20"/>
    </row>
    <row r="61" spans="1:48" x14ac:dyDescent="0.2">
      <c r="A61" s="158"/>
      <c r="B61" s="33">
        <v>2</v>
      </c>
      <c r="C61" s="11" t="s">
        <v>51</v>
      </c>
      <c r="D61" s="34">
        <v>16550</v>
      </c>
      <c r="E61" s="34">
        <v>7</v>
      </c>
      <c r="F61" s="34">
        <v>15855</v>
      </c>
      <c r="G61" s="35">
        <v>3.2</v>
      </c>
      <c r="H61" s="35">
        <v>8.1999999999999993</v>
      </c>
      <c r="I61" s="34">
        <v>16255</v>
      </c>
      <c r="J61" s="35">
        <v>5.3</v>
      </c>
      <c r="K61" s="34">
        <v>16615</v>
      </c>
      <c r="L61" s="36">
        <v>8.2000000000000003E-2</v>
      </c>
      <c r="M61" s="37">
        <f>ROUND(K61*(1-L61),0)</f>
        <v>15253</v>
      </c>
      <c r="N61" s="38">
        <v>0.66200000000000003</v>
      </c>
      <c r="O61" s="25">
        <f>M61*N61</f>
        <v>10097.486000000001</v>
      </c>
      <c r="P61" s="36">
        <v>0.32</v>
      </c>
      <c r="Q61" s="25">
        <f>M61*P61</f>
        <v>4880.96</v>
      </c>
      <c r="R61" s="39">
        <v>1.7999999999999999E-2</v>
      </c>
      <c r="S61" s="25">
        <f>M61*R61</f>
        <v>274.55399999999997</v>
      </c>
      <c r="T61" s="28">
        <v>0.222</v>
      </c>
      <c r="U61" s="25">
        <f>M61*T61</f>
        <v>3386.1660000000002</v>
      </c>
      <c r="V61" s="39">
        <v>0.497</v>
      </c>
      <c r="W61" s="25">
        <f>M61*V61</f>
        <v>7580.741</v>
      </c>
      <c r="X61" s="39">
        <v>0.39</v>
      </c>
      <c r="Y61" s="25">
        <f>X61*M61</f>
        <v>5948.67</v>
      </c>
      <c r="Z61" s="40">
        <v>2.8999999999999998E-3</v>
      </c>
      <c r="AA61" s="18">
        <f>M61*Z61</f>
        <v>44.233699999999999</v>
      </c>
      <c r="AB61" s="27">
        <f>IF(M61&gt;0,(AD61+AL61)/M61,0)</f>
        <v>3.0711013046613783E-3</v>
      </c>
      <c r="AC61" s="40">
        <v>2.7999999999999998E-4</v>
      </c>
      <c r="AD61" s="37">
        <f>AC61*M61</f>
        <v>4.2708399999999997</v>
      </c>
      <c r="AE61" s="28">
        <v>0.21329999999999999</v>
      </c>
      <c r="AF61" s="41">
        <f>AI61*(1-AJ61)*AE61</f>
        <v>40.775707799999999</v>
      </c>
      <c r="AG61" s="28">
        <f>IF(AND(AE61&gt;0,AC61&gt;0,Z61&gt;0),((Z61-AC61)*AE61)/((AE61-AC61)*Z61),0)</f>
        <v>0.90463579589418519</v>
      </c>
      <c r="AH61" s="29">
        <f t="shared" si="0"/>
        <v>0.90997159908261482</v>
      </c>
      <c r="AI61" s="34">
        <v>211</v>
      </c>
      <c r="AJ61" s="36">
        <v>9.4E-2</v>
      </c>
      <c r="AK61" s="38">
        <v>0.22270000000000001</v>
      </c>
      <c r="AL61" s="41">
        <f>AI61*(1-AJ61)*AK61</f>
        <v>42.572668200000003</v>
      </c>
      <c r="AM61" s="42">
        <v>1.63</v>
      </c>
      <c r="AN61" s="42"/>
      <c r="AO61" s="121">
        <f>AO60+AI61-AN61</f>
        <v>966.24</v>
      </c>
      <c r="AP61" s="104"/>
      <c r="AQ61" s="43"/>
      <c r="AR61" s="44"/>
      <c r="AS61" s="45"/>
      <c r="AT61" s="45"/>
      <c r="AU61" s="45"/>
      <c r="AV61" s="45"/>
    </row>
    <row r="62" spans="1:48" x14ac:dyDescent="0.2">
      <c r="A62" s="158"/>
      <c r="B62" s="33">
        <v>3</v>
      </c>
      <c r="C62" s="46" t="s">
        <v>56</v>
      </c>
      <c r="D62" s="43">
        <v>12598</v>
      </c>
      <c r="E62" s="43">
        <v>5</v>
      </c>
      <c r="F62" s="43">
        <v>15692</v>
      </c>
      <c r="G62" s="37">
        <v>2.4</v>
      </c>
      <c r="H62" s="37">
        <v>7.4</v>
      </c>
      <c r="I62" s="43">
        <v>16504</v>
      </c>
      <c r="J62" s="37">
        <v>5.4</v>
      </c>
      <c r="K62" s="43">
        <v>15954</v>
      </c>
      <c r="L62" s="39">
        <v>7.3999999999999996E-2</v>
      </c>
      <c r="M62" s="37">
        <f>ROUND(K62*(1-L62),0)</f>
        <v>14773</v>
      </c>
      <c r="N62" s="28">
        <v>0.61299999999999999</v>
      </c>
      <c r="O62" s="25">
        <f>M62*N62</f>
        <v>9055.8490000000002</v>
      </c>
      <c r="P62" s="39">
        <v>0.36799999999999999</v>
      </c>
      <c r="Q62" s="25">
        <f>M62*P62</f>
        <v>5436.4639999999999</v>
      </c>
      <c r="R62" s="39">
        <v>1.9E-2</v>
      </c>
      <c r="S62" s="25">
        <f>M62*R62</f>
        <v>280.68700000000001</v>
      </c>
      <c r="T62" s="28">
        <v>0.223</v>
      </c>
      <c r="U62" s="25">
        <f>M62*T62</f>
        <v>3294.3789999999999</v>
      </c>
      <c r="V62" s="39">
        <v>0.498</v>
      </c>
      <c r="W62" s="25">
        <f>M62*V62</f>
        <v>7356.9539999999997</v>
      </c>
      <c r="X62" s="39">
        <v>0.39</v>
      </c>
      <c r="Y62" s="25">
        <f>X62*M62</f>
        <v>5761.47</v>
      </c>
      <c r="Z62" s="47">
        <v>2.8999999999999998E-3</v>
      </c>
      <c r="AA62" s="18">
        <f>M62*Z62</f>
        <v>42.841699999999996</v>
      </c>
      <c r="AB62" s="27">
        <f>IF(M62&gt;0,(AD62+AL62)/M62,0)</f>
        <v>3.1045738847898198E-3</v>
      </c>
      <c r="AC62" s="47">
        <v>2.5999999999999998E-4</v>
      </c>
      <c r="AD62" s="37">
        <f>AC62*M62</f>
        <v>3.8409799999999996</v>
      </c>
      <c r="AE62" s="28">
        <v>0.2162</v>
      </c>
      <c r="AF62" s="41">
        <f>AI62*(1-AJ62)*AE62</f>
        <v>41.315820000000002</v>
      </c>
      <c r="AG62" s="28">
        <f>IF(AND(AE62&gt;0,AC62&gt;0,Z62&gt;0),((Z62-AC62)*AE62)/((AE62-AC62)*Z62),0)</f>
        <v>0.91144091749623957</v>
      </c>
      <c r="AH62" s="29">
        <f t="shared" si="0"/>
        <v>0.91733721589701556</v>
      </c>
      <c r="AI62" s="43">
        <v>210</v>
      </c>
      <c r="AJ62" s="39">
        <v>0.09</v>
      </c>
      <c r="AK62" s="28">
        <v>0.21990000000000001</v>
      </c>
      <c r="AL62" s="41">
        <f>AI62*(1-AJ62)*AK62</f>
        <v>42.022890000000004</v>
      </c>
      <c r="AM62" s="18">
        <v>1.6</v>
      </c>
      <c r="AN62" s="18"/>
      <c r="AO62" s="121">
        <f>AO61+AI62-AN62</f>
        <v>1176.24</v>
      </c>
      <c r="AP62" s="104"/>
      <c r="AQ62" s="43"/>
      <c r="AR62" s="48"/>
      <c r="AS62" s="41"/>
      <c r="AT62" s="41"/>
      <c r="AU62" s="41"/>
      <c r="AV62" s="41"/>
    </row>
    <row r="63" spans="1:48" s="22" customFormat="1" ht="13.5" thickBot="1" x14ac:dyDescent="0.25">
      <c r="A63" s="159"/>
      <c r="B63" s="49" t="s">
        <v>38</v>
      </c>
      <c r="C63" s="50"/>
      <c r="D63" s="51">
        <f>SUM(D60:D62)</f>
        <v>34779</v>
      </c>
      <c r="E63" s="51"/>
      <c r="F63" s="51">
        <f>SUM(F60:F62)</f>
        <v>47540</v>
      </c>
      <c r="G63" s="52"/>
      <c r="H63" s="52"/>
      <c r="I63" s="51">
        <f>SUM(I60:I62)</f>
        <v>50123</v>
      </c>
      <c r="J63" s="52"/>
      <c r="K63" s="51">
        <f>SUM(K60:K62)</f>
        <v>49260</v>
      </c>
      <c r="L63" s="21">
        <f>IF(K63&gt;0,(K60*L60+K61*L61+K62*L62)/K63,0)</f>
        <v>7.9747848152659367E-2</v>
      </c>
      <c r="M63" s="52">
        <f>M60+M61+M62</f>
        <v>45332</v>
      </c>
      <c r="N63" s="53">
        <f>IF(M63&gt;0,O63/M63,0)</f>
        <v>0.65548563928350834</v>
      </c>
      <c r="O63" s="54">
        <f>O60+O61+O62</f>
        <v>29714.474999999999</v>
      </c>
      <c r="P63" s="21">
        <f>IF(M63&gt;0,Q63/M63,0)</f>
        <v>0.32179912644489544</v>
      </c>
      <c r="Q63" s="54">
        <f>Q60+Q61+Q62</f>
        <v>14587.798000000001</v>
      </c>
      <c r="R63" s="21">
        <f>IF(M63&gt;0,S63/M63,0)</f>
        <v>2.2715234271596222E-2</v>
      </c>
      <c r="S63" s="54">
        <f>S60+S61+S62</f>
        <v>1029.7269999999999</v>
      </c>
      <c r="T63" s="21">
        <f>IF(M63&gt;0,U63/M63,0)</f>
        <v>0.22198824230124417</v>
      </c>
      <c r="U63" s="54">
        <f>U60+U61+U62</f>
        <v>10063.171</v>
      </c>
      <c r="V63" s="21">
        <f>IF(M63&gt;0,W63/M63,0)</f>
        <v>0.50002702285361333</v>
      </c>
      <c r="W63" s="54">
        <f>W60+W61+W62</f>
        <v>22667.224999999999</v>
      </c>
      <c r="X63" s="21">
        <f>IF(M63&gt;0,Y63/M63,0)</f>
        <v>0.39</v>
      </c>
      <c r="Y63" s="54">
        <f>Y60+Y61+Y62</f>
        <v>17679.48</v>
      </c>
      <c r="Z63" s="55">
        <f>IF(M63&gt;0,AA63/M63,0)</f>
        <v>2.930387805523692E-3</v>
      </c>
      <c r="AA63" s="56">
        <f>SUM(AA60:AA62)</f>
        <v>132.84034</v>
      </c>
      <c r="AB63" s="55">
        <f>IF(M63&gt;0,(AB60*M60+AB61*M61+AB62*M62)/M63,0)</f>
        <v>3.0694641555633994E-3</v>
      </c>
      <c r="AC63" s="55">
        <f>IF(K63&gt;0,(K60*AC60+K61*AC61+K62*AC62)/K63,0)</f>
        <v>2.7013418595209096E-4</v>
      </c>
      <c r="AD63" s="52">
        <f>SUM(AD60:AD62)</f>
        <v>12.244439999999999</v>
      </c>
      <c r="AE63" s="53">
        <f>IF(K63&gt;0,(K60*AE60+K61*AE61+K62*AE62)/K63,0)</f>
        <v>0.21420534916768172</v>
      </c>
      <c r="AF63" s="58">
        <f>SUM(AF60:AF62)</f>
        <v>125.30866019999999</v>
      </c>
      <c r="AG63" s="53">
        <f>IF(AND(AA63&gt;0),((AA60*AG60+AA61*AG61+AA62*AG62)/AA63),0)</f>
        <v>0.90897221034200881</v>
      </c>
      <c r="AH63" s="57">
        <f t="shared" si="0"/>
        <v>0.91312950505905521</v>
      </c>
      <c r="AI63" s="51">
        <f>SUM(AI60:AI62)</f>
        <v>644</v>
      </c>
      <c r="AJ63" s="21">
        <f>IF(AI63&gt;0,(AJ60*AI60+AJ61*AI61+AJ62*AI62)/AI63,0)</f>
        <v>9.1656832298136634E-2</v>
      </c>
      <c r="AK63" s="53">
        <f>IF(K63&gt;0,(AK60*K60+AK61*K61+AK62*K62)/K63,0)</f>
        <v>0.21704946812829884</v>
      </c>
      <c r="AL63" s="58">
        <f>SUM(AL60:AL62)</f>
        <v>126.90050910000001</v>
      </c>
      <c r="AM63" s="56"/>
      <c r="AN63" s="56">
        <f>SUM(AN60:AN62)</f>
        <v>1014.76</v>
      </c>
      <c r="AO63" s="105"/>
      <c r="AP63" s="106">
        <f>AO62</f>
        <v>1176.24</v>
      </c>
      <c r="AQ63" s="51">
        <f>SUM(AQ60:AQ62)</f>
        <v>0</v>
      </c>
      <c r="AR63" s="59"/>
      <c r="AS63" s="58"/>
      <c r="AT63" s="58"/>
      <c r="AU63" s="58"/>
      <c r="AV63" s="58"/>
    </row>
    <row r="64" spans="1:48" x14ac:dyDescent="0.2">
      <c r="A64" s="157">
        <v>16</v>
      </c>
      <c r="B64" s="23">
        <v>1</v>
      </c>
      <c r="C64" s="11" t="s">
        <v>53</v>
      </c>
      <c r="D64" s="12">
        <v>10207</v>
      </c>
      <c r="E64" s="12">
        <v>6</v>
      </c>
      <c r="F64" s="12">
        <v>13781</v>
      </c>
      <c r="G64" s="13">
        <v>2.6</v>
      </c>
      <c r="H64" s="13">
        <v>8.1999999999999993</v>
      </c>
      <c r="I64" s="12">
        <v>14192</v>
      </c>
      <c r="J64" s="13">
        <v>6.2</v>
      </c>
      <c r="K64" s="12">
        <v>16571</v>
      </c>
      <c r="L64" s="14">
        <v>7.4999999999999997E-2</v>
      </c>
      <c r="M64" s="24">
        <f>ROUND(K64*(1-L64),0)</f>
        <v>15328</v>
      </c>
      <c r="N64" s="15">
        <v>0.74</v>
      </c>
      <c r="O64" s="25">
        <f>M64*N64</f>
        <v>11342.72</v>
      </c>
      <c r="P64" s="14">
        <v>0.20699999999999999</v>
      </c>
      <c r="Q64" s="25">
        <f>M64*P64</f>
        <v>3172.8959999999997</v>
      </c>
      <c r="R64" s="16">
        <v>5.2999999999999999E-2</v>
      </c>
      <c r="S64" s="25">
        <f>M64*R64</f>
        <v>812.38400000000001</v>
      </c>
      <c r="T64" s="26">
        <v>0.223</v>
      </c>
      <c r="U64" s="25">
        <f>M64*T64</f>
        <v>3418.1440000000002</v>
      </c>
      <c r="V64" s="16">
        <v>0.496</v>
      </c>
      <c r="W64" s="25">
        <f>M64*V64</f>
        <v>7602.6880000000001</v>
      </c>
      <c r="X64" s="16">
        <v>0.39</v>
      </c>
      <c r="Y64" s="25">
        <f>X64*M64</f>
        <v>5977.92</v>
      </c>
      <c r="Z64" s="17">
        <v>3.0100000000000001E-3</v>
      </c>
      <c r="AA64" s="18">
        <f>M64*Z64</f>
        <v>46.137280000000004</v>
      </c>
      <c r="AB64" s="27">
        <f>IF(M64&gt;0,(AD64+AL64)/M64,0)</f>
        <v>3.3444775052192065E-3</v>
      </c>
      <c r="AC64" s="17">
        <v>2.5999999999999998E-4</v>
      </c>
      <c r="AD64" s="24">
        <f>AC64*M64</f>
        <v>3.9852799999999995</v>
      </c>
      <c r="AE64" s="117">
        <v>0.216</v>
      </c>
      <c r="AF64" s="30">
        <f>AI64*(1-AJ64)*AE64</f>
        <v>45.980352000000003</v>
      </c>
      <c r="AG64" s="28">
        <f>IF(AND(AE64&gt;0,AC64&gt;0,Z64&gt;0),((Z64-AC64)*AE64)/((AE64-AC64)*Z64),0)</f>
        <v>0.91472231709942486</v>
      </c>
      <c r="AH64" s="60">
        <f t="shared" si="0"/>
        <v>0.92334080793741968</v>
      </c>
      <c r="AI64" s="12">
        <v>236</v>
      </c>
      <c r="AJ64" s="14">
        <v>9.8000000000000004E-2</v>
      </c>
      <c r="AK64" s="15">
        <v>0.22209999999999999</v>
      </c>
      <c r="AL64" s="30">
        <f>AI64*(1-AJ64)*AK64</f>
        <v>47.278871200000005</v>
      </c>
      <c r="AM64" s="19">
        <v>1.68</v>
      </c>
      <c r="AN64" s="19">
        <v>878.48</v>
      </c>
      <c r="AO64" s="101">
        <f>AO62+AI64-AN64</f>
        <v>533.76</v>
      </c>
      <c r="AP64" s="102"/>
      <c r="AQ64" s="12"/>
      <c r="AR64" s="31"/>
      <c r="AS64" s="20"/>
      <c r="AT64" s="20"/>
      <c r="AU64" s="20"/>
      <c r="AV64" s="20"/>
    </row>
    <row r="65" spans="1:48" x14ac:dyDescent="0.2">
      <c r="A65" s="158"/>
      <c r="B65" s="33">
        <v>2</v>
      </c>
      <c r="C65" s="11" t="s">
        <v>51</v>
      </c>
      <c r="D65" s="34">
        <v>21500</v>
      </c>
      <c r="E65" s="34">
        <v>4</v>
      </c>
      <c r="F65" s="34">
        <v>11427</v>
      </c>
      <c r="G65" s="35">
        <v>2.6</v>
      </c>
      <c r="H65" s="35">
        <v>8</v>
      </c>
      <c r="I65" s="34">
        <v>12700</v>
      </c>
      <c r="J65" s="35">
        <v>7.4</v>
      </c>
      <c r="K65" s="34">
        <v>16567</v>
      </c>
      <c r="L65" s="36">
        <v>7.6999999999999999E-2</v>
      </c>
      <c r="M65" s="37">
        <f>ROUND(K65*(1-L65),0)</f>
        <v>15291</v>
      </c>
      <c r="N65" s="38">
        <v>0.69399999999999995</v>
      </c>
      <c r="O65" s="25">
        <f>M65*N65</f>
        <v>10611.954</v>
      </c>
      <c r="P65" s="36">
        <v>0.28399999999999997</v>
      </c>
      <c r="Q65" s="25">
        <f>M65*P65</f>
        <v>4342.6439999999993</v>
      </c>
      <c r="R65" s="39">
        <v>2.1999999999999999E-2</v>
      </c>
      <c r="S65" s="25">
        <f>M65*R65</f>
        <v>336.40199999999999</v>
      </c>
      <c r="T65" s="28">
        <v>0.218</v>
      </c>
      <c r="U65" s="25">
        <f>M65*T65</f>
        <v>3333.4380000000001</v>
      </c>
      <c r="V65" s="39">
        <v>0.505</v>
      </c>
      <c r="W65" s="25">
        <f>M65*V65</f>
        <v>7721.9549999999999</v>
      </c>
      <c r="X65" s="39">
        <v>0.39</v>
      </c>
      <c r="Y65" s="25">
        <f>X65*M65</f>
        <v>5963.49</v>
      </c>
      <c r="Z65" s="40">
        <v>3.0500000000000002E-3</v>
      </c>
      <c r="AA65" s="18">
        <f>M65*Z65</f>
        <v>46.637550000000005</v>
      </c>
      <c r="AB65" s="27">
        <f>IF(M65&gt;0,(AD65+AL65)/M65,0)</f>
        <v>3.2058488522660384E-3</v>
      </c>
      <c r="AC65" s="40">
        <v>2.7E-4</v>
      </c>
      <c r="AD65" s="37">
        <f>AC65*M65</f>
        <v>4.1285699999999999</v>
      </c>
      <c r="AE65" s="28">
        <v>0.22189999999999999</v>
      </c>
      <c r="AF65" s="41">
        <f>AI65*(1-AJ65)*AE65</f>
        <v>45.737140400000001</v>
      </c>
      <c r="AG65" s="28">
        <f>IF(AND(AE65&gt;0,AC65&gt;0,Z65&gt;0),((Z65-AC65)*AE65)/((AE65-AC65)*Z65),0)</f>
        <v>0.91258581167993036</v>
      </c>
      <c r="AH65" s="29">
        <f t="shared" si="0"/>
        <v>0.91691560866669297</v>
      </c>
      <c r="AI65" s="34">
        <v>227</v>
      </c>
      <c r="AJ65" s="36">
        <v>9.1999999999999998E-2</v>
      </c>
      <c r="AK65" s="38">
        <v>0.21779999999999999</v>
      </c>
      <c r="AL65" s="41">
        <f>AI65*(1-AJ65)*AK65</f>
        <v>44.8920648</v>
      </c>
      <c r="AM65" s="42">
        <v>1.63</v>
      </c>
      <c r="AN65" s="42"/>
      <c r="AO65" s="121">
        <f>AO64+AI65-AN65</f>
        <v>760.76</v>
      </c>
      <c r="AP65" s="104"/>
      <c r="AQ65" s="43"/>
      <c r="AR65" s="44"/>
      <c r="AS65" s="45"/>
      <c r="AT65" s="45"/>
      <c r="AU65" s="45"/>
      <c r="AV65" s="45"/>
    </row>
    <row r="66" spans="1:48" x14ac:dyDescent="0.2">
      <c r="A66" s="158"/>
      <c r="B66" s="33">
        <v>3</v>
      </c>
      <c r="C66" s="46" t="s">
        <v>56</v>
      </c>
      <c r="D66" s="43">
        <v>14079</v>
      </c>
      <c r="E66" s="43">
        <v>5</v>
      </c>
      <c r="F66" s="43">
        <v>16774</v>
      </c>
      <c r="G66" s="37">
        <v>2.7</v>
      </c>
      <c r="H66" s="37">
        <v>6.1</v>
      </c>
      <c r="I66" s="43">
        <v>17138</v>
      </c>
      <c r="J66" s="37">
        <v>7</v>
      </c>
      <c r="K66" s="43">
        <v>16570</v>
      </c>
      <c r="L66" s="39">
        <v>7.8E-2</v>
      </c>
      <c r="M66" s="37">
        <f>ROUND(K66*(1-L66),0)</f>
        <v>15278</v>
      </c>
      <c r="N66" s="28">
        <v>0.71899999999999997</v>
      </c>
      <c r="O66" s="25">
        <f>M66*N66</f>
        <v>10984.882</v>
      </c>
      <c r="P66" s="39">
        <v>0.252</v>
      </c>
      <c r="Q66" s="25">
        <f>M66*P66</f>
        <v>3850.056</v>
      </c>
      <c r="R66" s="39">
        <v>2.9000000000000001E-2</v>
      </c>
      <c r="S66" s="25">
        <f>M66*R66</f>
        <v>443.06200000000001</v>
      </c>
      <c r="T66" s="28">
        <v>0.19600000000000001</v>
      </c>
      <c r="U66" s="25">
        <f>M66*T66</f>
        <v>2994.4880000000003</v>
      </c>
      <c r="V66" s="39">
        <v>0.51800000000000002</v>
      </c>
      <c r="W66" s="25">
        <f>M66*V66</f>
        <v>7914.0039999999999</v>
      </c>
      <c r="X66" s="39">
        <v>0.38</v>
      </c>
      <c r="Y66" s="25">
        <f>X66*M66</f>
        <v>5805.64</v>
      </c>
      <c r="Z66" s="47">
        <v>2.9399999999999999E-3</v>
      </c>
      <c r="AA66" s="18">
        <f>M66*Z66</f>
        <v>44.917319999999997</v>
      </c>
      <c r="AB66" s="27">
        <f>IF(M66&gt;0,(AD66+AL66)/M66,0)</f>
        <v>3.0060291137583451E-3</v>
      </c>
      <c r="AC66" s="47">
        <v>2.7E-4</v>
      </c>
      <c r="AD66" s="37">
        <f>AC66*M66</f>
        <v>4.1250600000000004</v>
      </c>
      <c r="AE66" s="28">
        <v>0.2109</v>
      </c>
      <c r="AF66" s="41">
        <f>AI66*(1-AJ66)*AE66</f>
        <v>39.963019199999998</v>
      </c>
      <c r="AG66" s="28">
        <f>IF(AND(AE66&gt;0,AC66&gt;0,Z66&gt;0),((Z66-AC66)*AE66)/((AE66-AC66)*Z66),0)</f>
        <v>0.90932741135195005</v>
      </c>
      <c r="AH66" s="29">
        <f t="shared" si="0"/>
        <v>0.91129587730729189</v>
      </c>
      <c r="AI66" s="43">
        <v>208</v>
      </c>
      <c r="AJ66" s="39">
        <v>8.8999999999999996E-2</v>
      </c>
      <c r="AK66" s="28">
        <v>0.22059999999999999</v>
      </c>
      <c r="AL66" s="41">
        <f>AI66*(1-AJ66)*AK66</f>
        <v>41.801052800000001</v>
      </c>
      <c r="AM66" s="18">
        <v>1.6</v>
      </c>
      <c r="AN66" s="18"/>
      <c r="AO66" s="121">
        <f>AO65+AI66-AN66</f>
        <v>968.76</v>
      </c>
      <c r="AP66" s="104"/>
      <c r="AQ66" s="43"/>
      <c r="AR66" s="48"/>
      <c r="AS66" s="41"/>
      <c r="AT66" s="41"/>
      <c r="AU66" s="41"/>
      <c r="AV66" s="41"/>
    </row>
    <row r="67" spans="1:48" s="22" customFormat="1" ht="13.5" thickBot="1" x14ac:dyDescent="0.25">
      <c r="A67" s="159"/>
      <c r="B67" s="49" t="s">
        <v>38</v>
      </c>
      <c r="C67" s="50"/>
      <c r="D67" s="51">
        <f>SUM(D64:D66)</f>
        <v>45786</v>
      </c>
      <c r="E67" s="51"/>
      <c r="F67" s="51">
        <f>SUM(F64:F66)</f>
        <v>41982</v>
      </c>
      <c r="G67" s="52"/>
      <c r="H67" s="52"/>
      <c r="I67" s="51">
        <f>SUM(I64:I66)</f>
        <v>44030</v>
      </c>
      <c r="J67" s="52"/>
      <c r="K67" s="51">
        <f>SUM(K64:K66)</f>
        <v>49708</v>
      </c>
      <c r="L67" s="21">
        <f>IF(K67&gt;0,(K64*L64+K65*L65+K66*L66)/K67,0)</f>
        <v>7.6666613020037022E-2</v>
      </c>
      <c r="M67" s="52">
        <f>M64+M65+M66</f>
        <v>45897</v>
      </c>
      <c r="N67" s="53">
        <f>IF(M67&gt;0,O67/M67,0)</f>
        <v>0.71768429309105164</v>
      </c>
      <c r="O67" s="54">
        <f>O64+O65+O66</f>
        <v>32939.555999999997</v>
      </c>
      <c r="P67" s="21">
        <f>IF(M67&gt;0,Q67/M67,0)</f>
        <v>0.24763265572913262</v>
      </c>
      <c r="Q67" s="54">
        <f>Q64+Q65+Q66</f>
        <v>11365.596</v>
      </c>
      <c r="R67" s="21">
        <f>IF(M67&gt;0,S67/M67,0)</f>
        <v>3.4683051179815676E-2</v>
      </c>
      <c r="S67" s="54">
        <f>S64+S65+S66</f>
        <v>1591.848</v>
      </c>
      <c r="T67" s="21">
        <f>IF(M67&gt;0,U67/M67,0)</f>
        <v>0.21234655859860121</v>
      </c>
      <c r="U67" s="54">
        <f>U64+U65+U66</f>
        <v>9746.07</v>
      </c>
      <c r="V67" s="21">
        <f>IF(M67&gt;0,W67/M67,0)</f>
        <v>0.50632169858596421</v>
      </c>
      <c r="W67" s="54">
        <f>W64+W65+W66</f>
        <v>23238.647000000001</v>
      </c>
      <c r="X67" s="21">
        <f>IF(M67&gt;0,Y67/M67,0)</f>
        <v>0.38667124212911519</v>
      </c>
      <c r="Y67" s="54">
        <f>Y64+Y65+Y66</f>
        <v>17747.05</v>
      </c>
      <c r="Z67" s="55">
        <f>IF(M67&gt;0,AA67/M67,0)</f>
        <v>3.0000250561038849E-3</v>
      </c>
      <c r="AA67" s="56">
        <f>SUM(AA64:AA66)</f>
        <v>137.69215</v>
      </c>
      <c r="AB67" s="55">
        <f>IF(M67&gt;0,(AB64*M64+AB65*M65+AB66*M66)/M67,0)</f>
        <v>3.1856308429744863E-3</v>
      </c>
      <c r="AC67" s="55">
        <f>IF(K67&gt;0,(K64*AC64+K65*AC65+K66*AC66)/K67,0)</f>
        <v>2.6666633137523133E-4</v>
      </c>
      <c r="AD67" s="52">
        <f>SUM(AD64:AD66)</f>
        <v>12.238910000000001</v>
      </c>
      <c r="AE67" s="53">
        <f>IF(K67&gt;0,(K64*AE64+K65*AE65+K66*AE66)/K67,0)</f>
        <v>0.21626632131648832</v>
      </c>
      <c r="AF67" s="58">
        <f>SUM(AF64:AF66)</f>
        <v>131.68051159999999</v>
      </c>
      <c r="AG67" s="53">
        <f>IF(AND(AA67&gt;0),((AA64*AG64+AA65*AG65+AA66*AG66)/AA67),0)</f>
        <v>0.91223876167410767</v>
      </c>
      <c r="AH67" s="57">
        <f t="shared" si="0"/>
        <v>0.91740204563919248</v>
      </c>
      <c r="AI67" s="51">
        <f>SUM(AI64:AI66)</f>
        <v>671</v>
      </c>
      <c r="AJ67" s="21">
        <f>IF(AI67&gt;0,(AJ64*AI64+AJ65*AI65+AJ66*AI66)/AI67,0)</f>
        <v>9.3180327868852456E-2</v>
      </c>
      <c r="AK67" s="53">
        <f>IF(K67&gt;0,(AK64*K64+AK65*K65+AK66*K66)/K67,0)</f>
        <v>0.22016684839462461</v>
      </c>
      <c r="AL67" s="58">
        <f>SUM(AL64:AL66)</f>
        <v>133.97198880000002</v>
      </c>
      <c r="AM67" s="56"/>
      <c r="AN67" s="56">
        <f>SUM(AN64:AN66)</f>
        <v>878.48</v>
      </c>
      <c r="AO67" s="105"/>
      <c r="AP67" s="106">
        <f>AO66</f>
        <v>968.76</v>
      </c>
      <c r="AQ67" s="51">
        <f>SUM(AQ64:AQ66)</f>
        <v>0</v>
      </c>
      <c r="AR67" s="59"/>
      <c r="AS67" s="58"/>
      <c r="AT67" s="58"/>
      <c r="AU67" s="58"/>
      <c r="AV67" s="58"/>
    </row>
    <row r="68" spans="1:48" x14ac:dyDescent="0.2">
      <c r="A68" s="157">
        <v>17</v>
      </c>
      <c r="B68" s="23">
        <v>1</v>
      </c>
      <c r="C68" s="11" t="s">
        <v>53</v>
      </c>
      <c r="D68" s="12">
        <v>4607</v>
      </c>
      <c r="E68" s="12">
        <v>4</v>
      </c>
      <c r="F68" s="12">
        <v>16548</v>
      </c>
      <c r="G68" s="13">
        <v>5</v>
      </c>
      <c r="H68" s="13">
        <v>5.9</v>
      </c>
      <c r="I68" s="12">
        <v>16664</v>
      </c>
      <c r="J68" s="13">
        <v>6.8</v>
      </c>
      <c r="K68" s="12">
        <v>16556</v>
      </c>
      <c r="L68" s="14">
        <v>8.1000000000000003E-2</v>
      </c>
      <c r="M68" s="24">
        <f>ROUND(K68*(1-L68),0)</f>
        <v>15215</v>
      </c>
      <c r="N68" s="15">
        <v>0.77700000000000002</v>
      </c>
      <c r="O68" s="25">
        <f>M68*N68</f>
        <v>11822.055</v>
      </c>
      <c r="P68" s="14">
        <v>0.17899999999999999</v>
      </c>
      <c r="Q68" s="25">
        <f>M68*P68</f>
        <v>2723.4849999999997</v>
      </c>
      <c r="R68" s="16">
        <v>4.3999999999999997E-2</v>
      </c>
      <c r="S68" s="25">
        <f>M68*R68</f>
        <v>669.45999999999992</v>
      </c>
      <c r="T68" s="26">
        <v>0.222</v>
      </c>
      <c r="U68" s="25">
        <f>M68*T68</f>
        <v>3377.73</v>
      </c>
      <c r="V68" s="16">
        <v>0.495</v>
      </c>
      <c r="W68" s="25">
        <f>M68*V68</f>
        <v>7531.4250000000002</v>
      </c>
      <c r="X68" s="16">
        <v>0.38</v>
      </c>
      <c r="Y68" s="25">
        <f>X68*M68</f>
        <v>5781.7</v>
      </c>
      <c r="Z68" s="17">
        <v>2.8600000000000001E-3</v>
      </c>
      <c r="AA68" s="18">
        <f>M68*Z68</f>
        <v>43.514900000000004</v>
      </c>
      <c r="AB68" s="27">
        <f>IF(M68&gt;0,(AD68+AL68)/M68,0)</f>
        <v>2.9930248044692733E-3</v>
      </c>
      <c r="AC68" s="17">
        <v>2.7E-4</v>
      </c>
      <c r="AD68" s="24">
        <f>AC68*M68</f>
        <v>4.1080500000000004</v>
      </c>
      <c r="AE68" s="117">
        <v>0.20660000000000001</v>
      </c>
      <c r="AF68" s="30">
        <f>AI68*(1-AJ68)*AE68</f>
        <v>39.336433400000004</v>
      </c>
      <c r="AG68" s="28">
        <f>IF(AND(AE68&gt;0,AC68&gt;0,Z68&gt;0),((Z68-AC68)*AE68)/((AE68-AC68)*Z68),0)</f>
        <v>0.90677945134398386</v>
      </c>
      <c r="AH68" s="60">
        <f t="shared" si="0"/>
        <v>0.91092053470368728</v>
      </c>
      <c r="AI68" s="12">
        <v>209</v>
      </c>
      <c r="AJ68" s="14">
        <v>8.8999999999999996E-2</v>
      </c>
      <c r="AK68" s="15">
        <v>0.21759999999999999</v>
      </c>
      <c r="AL68" s="30">
        <f>AI68*(1-AJ68)*AK68</f>
        <v>41.430822399999997</v>
      </c>
      <c r="AM68" s="19">
        <v>1.6</v>
      </c>
      <c r="AN68" s="19">
        <v>1112.8800000000001</v>
      </c>
      <c r="AO68" s="101">
        <f>AO66+AI68-AN68-AP68</f>
        <v>-1.1368683772161603E-13</v>
      </c>
      <c r="AP68" s="102">
        <v>64.88</v>
      </c>
      <c r="AQ68" s="12"/>
      <c r="AR68" s="31"/>
      <c r="AS68" s="20"/>
      <c r="AT68" s="20"/>
      <c r="AU68" s="20"/>
      <c r="AV68" s="20"/>
    </row>
    <row r="69" spans="1:48" x14ac:dyDescent="0.2">
      <c r="A69" s="158"/>
      <c r="B69" s="33">
        <v>2</v>
      </c>
      <c r="C69" s="11" t="s">
        <v>52</v>
      </c>
      <c r="D69" s="34">
        <v>21853</v>
      </c>
      <c r="E69" s="34">
        <v>9</v>
      </c>
      <c r="F69" s="34">
        <v>16719</v>
      </c>
      <c r="G69" s="35">
        <v>4.2</v>
      </c>
      <c r="H69" s="35">
        <v>7.8</v>
      </c>
      <c r="I69" s="34">
        <v>16482</v>
      </c>
      <c r="J69" s="35">
        <v>6.8</v>
      </c>
      <c r="K69" s="34">
        <v>16670</v>
      </c>
      <c r="L69" s="36">
        <v>7.9000000000000001E-2</v>
      </c>
      <c r="M69" s="37">
        <f>ROUND(K69*(1-L69),0)</f>
        <v>15353</v>
      </c>
      <c r="N69" s="38">
        <v>0.76700000000000002</v>
      </c>
      <c r="O69" s="25">
        <f>M69*N69</f>
        <v>11775.751</v>
      </c>
      <c r="P69" s="36">
        <v>0.20799999999999999</v>
      </c>
      <c r="Q69" s="25">
        <f>M69*P69</f>
        <v>3193.424</v>
      </c>
      <c r="R69" s="39">
        <v>2.5000000000000001E-2</v>
      </c>
      <c r="S69" s="25">
        <f>M69*R69</f>
        <v>383.82500000000005</v>
      </c>
      <c r="T69" s="28">
        <v>0.20300000000000001</v>
      </c>
      <c r="U69" s="25">
        <f>M69*T69</f>
        <v>3116.6590000000001</v>
      </c>
      <c r="V69" s="39">
        <v>0.51900000000000002</v>
      </c>
      <c r="W69" s="25">
        <f>M69*V69</f>
        <v>7968.2070000000003</v>
      </c>
      <c r="X69" s="39">
        <v>0.39</v>
      </c>
      <c r="Y69" s="25">
        <f>X69*M69</f>
        <v>5987.67</v>
      </c>
      <c r="Z69" s="40">
        <v>2.8999999999999998E-3</v>
      </c>
      <c r="AA69" s="18">
        <f>M69*Z69</f>
        <v>44.523699999999998</v>
      </c>
      <c r="AB69" s="27">
        <f>IF(M69&gt;0,(AD69+AL69)/M69,0)</f>
        <v>2.7916714648602878E-3</v>
      </c>
      <c r="AC69" s="40">
        <v>2.7E-4</v>
      </c>
      <c r="AD69" s="37">
        <f>AC69*M69</f>
        <v>4.1453100000000003</v>
      </c>
      <c r="AE69" s="28">
        <v>0.21659999999999999</v>
      </c>
      <c r="AF69" s="41">
        <f>AI69*(1-AJ69)*AE69</f>
        <v>38.238563999999997</v>
      </c>
      <c r="AG69" s="28">
        <f>IF(AND(AE69&gt;0,AC69&gt;0,Z69&gt;0),((Z69-AC69)*AE69)/((AE69-AC69)*Z69),0)</f>
        <v>0.90802844313524833</v>
      </c>
      <c r="AH69" s="29">
        <f t="shared" ref="AH69:AH127" si="1">IF(AND(AB69&gt;0,AK69&gt;0,AC69&gt;0),((AK69*(AB69-AC69))/(AB69*(AK69-AC69))),0)</f>
        <v>0.90439723328692589</v>
      </c>
      <c r="AI69" s="34">
        <v>194</v>
      </c>
      <c r="AJ69" s="36">
        <v>0.09</v>
      </c>
      <c r="AK69" s="38">
        <v>0.21929999999999999</v>
      </c>
      <c r="AL69" s="41">
        <f>AI69*(1-AJ69)*AK69</f>
        <v>38.715221999999997</v>
      </c>
      <c r="AM69" s="42">
        <v>1.68</v>
      </c>
      <c r="AN69" s="42"/>
      <c r="AO69" s="121">
        <f>AO68+AI69-AN69</f>
        <v>193.99999999999989</v>
      </c>
      <c r="AP69" s="104"/>
      <c r="AQ69" s="43"/>
      <c r="AR69" s="44"/>
      <c r="AS69" s="45"/>
      <c r="AT69" s="45"/>
      <c r="AU69" s="45"/>
      <c r="AV69" s="45"/>
    </row>
    <row r="70" spans="1:48" x14ac:dyDescent="0.2">
      <c r="A70" s="158"/>
      <c r="B70" s="33">
        <v>3</v>
      </c>
      <c r="C70" s="46" t="s">
        <v>56</v>
      </c>
      <c r="D70" s="43">
        <v>19935</v>
      </c>
      <c r="E70" s="43">
        <v>6</v>
      </c>
      <c r="F70" s="43">
        <v>17839</v>
      </c>
      <c r="G70" s="37">
        <v>4.0999999999999996</v>
      </c>
      <c r="H70" s="37">
        <v>8.5</v>
      </c>
      <c r="I70" s="43">
        <v>18579</v>
      </c>
      <c r="J70" s="37">
        <v>5.9</v>
      </c>
      <c r="K70" s="43">
        <v>16622</v>
      </c>
      <c r="L70" s="39">
        <v>7.3999999999999996E-2</v>
      </c>
      <c r="M70" s="37">
        <f>ROUND(K70*(1-L70),0)</f>
        <v>15392</v>
      </c>
      <c r="N70" s="28">
        <v>0.64600000000000002</v>
      </c>
      <c r="O70" s="25">
        <f>M70*N70</f>
        <v>9943.232</v>
      </c>
      <c r="P70" s="39">
        <v>0.32</v>
      </c>
      <c r="Q70" s="25">
        <f>M70*P70</f>
        <v>4925.4400000000005</v>
      </c>
      <c r="R70" s="39">
        <v>3.4000000000000002E-2</v>
      </c>
      <c r="S70" s="25">
        <f>M70*R70</f>
        <v>523.32800000000009</v>
      </c>
      <c r="T70" s="28">
        <v>0.216</v>
      </c>
      <c r="U70" s="25">
        <f>M70*T70</f>
        <v>3324.672</v>
      </c>
      <c r="V70" s="39">
        <v>0.502</v>
      </c>
      <c r="W70" s="25">
        <f>M70*V70</f>
        <v>7726.7839999999997</v>
      </c>
      <c r="X70" s="39">
        <v>0.39</v>
      </c>
      <c r="Y70" s="25">
        <f>X70*M70</f>
        <v>6002.88</v>
      </c>
      <c r="Z70" s="47">
        <v>2.9099999999999998E-3</v>
      </c>
      <c r="AA70" s="18">
        <f>M70*Z70</f>
        <v>44.79072</v>
      </c>
      <c r="AB70" s="27">
        <f>IF(M70&gt;0,(AD70+AL70)/M70,0)</f>
        <v>2.9419904625779623E-3</v>
      </c>
      <c r="AC70" s="47">
        <v>2.7E-4</v>
      </c>
      <c r="AD70" s="37">
        <f>AC70*M70</f>
        <v>4.1558400000000004</v>
      </c>
      <c r="AE70" s="28">
        <v>0.21210000000000001</v>
      </c>
      <c r="AF70" s="41">
        <f>AI70*(1-AJ70)*AE70</f>
        <v>39.4175124</v>
      </c>
      <c r="AG70" s="28">
        <f>IF(AND(AE70&gt;0,AC70&gt;0,Z70&gt;0),((Z70-AC70)*AE70)/((AE70-AC70)*Z70),0)</f>
        <v>0.90837283933673729</v>
      </c>
      <c r="AH70" s="29">
        <f t="shared" si="1"/>
        <v>0.90933484532667563</v>
      </c>
      <c r="AI70" s="43">
        <v>204</v>
      </c>
      <c r="AJ70" s="39">
        <v>8.8999999999999996E-2</v>
      </c>
      <c r="AK70" s="28">
        <v>0.2213</v>
      </c>
      <c r="AL70" s="41">
        <f>AI70*(1-AJ70)*AK70</f>
        <v>41.127277199999995</v>
      </c>
      <c r="AM70" s="18">
        <v>1.6</v>
      </c>
      <c r="AN70" s="18"/>
      <c r="AO70" s="121">
        <f>AO69+AI70-AN70</f>
        <v>397.99999999999989</v>
      </c>
      <c r="AP70" s="104"/>
      <c r="AQ70" s="43"/>
      <c r="AR70" s="48"/>
      <c r="AS70" s="41"/>
      <c r="AT70" s="41"/>
      <c r="AU70" s="41"/>
      <c r="AV70" s="41"/>
    </row>
    <row r="71" spans="1:48" s="22" customFormat="1" ht="13.5" thickBot="1" x14ac:dyDescent="0.25">
      <c r="A71" s="159"/>
      <c r="B71" s="49" t="s">
        <v>38</v>
      </c>
      <c r="C71" s="50"/>
      <c r="D71" s="51">
        <f>SUM(D68:D70)</f>
        <v>46395</v>
      </c>
      <c r="E71" s="51"/>
      <c r="F71" s="51">
        <f>SUM(F68:F70)</f>
        <v>51106</v>
      </c>
      <c r="G71" s="52"/>
      <c r="H71" s="52"/>
      <c r="I71" s="51">
        <f>SUM(I68:I70)</f>
        <v>51725</v>
      </c>
      <c r="J71" s="52"/>
      <c r="K71" s="51">
        <f>SUM(K68:K70)</f>
        <v>49848</v>
      </c>
      <c r="L71" s="21">
        <f>IF(K71&gt;0,(K68*L68+K69*L69+K70*L70)/K71,0)</f>
        <v>7.7996990852190667E-2</v>
      </c>
      <c r="M71" s="52">
        <f>M68+M69+M70</f>
        <v>45960</v>
      </c>
      <c r="N71" s="53">
        <f>IF(M71&gt;0,O71/M71,0)</f>
        <v>0.72978759791122716</v>
      </c>
      <c r="O71" s="54">
        <f>O68+O69+O70</f>
        <v>33541.038</v>
      </c>
      <c r="P71" s="21">
        <f>IF(M71&gt;0,Q71/M71,0)</f>
        <v>0.2359083768494343</v>
      </c>
      <c r="Q71" s="54">
        <f>Q68+Q69+Q70</f>
        <v>10842.349</v>
      </c>
      <c r="R71" s="21">
        <f>IF(M71&gt;0,S71/M71,0)</f>
        <v>3.4304025239338551E-2</v>
      </c>
      <c r="S71" s="54">
        <f>S68+S69+S70</f>
        <v>1576.6129999999998</v>
      </c>
      <c r="T71" s="21">
        <f>IF(M71&gt;0,U71/M71,0)</f>
        <v>0.21364362489120975</v>
      </c>
      <c r="U71" s="54">
        <f>U68+U69+U70</f>
        <v>9819.0609999999997</v>
      </c>
      <c r="V71" s="21">
        <f>IF(M71&gt;0,W71/M71,0)</f>
        <v>0.50536153176675369</v>
      </c>
      <c r="W71" s="54">
        <f>W68+W69+W70</f>
        <v>23226.416000000001</v>
      </c>
      <c r="X71" s="21">
        <f>IF(M71&gt;0,Y71/M71,0)</f>
        <v>0.38668951261966927</v>
      </c>
      <c r="Y71" s="54">
        <f>Y68+Y69+Y70</f>
        <v>17772.25</v>
      </c>
      <c r="Z71" s="55">
        <f>IF(M71&gt;0,AA71/M71,0)</f>
        <v>2.890107049608355E-3</v>
      </c>
      <c r="AA71" s="56">
        <f>SUM(AA68:AA70)</f>
        <v>132.82932</v>
      </c>
      <c r="AB71" s="55">
        <f>IF(M71&gt;0,(AB68*M68+AB69*M69+AB70*M70)/M71,0)</f>
        <v>2.9086710530896428E-3</v>
      </c>
      <c r="AC71" s="55">
        <f>IF(K71&gt;0,(K68*AC68+K69*AC69+K70*AC70)/K71,0)</f>
        <v>2.7E-4</v>
      </c>
      <c r="AD71" s="52">
        <f>SUM(AD68:AD70)</f>
        <v>12.409200000000002</v>
      </c>
      <c r="AE71" s="53">
        <f>IF(K71&gt;0,(K68*AE68+K69*AE69+K70*AE70)/K71,0)</f>
        <v>0.21177816161129837</v>
      </c>
      <c r="AF71" s="58">
        <f>SUM(AF68:AF70)</f>
        <v>116.99250979999999</v>
      </c>
      <c r="AG71" s="53">
        <f>IF(AND(AA71&gt;0),((AA68*AG68+AA69*AG69+AA70*AG70)/AA71),0)</f>
        <v>0.90773540543041231</v>
      </c>
      <c r="AH71" s="57">
        <f t="shared" si="1"/>
        <v>0.90829186149925978</v>
      </c>
      <c r="AI71" s="51">
        <f>SUM(AI68:AI70)</f>
        <v>607</v>
      </c>
      <c r="AJ71" s="21">
        <f>IF(AI71&gt;0,(AJ68*AI68+AJ69*AI69+AJ70*AI70)/AI71,0)</f>
        <v>8.9319604612850087E-2</v>
      </c>
      <c r="AK71" s="53">
        <f>IF(K71&gt;0,(AK68*K68+AK69*K69+AK70*K70)/K71,0)</f>
        <v>0.2194022869523351</v>
      </c>
      <c r="AL71" s="58">
        <f>SUM(AL68:AL70)</f>
        <v>121.27332159999999</v>
      </c>
      <c r="AM71" s="56"/>
      <c r="AN71" s="56">
        <f>SUM(AN68:AN70)</f>
        <v>1112.8800000000001</v>
      </c>
      <c r="AO71" s="105"/>
      <c r="AP71" s="106">
        <f>AO70</f>
        <v>397.99999999999989</v>
      </c>
      <c r="AQ71" s="51">
        <f>SUM(AQ68:AQ70)</f>
        <v>0</v>
      </c>
      <c r="AR71" s="59"/>
      <c r="AS71" s="58"/>
      <c r="AT71" s="58"/>
      <c r="AU71" s="58"/>
      <c r="AV71" s="58"/>
    </row>
    <row r="72" spans="1:48" x14ac:dyDescent="0.2">
      <c r="A72" s="157">
        <v>18</v>
      </c>
      <c r="B72" s="23">
        <v>1</v>
      </c>
      <c r="C72" s="11" t="s">
        <v>53</v>
      </c>
      <c r="D72" s="12">
        <v>8800</v>
      </c>
      <c r="E72" s="12">
        <v>4</v>
      </c>
      <c r="F72" s="12">
        <v>13654</v>
      </c>
      <c r="G72" s="13">
        <v>3.6</v>
      </c>
      <c r="H72" s="13">
        <v>8.4</v>
      </c>
      <c r="I72" s="12">
        <v>14055</v>
      </c>
      <c r="J72" s="125">
        <v>7</v>
      </c>
      <c r="K72" s="12">
        <v>16605</v>
      </c>
      <c r="L72" s="14">
        <v>7.9000000000000001E-2</v>
      </c>
      <c r="M72" s="24">
        <f>ROUND(K72*(1-L72),0)</f>
        <v>15293</v>
      </c>
      <c r="N72" s="15">
        <v>0.76600000000000001</v>
      </c>
      <c r="O72" s="25">
        <f>M72*N72</f>
        <v>11714.438</v>
      </c>
      <c r="P72" s="14">
        <v>0.183</v>
      </c>
      <c r="Q72" s="25">
        <f>M72*P72</f>
        <v>2798.6190000000001</v>
      </c>
      <c r="R72" s="16">
        <v>5.0999999999999997E-2</v>
      </c>
      <c r="S72" s="25">
        <f>M72*R72</f>
        <v>779.94299999999998</v>
      </c>
      <c r="T72" s="26">
        <v>0.21</v>
      </c>
      <c r="U72" s="25">
        <f>M72*T72</f>
        <v>3211.5299999999997</v>
      </c>
      <c r="V72" s="16">
        <v>0.5</v>
      </c>
      <c r="W72" s="25">
        <f>M72*V72</f>
        <v>7646.5</v>
      </c>
      <c r="X72" s="16">
        <v>0.39</v>
      </c>
      <c r="Y72" s="25">
        <f>X72*M72</f>
        <v>5964.27</v>
      </c>
      <c r="Z72" s="17">
        <v>3.0000000000000001E-3</v>
      </c>
      <c r="AA72" s="18">
        <f>M72*Z72</f>
        <v>45.878999999999998</v>
      </c>
      <c r="AB72" s="27">
        <f>IF(M72&gt;0,(AD72+AL72)/M72,0)</f>
        <v>2.9279640358333878E-3</v>
      </c>
      <c r="AC72" s="17">
        <v>2.7E-4</v>
      </c>
      <c r="AD72" s="24">
        <f>AC72*M72</f>
        <v>4.1291099999999998</v>
      </c>
      <c r="AE72" s="117">
        <v>0.20519999999999999</v>
      </c>
      <c r="AF72" s="30">
        <f>AI72*(1-AJ72)*AE72</f>
        <v>39.587184000000001</v>
      </c>
      <c r="AG72" s="28">
        <f>IF(AND(AE72&gt;0,AC72&gt;0,Z72&gt;0),((Z72-AC72)*AE72)/((AE72-AC72)*Z72),0)</f>
        <v>0.9111989459815546</v>
      </c>
      <c r="AH72" s="60">
        <f t="shared" si="1"/>
        <v>0.90895052070181559</v>
      </c>
      <c r="AI72" s="12">
        <v>212</v>
      </c>
      <c r="AJ72" s="14">
        <v>0.09</v>
      </c>
      <c r="AK72" s="15">
        <v>0.2107</v>
      </c>
      <c r="AL72" s="30">
        <f>AI72*(1-AJ72)*AK72</f>
        <v>40.648244000000005</v>
      </c>
      <c r="AM72" s="19">
        <v>1.6</v>
      </c>
      <c r="AN72" s="19">
        <v>512.12</v>
      </c>
      <c r="AO72" s="101">
        <f>AO70+AI72-AN72</f>
        <v>97.879999999999882</v>
      </c>
      <c r="AP72" s="102"/>
      <c r="AQ72" s="12"/>
      <c r="AR72" s="31"/>
      <c r="AS72" s="20"/>
      <c r="AT72" s="20"/>
      <c r="AU72" s="20"/>
      <c r="AV72" s="20"/>
    </row>
    <row r="73" spans="1:48" x14ac:dyDescent="0.2">
      <c r="A73" s="158"/>
      <c r="B73" s="33">
        <v>2</v>
      </c>
      <c r="C73" s="11" t="s">
        <v>52</v>
      </c>
      <c r="D73" s="34">
        <v>17700</v>
      </c>
      <c r="E73" s="34">
        <v>9</v>
      </c>
      <c r="F73" s="34">
        <v>17140</v>
      </c>
      <c r="G73" s="35">
        <v>5</v>
      </c>
      <c r="H73" s="35">
        <v>10.199999999999999</v>
      </c>
      <c r="I73" s="34">
        <v>16608</v>
      </c>
      <c r="J73" s="126">
        <v>6.6</v>
      </c>
      <c r="K73" s="34">
        <v>16622</v>
      </c>
      <c r="L73" s="36">
        <v>7.8E-2</v>
      </c>
      <c r="M73" s="37">
        <f>ROUND(K73*(1-L73),0)</f>
        <v>15325</v>
      </c>
      <c r="N73" s="38">
        <v>0.68400000000000005</v>
      </c>
      <c r="O73" s="25">
        <f>M73*N73</f>
        <v>10482.300000000001</v>
      </c>
      <c r="P73" s="36">
        <v>0.25</v>
      </c>
      <c r="Q73" s="25">
        <f>M73*P73</f>
        <v>3831.25</v>
      </c>
      <c r="R73" s="39">
        <v>6.6000000000000003E-2</v>
      </c>
      <c r="S73" s="25">
        <f>M73*R73</f>
        <v>1011.45</v>
      </c>
      <c r="T73" s="28">
        <v>0.223</v>
      </c>
      <c r="U73" s="25">
        <f>M73*T73</f>
        <v>3417.4749999999999</v>
      </c>
      <c r="V73" s="39">
        <v>0.49299999999999999</v>
      </c>
      <c r="W73" s="25">
        <f>M73*V73</f>
        <v>7555.2249999999995</v>
      </c>
      <c r="X73" s="39">
        <v>0.39</v>
      </c>
      <c r="Y73" s="25">
        <f>X73*M73</f>
        <v>5976.75</v>
      </c>
      <c r="Z73" s="40">
        <v>3.0999999999999999E-3</v>
      </c>
      <c r="AA73" s="18">
        <f>M73*Z73</f>
        <v>47.5075</v>
      </c>
      <c r="AB73" s="27">
        <f>IF(M73&gt;0,(AD73+AL73)/M73,0)</f>
        <v>2.9617940619902118E-3</v>
      </c>
      <c r="AC73" s="40">
        <v>2.5000000000000001E-4</v>
      </c>
      <c r="AD73" s="37">
        <f>AC73*M73</f>
        <v>3.8312500000000003</v>
      </c>
      <c r="AE73" s="28">
        <v>0.215</v>
      </c>
      <c r="AF73" s="41">
        <f>AI73*(1-AJ73)*AE73</f>
        <v>44.608200000000004</v>
      </c>
      <c r="AG73" s="28">
        <f>IF(AND(AE73&gt;0,AC73&gt;0,Z73&gt;0),((Z73-AC73)*AE73)/((AE73-AC73)*Z73),0)</f>
        <v>0.92042510045439196</v>
      </c>
      <c r="AH73" s="29">
        <f t="shared" si="1"/>
        <v>0.9167359041564701</v>
      </c>
      <c r="AI73" s="34">
        <v>228</v>
      </c>
      <c r="AJ73" s="36">
        <v>0.09</v>
      </c>
      <c r="AK73" s="38">
        <v>0.20030000000000001</v>
      </c>
      <c r="AL73" s="41">
        <f>AI73*(1-AJ73)*AK73</f>
        <v>41.558244000000002</v>
      </c>
      <c r="AM73" s="42">
        <v>1.9</v>
      </c>
      <c r="AN73" s="42"/>
      <c r="AO73" s="121">
        <f>AO72+AI73-AN73</f>
        <v>325.87999999999988</v>
      </c>
      <c r="AP73" s="104"/>
      <c r="AQ73" s="43"/>
      <c r="AR73" s="44"/>
      <c r="AS73" s="45"/>
      <c r="AT73" s="45"/>
      <c r="AU73" s="45"/>
      <c r="AV73" s="45"/>
    </row>
    <row r="74" spans="1:48" x14ac:dyDescent="0.2">
      <c r="A74" s="158"/>
      <c r="B74" s="33">
        <v>3</v>
      </c>
      <c r="C74" s="46" t="s">
        <v>50</v>
      </c>
      <c r="D74" s="43">
        <v>21600</v>
      </c>
      <c r="E74" s="43">
        <v>6</v>
      </c>
      <c r="F74" s="43">
        <v>16721</v>
      </c>
      <c r="G74" s="37">
        <v>2.8</v>
      </c>
      <c r="H74" s="37">
        <v>6.1</v>
      </c>
      <c r="I74" s="43">
        <v>17353</v>
      </c>
      <c r="J74" s="37">
        <v>6</v>
      </c>
      <c r="K74" s="43">
        <v>16622</v>
      </c>
      <c r="L74" s="39">
        <v>7.0000000000000007E-2</v>
      </c>
      <c r="M74" s="37">
        <f>ROUND(K74*(1-L74),0)</f>
        <v>15458</v>
      </c>
      <c r="N74" s="28">
        <v>0.63400000000000001</v>
      </c>
      <c r="O74" s="25">
        <f>M74*N74</f>
        <v>9800.3719999999994</v>
      </c>
      <c r="P74" s="39">
        <v>0.33800000000000002</v>
      </c>
      <c r="Q74" s="25">
        <f>M74*P74</f>
        <v>5224.8040000000001</v>
      </c>
      <c r="R74" s="39">
        <v>2.8000000000000001E-2</v>
      </c>
      <c r="S74" s="25">
        <f>M74*R74</f>
        <v>432.82400000000001</v>
      </c>
      <c r="T74" s="28">
        <v>0.19600000000000001</v>
      </c>
      <c r="U74" s="25">
        <f>M74*T74</f>
        <v>3029.768</v>
      </c>
      <c r="V74" s="39">
        <v>0.502</v>
      </c>
      <c r="W74" s="25">
        <f>M74*V74</f>
        <v>7759.9160000000002</v>
      </c>
      <c r="X74" s="39">
        <v>0.39</v>
      </c>
      <c r="Y74" s="25">
        <f>X74*M74</f>
        <v>6028.62</v>
      </c>
      <c r="Z74" s="47">
        <v>2.8800000000000002E-3</v>
      </c>
      <c r="AA74" s="18">
        <f>M74*Z74</f>
        <v>44.519040000000004</v>
      </c>
      <c r="AB74" s="27">
        <f>IF(M74&gt;0,(AD74+AL74)/M74,0)</f>
        <v>2.3557075300815111E-3</v>
      </c>
      <c r="AC74" s="47">
        <v>2.5000000000000001E-4</v>
      </c>
      <c r="AD74" s="37">
        <f>AC74*M74</f>
        <v>3.8645</v>
      </c>
      <c r="AE74" s="28">
        <v>0.22109999999999999</v>
      </c>
      <c r="AF74" s="41">
        <f>AI74*(1-AJ74)*AE74</f>
        <v>33.582878999999998</v>
      </c>
      <c r="AG74" s="28">
        <f>IF(AND(AE74&gt;0,AC74&gt;0,Z74&gt;0),((Z74-AC74)*AE74)/((AE74-AC74)*Z74),0)</f>
        <v>0.9142281714587579</v>
      </c>
      <c r="AH74" s="29">
        <f t="shared" si="1"/>
        <v>0.89491877376397166</v>
      </c>
      <c r="AI74" s="43">
        <v>166</v>
      </c>
      <c r="AJ74" s="36">
        <v>8.5000000000000006E-2</v>
      </c>
      <c r="AK74" s="28">
        <v>0.21429999999999999</v>
      </c>
      <c r="AL74" s="41">
        <f>AI74*(1-AJ74)*AK74</f>
        <v>32.550027</v>
      </c>
      <c r="AM74" s="18">
        <v>1.9</v>
      </c>
      <c r="AN74" s="18"/>
      <c r="AO74" s="121">
        <f>AO73+AI74-AN74</f>
        <v>491.87999999999988</v>
      </c>
      <c r="AP74" s="104"/>
      <c r="AQ74" s="43"/>
      <c r="AR74" s="48"/>
      <c r="AS74" s="41"/>
      <c r="AT74" s="41"/>
      <c r="AU74" s="41"/>
      <c r="AV74" s="41"/>
    </row>
    <row r="75" spans="1:48" s="22" customFormat="1" ht="13.5" thickBot="1" x14ac:dyDescent="0.25">
      <c r="A75" s="159"/>
      <c r="B75" s="49" t="s">
        <v>38</v>
      </c>
      <c r="C75" s="50"/>
      <c r="D75" s="51">
        <f>SUM(D72:D74)</f>
        <v>48100</v>
      </c>
      <c r="E75" s="51"/>
      <c r="F75" s="51">
        <f>SUM(F72:F74)</f>
        <v>47515</v>
      </c>
      <c r="G75" s="52"/>
      <c r="H75" s="52"/>
      <c r="I75" s="51">
        <f>SUM(I72:I74)</f>
        <v>48016</v>
      </c>
      <c r="J75" s="52"/>
      <c r="K75" s="51">
        <f>SUM(K72:K74)</f>
        <v>49849</v>
      </c>
      <c r="L75" s="21">
        <f>IF(K75&gt;0,(K72*L72+K73*L73+K74*L74)/K75,0)</f>
        <v>7.5665529900298914E-2</v>
      </c>
      <c r="M75" s="52">
        <f>M72+M73+M74</f>
        <v>46076</v>
      </c>
      <c r="N75" s="53">
        <f>IF(M75&gt;0,O75/M75,0)</f>
        <v>0.69444200885493534</v>
      </c>
      <c r="O75" s="54">
        <f>O72+O73+O74</f>
        <v>31997.11</v>
      </c>
      <c r="P75" s="21">
        <f>IF(M75&gt;0,Q75/M75,0)</f>
        <v>0.25728520270856847</v>
      </c>
      <c r="Q75" s="54">
        <f>Q72+Q73+Q74</f>
        <v>11854.673000000001</v>
      </c>
      <c r="R75" s="21">
        <f>IF(M75&gt;0,S75/M75,0)</f>
        <v>4.8272788436496225E-2</v>
      </c>
      <c r="S75" s="54">
        <f>S72+S73+S74</f>
        <v>2224.2170000000001</v>
      </c>
      <c r="T75" s="21">
        <f>IF(M75&gt;0,U75/M75,0)</f>
        <v>0.2096269858494661</v>
      </c>
      <c r="U75" s="54">
        <f>U72+U73+U74</f>
        <v>9658.7729999999992</v>
      </c>
      <c r="V75" s="21">
        <f>IF(M75&gt;0,W75/M75,0)</f>
        <v>0.49834275978817605</v>
      </c>
      <c r="W75" s="54">
        <f>W72+W73+W74</f>
        <v>22961.641</v>
      </c>
      <c r="X75" s="21">
        <f>IF(M75&gt;0,Y75/M75,0)</f>
        <v>0.39</v>
      </c>
      <c r="Y75" s="54">
        <f>Y72+Y73+Y74</f>
        <v>17969.64</v>
      </c>
      <c r="Z75" s="55">
        <f>IF(M75&gt;0,AA75/M75,0)</f>
        <v>2.9930015626356454E-3</v>
      </c>
      <c r="AA75" s="56">
        <f>SUM(AA72:AA74)</f>
        <v>137.90554</v>
      </c>
      <c r="AB75" s="55">
        <f>IF(M75&gt;0,(AB72*M72+AB73*M73+AB74*M74)/M75,0)</f>
        <v>2.7472301198020665E-3</v>
      </c>
      <c r="AC75" s="55">
        <f>IF(K75&gt;0,(K72*AC72+K73*AC73+K74*AC74)/K75,0)</f>
        <v>2.566621196011956E-4</v>
      </c>
      <c r="AD75" s="52">
        <f>SUM(AD72:AD74)</f>
        <v>11.824859999999999</v>
      </c>
      <c r="AE75" s="53">
        <f>IF(K75&gt;0,(K72*AE72+K73*AE73+K74*AE74)/K75,0)</f>
        <v>0.21376958815623182</v>
      </c>
      <c r="AF75" s="58">
        <f>SUM(AF72:AF74)</f>
        <v>117.77826300000001</v>
      </c>
      <c r="AG75" s="53">
        <f>IF(AND(AA75&gt;0),((AA72*AG72+AA73*AG73+AA74*AG74)/AA75),0)</f>
        <v>0.91535519484441363</v>
      </c>
      <c r="AH75" s="57">
        <f t="shared" si="1"/>
        <v>0.9076919432762599</v>
      </c>
      <c r="AI75" s="51">
        <f>SUM(AI72:AI74)</f>
        <v>606</v>
      </c>
      <c r="AJ75" s="133">
        <f>IF(AI75&gt;0,(AJ72*AI72+AJ73*AI73+AJ74*AI74)/AI75,0)</f>
        <v>8.8630363036303617E-2</v>
      </c>
      <c r="AK75" s="53">
        <f>IF(K75&gt;0,(AK72*K72+AK73*K73+AK74*K74)/K75,0)</f>
        <v>0.20843256033220328</v>
      </c>
      <c r="AL75" s="58">
        <f>SUM(AL72:AL74)</f>
        <v>114.75651500000001</v>
      </c>
      <c r="AM75" s="56"/>
      <c r="AN75" s="56">
        <f>SUM(AN72:AN74)</f>
        <v>512.12</v>
      </c>
      <c r="AO75" s="105"/>
      <c r="AP75" s="106">
        <f>AO74</f>
        <v>491.87999999999988</v>
      </c>
      <c r="AQ75" s="51">
        <f>SUM(AQ72:AQ74)</f>
        <v>0</v>
      </c>
      <c r="AR75" s="59"/>
      <c r="AS75" s="58"/>
      <c r="AT75" s="58"/>
      <c r="AU75" s="58"/>
      <c r="AV75" s="58"/>
    </row>
    <row r="76" spans="1:48" x14ac:dyDescent="0.2">
      <c r="A76" s="157">
        <v>19</v>
      </c>
      <c r="B76" s="23">
        <v>1</v>
      </c>
      <c r="C76" s="11" t="s">
        <v>51</v>
      </c>
      <c r="D76" s="12">
        <v>18324</v>
      </c>
      <c r="E76" s="12">
        <v>3</v>
      </c>
      <c r="F76" s="12">
        <v>19501</v>
      </c>
      <c r="G76" s="13">
        <v>2.4</v>
      </c>
      <c r="H76" s="13">
        <v>6.7</v>
      </c>
      <c r="I76" s="12">
        <v>19243</v>
      </c>
      <c r="J76" s="13">
        <v>5</v>
      </c>
      <c r="K76" s="12">
        <v>16585</v>
      </c>
      <c r="L76" s="14">
        <v>7.3999999999999996E-2</v>
      </c>
      <c r="M76" s="24">
        <f>ROUND(K76*(1-L76),0)</f>
        <v>15358</v>
      </c>
      <c r="N76" s="15">
        <v>0.58599999999999997</v>
      </c>
      <c r="O76" s="25">
        <f>M76*N76</f>
        <v>8999.7879999999986</v>
      </c>
      <c r="P76" s="14">
        <v>0.40699999999999997</v>
      </c>
      <c r="Q76" s="25">
        <f>M76*P76</f>
        <v>6250.7059999999992</v>
      </c>
      <c r="R76" s="16">
        <v>7.0000000000000001E-3</v>
      </c>
      <c r="S76" s="25">
        <f>M76*R76</f>
        <v>107.506</v>
      </c>
      <c r="T76" s="26">
        <v>0.219</v>
      </c>
      <c r="U76" s="25">
        <f>M76*T76</f>
        <v>3363.402</v>
      </c>
      <c r="V76" s="16">
        <v>0.501</v>
      </c>
      <c r="W76" s="25">
        <f>M76*V76</f>
        <v>7694.3580000000002</v>
      </c>
      <c r="X76" s="16">
        <v>0.4</v>
      </c>
      <c r="Y76" s="25">
        <f>X76*M76</f>
        <v>6143.2000000000007</v>
      </c>
      <c r="Z76" s="17">
        <v>2.7100000000000002E-3</v>
      </c>
      <c r="AA76" s="18">
        <f>M76*Z76</f>
        <v>41.620180000000005</v>
      </c>
      <c r="AB76" s="27">
        <f>IF(M76&gt;0,(AD76+AL76)/M76,0)</f>
        <v>3.0935984828753746E-3</v>
      </c>
      <c r="AC76" s="17">
        <v>2.5000000000000001E-4</v>
      </c>
      <c r="AD76" s="24">
        <f>AC76*M76</f>
        <v>3.8395000000000001</v>
      </c>
      <c r="AE76" s="117">
        <v>0.22159999999999999</v>
      </c>
      <c r="AF76" s="30">
        <f>AI76*(1-AJ76)*AE76</f>
        <v>45.117538400000001</v>
      </c>
      <c r="AG76" s="28">
        <f>IF(AND(AE76&gt;0,AC76&gt;0,Z76&gt;0),((Z76-AC76)*AE76)/((AE76-AC76)*Z76),0)</f>
        <v>0.90877431927696295</v>
      </c>
      <c r="AH76" s="60">
        <f t="shared" si="1"/>
        <v>0.92026052611932085</v>
      </c>
      <c r="AI76" s="12">
        <v>223</v>
      </c>
      <c r="AJ76" s="14">
        <v>8.6999999999999994E-2</v>
      </c>
      <c r="AK76" s="15">
        <v>0.2145</v>
      </c>
      <c r="AL76" s="30">
        <f>AI76*(1-AJ76)*AK76</f>
        <v>43.671985500000005</v>
      </c>
      <c r="AM76" s="19">
        <v>1.65</v>
      </c>
      <c r="AN76" s="19"/>
      <c r="AO76" s="101">
        <f>AO74+AI76-AN76</f>
        <v>714.87999999999988</v>
      </c>
      <c r="AP76" s="102"/>
      <c r="AQ76" s="12"/>
      <c r="AR76" s="31"/>
      <c r="AS76" s="20"/>
      <c r="AT76" s="20"/>
      <c r="AU76" s="20"/>
      <c r="AV76" s="20"/>
    </row>
    <row r="77" spans="1:48" x14ac:dyDescent="0.2">
      <c r="A77" s="158"/>
      <c r="B77" s="33">
        <v>2</v>
      </c>
      <c r="C77" s="11" t="s">
        <v>52</v>
      </c>
      <c r="D77" s="34">
        <v>17700</v>
      </c>
      <c r="E77" s="34">
        <v>7</v>
      </c>
      <c r="F77" s="34">
        <v>18163</v>
      </c>
      <c r="G77" s="35">
        <v>3.6</v>
      </c>
      <c r="H77" s="35">
        <v>7.3</v>
      </c>
      <c r="I77" s="34">
        <v>18284</v>
      </c>
      <c r="J77" s="35">
        <v>4.9000000000000004</v>
      </c>
      <c r="K77" s="34">
        <v>16637</v>
      </c>
      <c r="L77" s="36">
        <v>7.0000000000000007E-2</v>
      </c>
      <c r="M77" s="37">
        <f>ROUND(K77*(1-L77),0)</f>
        <v>15472</v>
      </c>
      <c r="N77" s="38">
        <v>0.69099999999999995</v>
      </c>
      <c r="O77" s="25">
        <f>M77*N77</f>
        <v>10691.152</v>
      </c>
      <c r="P77" s="36">
        <v>0.29099999999999998</v>
      </c>
      <c r="Q77" s="25">
        <f>M77*P77</f>
        <v>4502.3519999999999</v>
      </c>
      <c r="R77" s="39">
        <v>1.7999999999999999E-2</v>
      </c>
      <c r="S77" s="25">
        <f>M77*R77</f>
        <v>278.49599999999998</v>
      </c>
      <c r="T77" s="28">
        <v>0.20399999999999999</v>
      </c>
      <c r="U77" s="25">
        <f>M77*T77</f>
        <v>3156.288</v>
      </c>
      <c r="V77" s="39">
        <v>0.52200000000000002</v>
      </c>
      <c r="W77" s="25">
        <f>M77*V77</f>
        <v>8076.384</v>
      </c>
      <c r="X77" s="39">
        <v>0.38</v>
      </c>
      <c r="Y77" s="25">
        <f>X77*M77</f>
        <v>5879.36</v>
      </c>
      <c r="Z77" s="40">
        <v>2.7899999999999999E-3</v>
      </c>
      <c r="AA77" s="18">
        <f>M77*Z77</f>
        <v>43.166879999999999</v>
      </c>
      <c r="AB77" s="27">
        <f>IF(M77&gt;0,(AD77+AL77)/M77,0)</f>
        <v>3.0640434332988632E-3</v>
      </c>
      <c r="AC77" s="40">
        <v>2.5000000000000001E-4</v>
      </c>
      <c r="AD77" s="37">
        <f>AC77*M77</f>
        <v>3.8679999999999999</v>
      </c>
      <c r="AE77" s="28">
        <v>0.21970000000000001</v>
      </c>
      <c r="AF77" s="41">
        <f>AI77*(1-AJ77)*AE77</f>
        <v>44.080608000000005</v>
      </c>
      <c r="AG77" s="28">
        <f>IF(AND(AE77&gt;0,AC77&gt;0,Z77&gt;0),((Z77-AC77)*AE77)/((AE77-AC77)*Z77),0)</f>
        <v>0.91143139700015752</v>
      </c>
      <c r="AH77" s="29">
        <f t="shared" si="1"/>
        <v>0.91946776195082414</v>
      </c>
      <c r="AI77" s="34">
        <v>220</v>
      </c>
      <c r="AJ77" s="36">
        <v>8.7999999999999995E-2</v>
      </c>
      <c r="AK77" s="38">
        <v>0.217</v>
      </c>
      <c r="AL77" s="41">
        <f>AI77*(1-AJ77)*AK77</f>
        <v>43.538880000000006</v>
      </c>
      <c r="AM77" s="42">
        <v>1.75</v>
      </c>
      <c r="AN77" s="42"/>
      <c r="AO77" s="121">
        <f>AO76+AI77-AN77</f>
        <v>934.87999999999988</v>
      </c>
      <c r="AP77" s="104"/>
      <c r="AQ77" s="43"/>
      <c r="AR77" s="44"/>
      <c r="AS77" s="45"/>
      <c r="AT77" s="45"/>
      <c r="AU77" s="45"/>
      <c r="AV77" s="45"/>
    </row>
    <row r="78" spans="1:48" x14ac:dyDescent="0.2">
      <c r="A78" s="158"/>
      <c r="B78" s="33">
        <v>3</v>
      </c>
      <c r="C78" s="46" t="s">
        <v>50</v>
      </c>
      <c r="D78" s="43">
        <v>17691</v>
      </c>
      <c r="E78" s="43">
        <v>4</v>
      </c>
      <c r="F78" s="43">
        <v>18211</v>
      </c>
      <c r="G78" s="37">
        <v>2.9</v>
      </c>
      <c r="H78" s="37">
        <v>6.7</v>
      </c>
      <c r="I78" s="43">
        <v>17871</v>
      </c>
      <c r="J78" s="127">
        <v>4.3</v>
      </c>
      <c r="K78" s="43">
        <v>16646</v>
      </c>
      <c r="L78" s="39">
        <v>8.4000000000000005E-2</v>
      </c>
      <c r="M78" s="37">
        <f>ROUND(K78*(1-L78),0)</f>
        <v>15248</v>
      </c>
      <c r="N78" s="28">
        <v>0.66</v>
      </c>
      <c r="O78" s="25">
        <f>M78*N78</f>
        <v>10063.68</v>
      </c>
      <c r="P78" s="39">
        <v>0.29299999999999998</v>
      </c>
      <c r="Q78" s="25">
        <f>M78*P78</f>
        <v>4467.6639999999998</v>
      </c>
      <c r="R78" s="39">
        <v>4.7E-2</v>
      </c>
      <c r="S78" s="25">
        <f>M78*R78</f>
        <v>716.65599999999995</v>
      </c>
      <c r="T78" s="28">
        <v>0.21099999999999999</v>
      </c>
      <c r="U78" s="25">
        <f>M78*T78</f>
        <v>3217.328</v>
      </c>
      <c r="V78" s="39">
        <v>0.496</v>
      </c>
      <c r="W78" s="25">
        <f>M78*V78</f>
        <v>7563.0079999999998</v>
      </c>
      <c r="X78" s="39">
        <v>0.39</v>
      </c>
      <c r="Y78" s="25">
        <f>X78*M78</f>
        <v>5946.72</v>
      </c>
      <c r="Z78" s="47">
        <v>2.7200000000000002E-3</v>
      </c>
      <c r="AA78" s="18">
        <f>M78*Z78</f>
        <v>41.474560000000004</v>
      </c>
      <c r="AB78" s="27">
        <f>IF(M78&gt;0,(AD78+AL78)/M78,0)</f>
        <v>3.1113555876180481E-3</v>
      </c>
      <c r="AC78" s="47">
        <v>2.5000000000000001E-4</v>
      </c>
      <c r="AD78" s="37">
        <f>AC78*M78</f>
        <v>3.8120000000000003</v>
      </c>
      <c r="AE78" s="28">
        <v>0.2263</v>
      </c>
      <c r="AF78" s="41">
        <f>AI78*(1-AJ78)*AE78</f>
        <v>45.923059000000002</v>
      </c>
      <c r="AG78" s="28">
        <f>IF(AND(AE78&gt;0,AC78&gt;0,Z78&gt;0),((Z78-AC78)*AE78)/((AE78-AC78)*Z78),0)</f>
        <v>0.90909253548798408</v>
      </c>
      <c r="AH78" s="29">
        <f t="shared" si="1"/>
        <v>0.92071977564061835</v>
      </c>
      <c r="AI78" s="43">
        <v>223</v>
      </c>
      <c r="AJ78" s="39">
        <v>0.09</v>
      </c>
      <c r="AK78" s="28">
        <v>0.215</v>
      </c>
      <c r="AL78" s="41">
        <f>AI78*(1-AJ78)*AK78</f>
        <v>43.629950000000001</v>
      </c>
      <c r="AM78" s="18">
        <v>1.68</v>
      </c>
      <c r="AN78" s="18"/>
      <c r="AO78" s="121">
        <f>AO77+AI78-AN78</f>
        <v>1157.8799999999999</v>
      </c>
      <c r="AP78" s="104"/>
      <c r="AQ78" s="43"/>
      <c r="AR78" s="48"/>
      <c r="AS78" s="41"/>
      <c r="AT78" s="41"/>
      <c r="AU78" s="41"/>
      <c r="AV78" s="41"/>
    </row>
    <row r="79" spans="1:48" s="22" customFormat="1" ht="13.5" thickBot="1" x14ac:dyDescent="0.25">
      <c r="A79" s="159"/>
      <c r="B79" s="49" t="s">
        <v>38</v>
      </c>
      <c r="C79" s="50"/>
      <c r="D79" s="51">
        <f>SUM(D76:D78)</f>
        <v>53715</v>
      </c>
      <c r="E79" s="51"/>
      <c r="F79" s="51">
        <f>SUM(F76:F78)</f>
        <v>55875</v>
      </c>
      <c r="G79" s="52"/>
      <c r="H79" s="52"/>
      <c r="I79" s="51">
        <f>SUM(I76:I78)</f>
        <v>55398</v>
      </c>
      <c r="J79" s="52"/>
      <c r="K79" s="51">
        <f>SUM(K76:K78)</f>
        <v>49868</v>
      </c>
      <c r="L79" s="21">
        <f>IF(K79&gt;0,(K76*L76+K77*L77+K78*L78)/K79,0)</f>
        <v>7.6003529317397941E-2</v>
      </c>
      <c r="M79" s="52">
        <f>M76+M77+M78</f>
        <v>46078</v>
      </c>
      <c r="N79" s="53">
        <f>IF(M79&gt;0,O79/M79,0)</f>
        <v>0.64574460697078861</v>
      </c>
      <c r="O79" s="54">
        <f>O76+O77+O78</f>
        <v>29754.62</v>
      </c>
      <c r="P79" s="21">
        <f>IF(M79&gt;0,Q79/M79,0)</f>
        <v>0.33032514432049997</v>
      </c>
      <c r="Q79" s="54">
        <f>Q76+Q77+Q78</f>
        <v>15220.721999999998</v>
      </c>
      <c r="R79" s="21">
        <f>IF(M79&gt;0,S79/M79,0)</f>
        <v>2.3930248708711313E-2</v>
      </c>
      <c r="S79" s="54">
        <f>S76+S77+S78</f>
        <v>1102.6579999999999</v>
      </c>
      <c r="T79" s="21">
        <f>IF(M79&gt;0,U79/M79,0)</f>
        <v>0.21131598593688963</v>
      </c>
      <c r="U79" s="54">
        <f>U76+U77+U78</f>
        <v>9737.018</v>
      </c>
      <c r="V79" s="21">
        <f>IF(M79&gt;0,W79/M79,0)</f>
        <v>0.50639676201224015</v>
      </c>
      <c r="W79" s="54">
        <f>W76+W77+W78</f>
        <v>23333.75</v>
      </c>
      <c r="X79" s="21">
        <f>IF(M79&gt;0,Y79/M79,0)</f>
        <v>0.38997525934285349</v>
      </c>
      <c r="Y79" s="54">
        <f>Y76+Y77+Y78</f>
        <v>17969.280000000002</v>
      </c>
      <c r="Z79" s="55">
        <f>IF(M79&gt;0,AA79/M79,0)</f>
        <v>2.7401714484135593E-3</v>
      </c>
      <c r="AA79" s="56">
        <f>SUM(AA76:AA78)</f>
        <v>126.26161999999999</v>
      </c>
      <c r="AB79" s="55">
        <f>IF(M79&gt;0,(AB76*M76+AB77*M77+AB78*M78)/M79,0)</f>
        <v>3.0895506640913235E-3</v>
      </c>
      <c r="AC79" s="55">
        <f>IF(K79&gt;0,(K76*AC76+K77*AC77+K78*AC78)/K79,0)</f>
        <v>2.5000000000000001E-4</v>
      </c>
      <c r="AD79" s="52">
        <f>SUM(AD76:AD78)</f>
        <v>11.519500000000001</v>
      </c>
      <c r="AE79" s="53">
        <f>IF(K79&gt;0,(K76*AE76+K77*AE77+K78*AE78)/K79,0)</f>
        <v>0.22253498636400096</v>
      </c>
      <c r="AF79" s="58">
        <f>SUM(AF76:AF78)</f>
        <v>135.12120540000001</v>
      </c>
      <c r="AG79" s="53">
        <f>IF(AND(AA79&gt;0),((AA76*AG76+AA77*AG77+AA78*AG78)/AA79),0)</f>
        <v>0.90978726075961458</v>
      </c>
      <c r="AH79" s="57">
        <f t="shared" si="1"/>
        <v>0.92014953850399539</v>
      </c>
      <c r="AI79" s="51">
        <f>SUM(AI76:AI78)</f>
        <v>666</v>
      </c>
      <c r="AJ79" s="21">
        <f>IF(AI79&gt;0,(AJ76*AI76+AJ77*AI77+AJ78*AI78)/AI79,0)</f>
        <v>8.8334834834834827E-2</v>
      </c>
      <c r="AK79" s="53">
        <f>IF(K79&gt;0,(AK76*K76+AK77*K77+AK78*K78)/K79,0)</f>
        <v>0.21550095251463863</v>
      </c>
      <c r="AL79" s="58">
        <f>SUM(AL76:AL78)</f>
        <v>130.84081550000002</v>
      </c>
      <c r="AM79" s="56"/>
      <c r="AN79" s="56">
        <f>SUM(AN76:AN78)</f>
        <v>0</v>
      </c>
      <c r="AO79" s="105"/>
      <c r="AP79" s="106">
        <f>AO78</f>
        <v>1157.8799999999999</v>
      </c>
      <c r="AQ79" s="51">
        <f>SUM(AQ76:AQ78)</f>
        <v>0</v>
      </c>
      <c r="AR79" s="59"/>
      <c r="AS79" s="58"/>
      <c r="AT79" s="58"/>
      <c r="AU79" s="58"/>
      <c r="AV79" s="58"/>
    </row>
    <row r="80" spans="1:48" x14ac:dyDescent="0.2">
      <c r="A80" s="157">
        <v>20</v>
      </c>
      <c r="B80" s="23">
        <v>1</v>
      </c>
      <c r="C80" s="11" t="s">
        <v>51</v>
      </c>
      <c r="D80" s="12">
        <v>15405</v>
      </c>
      <c r="E80" s="12">
        <v>4</v>
      </c>
      <c r="F80" s="12">
        <v>18012</v>
      </c>
      <c r="G80" s="13">
        <v>2.8</v>
      </c>
      <c r="H80" s="13">
        <v>7.2</v>
      </c>
      <c r="I80" s="12">
        <v>18103</v>
      </c>
      <c r="J80" s="125">
        <v>3.9</v>
      </c>
      <c r="K80" s="12">
        <v>16667</v>
      </c>
      <c r="L80" s="14">
        <v>7.8E-2</v>
      </c>
      <c r="M80" s="24">
        <f>ROUND(K80*(1-L80),0)</f>
        <v>15367</v>
      </c>
      <c r="N80" s="15">
        <v>0.66900000000000004</v>
      </c>
      <c r="O80" s="25">
        <f>M80*N80</f>
        <v>10280.523000000001</v>
      </c>
      <c r="P80" s="14">
        <v>0.312</v>
      </c>
      <c r="Q80" s="25">
        <f>M80*P80</f>
        <v>4794.5039999999999</v>
      </c>
      <c r="R80" s="16">
        <v>1.9E-2</v>
      </c>
      <c r="S80" s="25">
        <f>M80*R80</f>
        <v>291.97300000000001</v>
      </c>
      <c r="T80" s="26">
        <v>0.20499999999999999</v>
      </c>
      <c r="U80" s="25">
        <f>M80*T80</f>
        <v>3150.2349999999997</v>
      </c>
      <c r="V80" s="16">
        <v>0.52500000000000002</v>
      </c>
      <c r="W80" s="25">
        <f>M80*V80</f>
        <v>8067.6750000000002</v>
      </c>
      <c r="X80" s="16">
        <v>0.39</v>
      </c>
      <c r="Y80" s="25">
        <f>X80*M80</f>
        <v>5993.13</v>
      </c>
      <c r="Z80" s="17">
        <v>2.8400000000000001E-3</v>
      </c>
      <c r="AA80" s="18">
        <f>M80*Z80</f>
        <v>43.64228</v>
      </c>
      <c r="AB80" s="27">
        <f>IF(M80&gt;0,(AD80+AL80)/M80,0)</f>
        <v>3.0959147784212922E-3</v>
      </c>
      <c r="AC80" s="17">
        <v>2.5999999999999998E-4</v>
      </c>
      <c r="AD80" s="24">
        <f>AC80*M80</f>
        <v>3.9954199999999997</v>
      </c>
      <c r="AE80" s="117">
        <v>0.23139999999999999</v>
      </c>
      <c r="AF80" s="30">
        <f>AI80*(1-AJ80)*AE80</f>
        <v>45.343061399999996</v>
      </c>
      <c r="AG80" s="28">
        <f>IF(AND(AE80&gt;0,AC80&gt;0,Z80&gt;0),((Z80-AC80)*AE80)/((AE80-AC80)*Z80),0)</f>
        <v>0.90947258353269245</v>
      </c>
      <c r="AH80" s="60">
        <f t="shared" si="1"/>
        <v>0.91709049829910883</v>
      </c>
      <c r="AI80" s="12">
        <v>217</v>
      </c>
      <c r="AJ80" s="14">
        <v>9.7000000000000003E-2</v>
      </c>
      <c r="AK80" s="15">
        <v>0.22239999999999999</v>
      </c>
      <c r="AL80" s="30">
        <f>AI80*(1-AJ80)*AK80</f>
        <v>43.579502399999996</v>
      </c>
      <c r="AM80" s="19">
        <v>1.6</v>
      </c>
      <c r="AN80" s="19"/>
      <c r="AO80" s="101">
        <f>AO78+AI80-AN80</f>
        <v>1374.8799999999999</v>
      </c>
      <c r="AP80" s="102"/>
      <c r="AQ80" s="12"/>
      <c r="AR80" s="31"/>
      <c r="AS80" s="20"/>
      <c r="AT80" s="20"/>
      <c r="AU80" s="20"/>
      <c r="AV80" s="20"/>
    </row>
    <row r="81" spans="1:48" x14ac:dyDescent="0.2">
      <c r="A81" s="158"/>
      <c r="B81" s="33">
        <v>2</v>
      </c>
      <c r="C81" s="11" t="s">
        <v>56</v>
      </c>
      <c r="D81" s="34">
        <v>17942</v>
      </c>
      <c r="E81" s="34">
        <v>6</v>
      </c>
      <c r="F81" s="34">
        <v>16485</v>
      </c>
      <c r="G81" s="35">
        <v>3.9</v>
      </c>
      <c r="H81" s="35">
        <v>7.8</v>
      </c>
      <c r="I81" s="34">
        <v>16962</v>
      </c>
      <c r="J81" s="35">
        <v>3.7</v>
      </c>
      <c r="K81" s="34">
        <v>16697</v>
      </c>
      <c r="L81" s="36">
        <v>7.9000000000000001E-2</v>
      </c>
      <c r="M81" s="37">
        <f>ROUND(K81*(1-L81),0)</f>
        <v>15378</v>
      </c>
      <c r="N81" s="38">
        <v>0.71599999999999997</v>
      </c>
      <c r="O81" s="25">
        <f>M81*N81</f>
        <v>11010.647999999999</v>
      </c>
      <c r="P81" s="36">
        <v>0.27</v>
      </c>
      <c r="Q81" s="25">
        <f>M81*P81</f>
        <v>4152.0600000000004</v>
      </c>
      <c r="R81" s="39">
        <v>1.4E-2</v>
      </c>
      <c r="S81" s="25">
        <f>M81*R81</f>
        <v>215.292</v>
      </c>
      <c r="T81" s="28">
        <v>0.20300000000000001</v>
      </c>
      <c r="U81" s="25">
        <f>M81*T81</f>
        <v>3121.7340000000004</v>
      </c>
      <c r="V81" s="39">
        <v>0.53100000000000003</v>
      </c>
      <c r="W81" s="25">
        <f>M81*V81</f>
        <v>8165.7180000000008</v>
      </c>
      <c r="X81" s="39">
        <v>0.39</v>
      </c>
      <c r="Y81" s="25">
        <f>X81*M81</f>
        <v>5997.42</v>
      </c>
      <c r="Z81" s="40">
        <v>2.8600000000000001E-3</v>
      </c>
      <c r="AA81" s="18">
        <f>M81*Z81</f>
        <v>43.981079999999999</v>
      </c>
      <c r="AB81" s="27">
        <f>IF(M81&gt;0,(AD81+AL81)/M81,0)</f>
        <v>2.8846702041878006E-3</v>
      </c>
      <c r="AC81" s="40">
        <v>2.7E-4</v>
      </c>
      <c r="AD81" s="37">
        <f>AC81*M81</f>
        <v>4.1520599999999996</v>
      </c>
      <c r="AE81" s="28">
        <v>0.23</v>
      </c>
      <c r="AF81" s="41">
        <f>AI81*(1-AJ81)*AE81</f>
        <v>42.973660000000002</v>
      </c>
      <c r="AG81" s="28">
        <f>IF(AND(AE81&gt;0,AC81&gt;0,Z81&gt;0),((Z81-AC81)*AE81)/((AE81-AC81)*Z81),0)</f>
        <v>0.90665874412011183</v>
      </c>
      <c r="AH81" s="29">
        <f t="shared" si="1"/>
        <v>0.90754042147379155</v>
      </c>
      <c r="AI81" s="34">
        <v>206</v>
      </c>
      <c r="AJ81" s="36">
        <v>9.2999999999999999E-2</v>
      </c>
      <c r="AK81" s="38">
        <v>0.2152</v>
      </c>
      <c r="AL81" s="41">
        <f>AI81*(1-AJ81)*AK81</f>
        <v>40.2083984</v>
      </c>
      <c r="AM81" s="42">
        <v>1.65</v>
      </c>
      <c r="AN81" s="42"/>
      <c r="AO81" s="121">
        <f>AO80+AI81-AN81</f>
        <v>1580.8799999999999</v>
      </c>
      <c r="AP81" s="104"/>
      <c r="AQ81" s="43"/>
      <c r="AR81" s="44"/>
      <c r="AS81" s="45"/>
      <c r="AT81" s="45"/>
      <c r="AU81" s="45"/>
      <c r="AV81" s="45"/>
    </row>
    <row r="82" spans="1:48" x14ac:dyDescent="0.2">
      <c r="A82" s="158"/>
      <c r="B82" s="33">
        <v>3</v>
      </c>
      <c r="C82" s="46" t="s">
        <v>50</v>
      </c>
      <c r="D82" s="43">
        <v>15253</v>
      </c>
      <c r="E82" s="43">
        <v>7</v>
      </c>
      <c r="F82" s="43">
        <v>17493</v>
      </c>
      <c r="G82" s="37">
        <v>2.5</v>
      </c>
      <c r="H82" s="37">
        <v>8.5</v>
      </c>
      <c r="I82" s="43">
        <v>17956</v>
      </c>
      <c r="J82" s="37">
        <v>2.8</v>
      </c>
      <c r="K82" s="43">
        <v>16820</v>
      </c>
      <c r="L82" s="39">
        <v>7.6999999999999999E-2</v>
      </c>
      <c r="M82" s="37">
        <f>ROUND(K82*(1-L82),0)</f>
        <v>15525</v>
      </c>
      <c r="N82" s="28">
        <v>0.74099999999999999</v>
      </c>
      <c r="O82" s="25">
        <f>M82*N82</f>
        <v>11504.025</v>
      </c>
      <c r="P82" s="39">
        <v>0.247</v>
      </c>
      <c r="Q82" s="25">
        <f>M82*P82</f>
        <v>3834.6750000000002</v>
      </c>
      <c r="R82" s="39">
        <v>1.2E-2</v>
      </c>
      <c r="S82" s="25">
        <f>M82*R82</f>
        <v>186.3</v>
      </c>
      <c r="T82" s="28">
        <v>0.21299999999999999</v>
      </c>
      <c r="U82" s="25">
        <f>M82*T82</f>
        <v>3306.8249999999998</v>
      </c>
      <c r="V82" s="39">
        <v>0.497</v>
      </c>
      <c r="W82" s="25">
        <f>M82*V82</f>
        <v>7715.9250000000002</v>
      </c>
      <c r="X82" s="39">
        <v>0.39</v>
      </c>
      <c r="Y82" s="25">
        <f>X82*M82</f>
        <v>6054.75</v>
      </c>
      <c r="Z82" s="47">
        <v>2.6800000000000001E-3</v>
      </c>
      <c r="AA82" s="18">
        <f>M82*Z82</f>
        <v>41.606999999999999</v>
      </c>
      <c r="AB82" s="27">
        <f>IF(M82&gt;0,(AD82+AL82)/M82,0)</f>
        <v>2.8815547954911432E-3</v>
      </c>
      <c r="AC82" s="47">
        <v>2.5000000000000001E-4</v>
      </c>
      <c r="AD82" s="37">
        <f>AC82*M82</f>
        <v>3.8812500000000001</v>
      </c>
      <c r="AE82" s="28">
        <v>0.23300000000000001</v>
      </c>
      <c r="AF82" s="41">
        <f>AI82*(1-AJ82)*AE82</f>
        <v>43.726178000000004</v>
      </c>
      <c r="AG82" s="28">
        <f>IF(AND(AE82&gt;0,AC82&gt;0,Z82&gt;0),((Z82-AC82)*AE82)/((AE82-AC82)*Z82),0)</f>
        <v>0.90769033457845039</v>
      </c>
      <c r="AH82" s="29">
        <f t="shared" si="1"/>
        <v>0.91429122595591761</v>
      </c>
      <c r="AI82" s="43">
        <v>206</v>
      </c>
      <c r="AJ82" s="39">
        <v>8.8999999999999996E-2</v>
      </c>
      <c r="AK82" s="28">
        <v>0.2177</v>
      </c>
      <c r="AL82" s="41">
        <f>AI82*(1-AJ82)*AK82</f>
        <v>40.854888199999998</v>
      </c>
      <c r="AM82" s="18">
        <v>1.65</v>
      </c>
      <c r="AN82" s="18"/>
      <c r="AO82" s="121">
        <f>AO81+AI82-AN82</f>
        <v>1786.8799999999999</v>
      </c>
      <c r="AP82" s="104"/>
      <c r="AQ82" s="43"/>
      <c r="AR82" s="48"/>
      <c r="AS82" s="41"/>
      <c r="AT82" s="41"/>
      <c r="AU82" s="41"/>
      <c r="AV82" s="41"/>
    </row>
    <row r="83" spans="1:48" s="22" customFormat="1" ht="13.5" thickBot="1" x14ac:dyDescent="0.25">
      <c r="A83" s="159"/>
      <c r="B83" s="49" t="s">
        <v>38</v>
      </c>
      <c r="C83" s="50"/>
      <c r="D83" s="51">
        <f>SUM(D80:D82)</f>
        <v>48600</v>
      </c>
      <c r="E83" s="51"/>
      <c r="F83" s="51">
        <f>SUM(F80:F82)</f>
        <v>51990</v>
      </c>
      <c r="G83" s="52"/>
      <c r="H83" s="52"/>
      <c r="I83" s="51">
        <f>SUM(I80:I82)</f>
        <v>53021</v>
      </c>
      <c r="J83" s="52"/>
      <c r="K83" s="51">
        <f>SUM(K80:K82)</f>
        <v>50184</v>
      </c>
      <c r="L83" s="21">
        <f>IF(K83&gt;0,(K80*L80+K81*L81+K82*L82)/K83,0)</f>
        <v>7.7997549019607842E-2</v>
      </c>
      <c r="M83" s="52">
        <f>M80+M81+M82</f>
        <v>46270</v>
      </c>
      <c r="N83" s="53">
        <f>IF(M83&gt;0,O83/M83,0)</f>
        <v>0.7087788199697429</v>
      </c>
      <c r="O83" s="54">
        <f>O80+O81+O82</f>
        <v>32795.196000000004</v>
      </c>
      <c r="P83" s="21">
        <f>IF(M83&gt;0,Q83/M83,0)</f>
        <v>0.27623166198400695</v>
      </c>
      <c r="Q83" s="54">
        <f>Q80+Q81+Q82</f>
        <v>12781.239000000001</v>
      </c>
      <c r="R83" s="21">
        <f>IF(M83&gt;0,S83/M83,0)</f>
        <v>1.4989518046250271E-2</v>
      </c>
      <c r="S83" s="54">
        <f>S80+S81+S82</f>
        <v>693.56500000000005</v>
      </c>
      <c r="T83" s="21">
        <f>IF(M83&gt;0,U83/M83,0)</f>
        <v>0.20701953749729846</v>
      </c>
      <c r="U83" s="54">
        <f>U80+U81+U82</f>
        <v>9578.7939999999999</v>
      </c>
      <c r="V83" s="21">
        <f>IF(M83&gt;0,W83/M83,0)</f>
        <v>0.51759926518262367</v>
      </c>
      <c r="W83" s="54">
        <f>W80+W81+W82</f>
        <v>23949.317999999999</v>
      </c>
      <c r="X83" s="21">
        <f>IF(M83&gt;0,Y83/M83,0)</f>
        <v>0.38999999999999996</v>
      </c>
      <c r="Y83" s="54">
        <f>Y80+Y81+Y82</f>
        <v>18045.3</v>
      </c>
      <c r="Z83" s="55">
        <f>IF(M83&gt;0,AA83/M83,0)</f>
        <v>2.7929621785173979E-3</v>
      </c>
      <c r="AA83" s="56">
        <f>SUM(AA80:AA82)</f>
        <v>129.23035999999999</v>
      </c>
      <c r="AB83" s="55">
        <f>IF(M83&gt;0,(AB80*M80+AB81*M81+AB82*M82)/M83,0)</f>
        <v>2.9537825588934513E-3</v>
      </c>
      <c r="AC83" s="55">
        <f>IF(K83&gt;0,(K80*AC80+K81*AC81+K82*AC82)/K83,0)</f>
        <v>2.5997549019607841E-4</v>
      </c>
      <c r="AD83" s="52">
        <f>SUM(AD80:AD82)</f>
        <v>12.028729999999999</v>
      </c>
      <c r="AE83" s="53">
        <f>IF(K83&gt;0,(K80*AE80+K81*AE81+K82*AE82)/K83,0)</f>
        <v>0.23147046468994101</v>
      </c>
      <c r="AF83" s="58">
        <f>SUM(AF80:AF82)</f>
        <v>132.04289940000001</v>
      </c>
      <c r="AG83" s="53">
        <f>IF(AND(AA83&gt;0),((AA80*AG80+AA81*AG81+AA82*AG82)/AA83),0)</f>
        <v>0.90794113435503021</v>
      </c>
      <c r="AH83" s="57">
        <f t="shared" si="1"/>
        <v>0.9130723126041892</v>
      </c>
      <c r="AI83" s="51">
        <f>SUM(AI80:AI82)</f>
        <v>629</v>
      </c>
      <c r="AJ83" s="21">
        <f>IF(AI83&gt;0,(AJ80*AI80+AJ81*AI81+AJ82*AI82)/AI83,0)</f>
        <v>9.3069952305246423E-2</v>
      </c>
      <c r="AK83" s="53">
        <f>IF(K83&gt;0,(AK80*K80+AK81*K81+AK82*K82)/K83,0)</f>
        <v>0.21842916467399967</v>
      </c>
      <c r="AL83" s="58">
        <f>SUM(AL80:AL82)</f>
        <v>124.64278899999999</v>
      </c>
      <c r="AM83" s="56"/>
      <c r="AN83" s="56">
        <f>SUM(AN80:AN82)</f>
        <v>0</v>
      </c>
      <c r="AO83" s="105"/>
      <c r="AP83" s="106">
        <f>AO82</f>
        <v>1786.8799999999999</v>
      </c>
      <c r="AQ83" s="51">
        <f>SUM(AQ80:AQ82)</f>
        <v>0</v>
      </c>
      <c r="AR83" s="59"/>
      <c r="AS83" s="58"/>
      <c r="AT83" s="58"/>
      <c r="AU83" s="58"/>
      <c r="AV83" s="58"/>
    </row>
    <row r="84" spans="1:48" x14ac:dyDescent="0.2">
      <c r="A84" s="157">
        <v>21</v>
      </c>
      <c r="B84" s="23">
        <v>1</v>
      </c>
      <c r="C84" s="11" t="s">
        <v>51</v>
      </c>
      <c r="D84" s="12">
        <v>6247</v>
      </c>
      <c r="E84" s="12">
        <v>6</v>
      </c>
      <c r="F84" s="12">
        <v>11390</v>
      </c>
      <c r="G84" s="13">
        <v>3.3</v>
      </c>
      <c r="H84" s="13">
        <v>7.9</v>
      </c>
      <c r="I84" s="12">
        <v>11638</v>
      </c>
      <c r="J84" s="13">
        <v>5.3</v>
      </c>
      <c r="K84" s="12">
        <v>16766</v>
      </c>
      <c r="L84" s="14">
        <v>7.2999999999999995E-2</v>
      </c>
      <c r="M84" s="24">
        <f>ROUND(K84*(1-L84),0)</f>
        <v>15542</v>
      </c>
      <c r="N84" s="15">
        <v>0.68300000000000005</v>
      </c>
      <c r="O84" s="25">
        <f>M84*N84</f>
        <v>10615.186000000002</v>
      </c>
      <c r="P84" s="14">
        <v>0.3</v>
      </c>
      <c r="Q84" s="25">
        <f>M84*P84</f>
        <v>4662.5999999999995</v>
      </c>
      <c r="R84" s="16">
        <v>1.7000000000000001E-2</v>
      </c>
      <c r="S84" s="25">
        <f>M84*R84</f>
        <v>264.214</v>
      </c>
      <c r="T84" s="26">
        <v>0.216</v>
      </c>
      <c r="U84" s="25">
        <f>M84*T84</f>
        <v>3357.0720000000001</v>
      </c>
      <c r="V84" s="16">
        <v>0.501</v>
      </c>
      <c r="W84" s="25">
        <f>M84*V84</f>
        <v>7786.5420000000004</v>
      </c>
      <c r="X84" s="16">
        <v>0.39</v>
      </c>
      <c r="Y84" s="25">
        <f>X84*M84</f>
        <v>6061.38</v>
      </c>
      <c r="Z84" s="17">
        <v>2.9299999999999999E-3</v>
      </c>
      <c r="AA84" s="18">
        <f>M84*Z84</f>
        <v>45.538060000000002</v>
      </c>
      <c r="AB84" s="27">
        <f>IF(M84&gt;0,(AD84+AL84)/M84,0)</f>
        <v>3.0567060159567621E-3</v>
      </c>
      <c r="AC84" s="17">
        <v>2.5000000000000001E-4</v>
      </c>
      <c r="AD84" s="24">
        <f>AC84*M84</f>
        <v>3.8855</v>
      </c>
      <c r="AE84" s="117">
        <v>0.2248</v>
      </c>
      <c r="AF84" s="30">
        <f>AI84*(1-AJ84)*AE84</f>
        <v>43.142042400000001</v>
      </c>
      <c r="AG84" s="28">
        <f>IF(AND(AE84&gt;0,AC84&gt;0,Z84&gt;0),((Z84-AC84)*AE84)/((AE84-AC84)*Z84),0)</f>
        <v>0.91569411101307663</v>
      </c>
      <c r="AH84" s="60">
        <f t="shared" si="1"/>
        <v>0.919223636981637</v>
      </c>
      <c r="AI84" s="12">
        <v>213</v>
      </c>
      <c r="AJ84" s="14">
        <v>9.9000000000000005E-2</v>
      </c>
      <c r="AK84" s="15">
        <v>0.2273</v>
      </c>
      <c r="AL84" s="30">
        <f>AI84*(1-AJ84)*AK84</f>
        <v>43.6218249</v>
      </c>
      <c r="AM84" s="19">
        <v>1.65</v>
      </c>
      <c r="AN84" s="19">
        <v>1074.5</v>
      </c>
      <c r="AO84" s="101">
        <f>AO82+AI84-AN84</f>
        <v>925.37999999999988</v>
      </c>
      <c r="AP84" s="102"/>
      <c r="AQ84" s="12"/>
      <c r="AR84" s="31"/>
      <c r="AS84" s="20"/>
      <c r="AT84" s="20"/>
      <c r="AU84" s="20"/>
      <c r="AV84" s="20"/>
    </row>
    <row r="85" spans="1:48" x14ac:dyDescent="0.2">
      <c r="A85" s="158"/>
      <c r="B85" s="33">
        <v>2</v>
      </c>
      <c r="C85" s="11" t="s">
        <v>56</v>
      </c>
      <c r="D85" s="34">
        <v>18836</v>
      </c>
      <c r="E85" s="34">
        <v>9</v>
      </c>
      <c r="F85" s="34">
        <v>16221</v>
      </c>
      <c r="G85" s="35">
        <v>4.2</v>
      </c>
      <c r="H85" s="35">
        <v>8.6</v>
      </c>
      <c r="I85" s="34">
        <v>16212</v>
      </c>
      <c r="J85" s="35">
        <v>4.9000000000000004</v>
      </c>
      <c r="K85" s="34">
        <v>16755</v>
      </c>
      <c r="L85" s="36">
        <v>7.1999999999999995E-2</v>
      </c>
      <c r="M85" s="37">
        <f>ROUND(K85*(1-L85),0)</f>
        <v>15549</v>
      </c>
      <c r="N85" s="38">
        <v>0.71699999999999997</v>
      </c>
      <c r="O85" s="25">
        <f>M85*N85</f>
        <v>11148.633</v>
      </c>
      <c r="P85" s="36">
        <v>0.26100000000000001</v>
      </c>
      <c r="Q85" s="25">
        <f>M85*P85</f>
        <v>4058.2890000000002</v>
      </c>
      <c r="R85" s="39">
        <v>2.1999999999999999E-2</v>
      </c>
      <c r="S85" s="25">
        <f>M85*R85</f>
        <v>342.07799999999997</v>
      </c>
      <c r="T85" s="28">
        <v>0.21199999999999999</v>
      </c>
      <c r="U85" s="25">
        <f>M85*T85</f>
        <v>3296.3879999999999</v>
      </c>
      <c r="V85" s="39">
        <v>0.504</v>
      </c>
      <c r="W85" s="25">
        <f>M85*V85</f>
        <v>7836.6959999999999</v>
      </c>
      <c r="X85" s="39">
        <v>0.39</v>
      </c>
      <c r="Y85" s="25">
        <f>X85*M85</f>
        <v>6064.1100000000006</v>
      </c>
      <c r="Z85" s="40">
        <v>2.9099999999999998E-3</v>
      </c>
      <c r="AA85" s="18">
        <f>M85*Z85</f>
        <v>45.247589999999995</v>
      </c>
      <c r="AB85" s="27">
        <f>IF(M85&gt;0,(AD85+AL85)/M85,0)</f>
        <v>3.1338926104572647E-3</v>
      </c>
      <c r="AC85" s="40">
        <v>2.4000000000000001E-4</v>
      </c>
      <c r="AD85" s="37">
        <f>AC85*M85</f>
        <v>3.73176</v>
      </c>
      <c r="AE85" s="28">
        <v>0.23050000000000001</v>
      </c>
      <c r="AF85" s="41">
        <f>AI85*(1-AJ85)*AE85</f>
        <v>43.162047000000008</v>
      </c>
      <c r="AG85" s="28">
        <f>IF(AND(AE85&gt;0,AC85&gt;0,Z85&gt;0),((Z85-AC85)*AE85)/((AE85-AC85)*Z85),0)</f>
        <v>0.91848211031724769</v>
      </c>
      <c r="AH85" s="29">
        <f t="shared" si="1"/>
        <v>0.92434111178835943</v>
      </c>
      <c r="AI85" s="34">
        <v>206</v>
      </c>
      <c r="AJ85" s="36">
        <v>9.0999999999999998E-2</v>
      </c>
      <c r="AK85" s="38">
        <v>0.24030000000000001</v>
      </c>
      <c r="AL85" s="41">
        <f>AI85*(1-AJ85)*AK85</f>
        <v>44.997136200000007</v>
      </c>
      <c r="AM85" s="42">
        <v>1.6</v>
      </c>
      <c r="AN85" s="42"/>
      <c r="AO85" s="121">
        <f>AO84+AI85-AN85</f>
        <v>1131.3799999999999</v>
      </c>
      <c r="AP85" s="104"/>
      <c r="AQ85" s="43"/>
      <c r="AR85" s="44"/>
      <c r="AS85" s="45"/>
      <c r="AT85" s="45"/>
      <c r="AU85" s="45"/>
      <c r="AV85" s="45"/>
    </row>
    <row r="86" spans="1:48" x14ac:dyDescent="0.2">
      <c r="A86" s="158"/>
      <c r="B86" s="33">
        <v>3</v>
      </c>
      <c r="C86" s="46" t="s">
        <v>53</v>
      </c>
      <c r="D86" s="43">
        <v>18817</v>
      </c>
      <c r="E86" s="43">
        <v>6</v>
      </c>
      <c r="F86" s="43">
        <v>18446</v>
      </c>
      <c r="G86" s="37">
        <v>4</v>
      </c>
      <c r="H86" s="37">
        <v>7.5</v>
      </c>
      <c r="I86" s="43">
        <v>18439</v>
      </c>
      <c r="J86" s="127">
        <v>4</v>
      </c>
      <c r="K86" s="43">
        <v>16738</v>
      </c>
      <c r="L86" s="39">
        <v>7.1999999999999995E-2</v>
      </c>
      <c r="M86" s="37">
        <f>ROUND(K86*(1-L86),0)</f>
        <v>15533</v>
      </c>
      <c r="N86" s="28">
        <v>0.83199999999999996</v>
      </c>
      <c r="O86" s="25">
        <f>M86*N86</f>
        <v>12923.456</v>
      </c>
      <c r="P86" s="39">
        <v>0.151</v>
      </c>
      <c r="Q86" s="25">
        <f>M86*P86</f>
        <v>2345.4829999999997</v>
      </c>
      <c r="R86" s="39">
        <v>1.7000000000000001E-2</v>
      </c>
      <c r="S86" s="25">
        <f>M86*R86</f>
        <v>264.06100000000004</v>
      </c>
      <c r="T86" s="28">
        <v>0.20599999999999999</v>
      </c>
      <c r="U86" s="25">
        <f>M86*T86</f>
        <v>3199.7979999999998</v>
      </c>
      <c r="V86" s="39">
        <v>0.52300000000000002</v>
      </c>
      <c r="W86" s="25">
        <f>M86*V86</f>
        <v>8123.759</v>
      </c>
      <c r="X86" s="39">
        <v>0.39</v>
      </c>
      <c r="Y86" s="25">
        <f>X86*M86</f>
        <v>6057.87</v>
      </c>
      <c r="Z86" s="47">
        <v>3.0500000000000002E-3</v>
      </c>
      <c r="AA86" s="18">
        <f>M86*Z86</f>
        <v>47.37565</v>
      </c>
      <c r="AB86" s="27">
        <f>IF(M86&gt;0,(AD86+AL86)/M86,0)</f>
        <v>3.1093010365029288E-3</v>
      </c>
      <c r="AC86" s="47">
        <v>2.4000000000000001E-4</v>
      </c>
      <c r="AD86" s="37">
        <f>AC86*M86</f>
        <v>3.7279200000000001</v>
      </c>
      <c r="AE86" s="28">
        <v>0.23080000000000001</v>
      </c>
      <c r="AF86" s="41">
        <f>AI86*(1-AJ86)*AE86</f>
        <v>42.682536399999996</v>
      </c>
      <c r="AG86" s="28">
        <f>IF(AND(AE86&gt;0,AC86&gt;0,Z86&gt;0),((Z86-AC86)*AE86)/((AE86-AC86)*Z86),0)</f>
        <v>0.92227050886793083</v>
      </c>
      <c r="AH86" s="29">
        <f t="shared" si="1"/>
        <v>0.92373213348673588</v>
      </c>
      <c r="AI86" s="43">
        <v>203</v>
      </c>
      <c r="AJ86" s="39">
        <v>8.8999999999999996E-2</v>
      </c>
      <c r="AK86" s="28">
        <v>0.24099999999999999</v>
      </c>
      <c r="AL86" s="41">
        <f>AI86*(1-AJ86)*AK86</f>
        <v>44.568852999999997</v>
      </c>
      <c r="AM86" s="18">
        <v>1.6</v>
      </c>
      <c r="AN86" s="18"/>
      <c r="AO86" s="121">
        <f>AO85+AI86-AN86</f>
        <v>1334.3799999999999</v>
      </c>
      <c r="AP86" s="104"/>
      <c r="AQ86" s="43"/>
      <c r="AR86" s="48"/>
      <c r="AS86" s="41"/>
      <c r="AT86" s="41"/>
      <c r="AU86" s="41"/>
      <c r="AV86" s="41"/>
    </row>
    <row r="87" spans="1:48" s="22" customFormat="1" ht="13.5" thickBot="1" x14ac:dyDescent="0.25">
      <c r="A87" s="159"/>
      <c r="B87" s="49" t="s">
        <v>38</v>
      </c>
      <c r="C87" s="50"/>
      <c r="D87" s="51">
        <f>SUM(D84:D86)</f>
        <v>43900</v>
      </c>
      <c r="E87" s="51"/>
      <c r="F87" s="51">
        <f>SUM(F84:F86)</f>
        <v>46057</v>
      </c>
      <c r="G87" s="52"/>
      <c r="H87" s="52"/>
      <c r="I87" s="51">
        <f>SUM(I84:I86)</f>
        <v>46289</v>
      </c>
      <c r="J87" s="52"/>
      <c r="K87" s="51">
        <f>SUM(K84:K86)</f>
        <v>50259</v>
      </c>
      <c r="L87" s="21">
        <f>IF(K87&gt;0,(K84*L84+K85*L85+K86*L86)/K87,0)</f>
        <v>7.2333591993473806E-2</v>
      </c>
      <c r="M87" s="52">
        <f>M84+M85+M86</f>
        <v>46624</v>
      </c>
      <c r="N87" s="53">
        <f>IF(M87&gt;0,O87/M87,0)</f>
        <v>0.74397895933424851</v>
      </c>
      <c r="O87" s="54">
        <f>O84+O85+O86</f>
        <v>34687.275000000001</v>
      </c>
      <c r="P87" s="21">
        <f>IF(M87&gt;0,Q87/M87,0)</f>
        <v>0.23735355181880574</v>
      </c>
      <c r="Q87" s="54">
        <f>Q84+Q85+Q86</f>
        <v>11066.371999999999</v>
      </c>
      <c r="R87" s="21">
        <f>IF(M87&gt;0,S87/M87,0)</f>
        <v>1.8667488846945777E-2</v>
      </c>
      <c r="S87" s="54">
        <f>S84+S85+S86</f>
        <v>870.35299999999995</v>
      </c>
      <c r="T87" s="21">
        <f>IF(M87&gt;0,U87/M87,0)</f>
        <v>0.21133446293754291</v>
      </c>
      <c r="U87" s="54">
        <f>U84+U85+U86</f>
        <v>9853.2579999999998</v>
      </c>
      <c r="V87" s="21">
        <f>IF(M87&gt;0,W87/M87,0)</f>
        <v>0.50932989447494859</v>
      </c>
      <c r="W87" s="54">
        <f>W84+W85+W86</f>
        <v>23746.997000000003</v>
      </c>
      <c r="X87" s="21">
        <f>IF(M87&gt;0,Y87/M87,0)</f>
        <v>0.39</v>
      </c>
      <c r="Y87" s="54">
        <f>Y84+Y85+Y86</f>
        <v>18183.36</v>
      </c>
      <c r="Z87" s="55">
        <f>IF(M87&gt;0,AA87/M87,0)</f>
        <v>2.9633085964310231E-3</v>
      </c>
      <c r="AA87" s="56">
        <f>SUM(AA84:AA86)</f>
        <v>138.16130000000001</v>
      </c>
      <c r="AB87" s="55">
        <f>IF(M87&gt;0,(AB84*M84+AB85*M85+AB86*M86)/M87,0)</f>
        <v>3.0999698460020589E-3</v>
      </c>
      <c r="AC87" s="55">
        <f>IF(K87&gt;0,(K84*AC84+K85*AC85+K86*AC86)/K87,0)</f>
        <v>2.433359199347381E-4</v>
      </c>
      <c r="AD87" s="52">
        <f>SUM(AD84:AD86)</f>
        <v>11.345179999999999</v>
      </c>
      <c r="AE87" s="53">
        <f>IF(K87&gt;0,(K84*AE84+K85*AE85+K86*AE86)/K87,0)</f>
        <v>0.22869843610099683</v>
      </c>
      <c r="AF87" s="58">
        <f>SUM(AF84:AF86)</f>
        <v>128.98662580000001</v>
      </c>
      <c r="AG87" s="53">
        <f>IF(AND(AA87&gt;0),((AA84*AG84+AA85*AG85+AA86*AG86)/AA87),0)</f>
        <v>0.91886222952721719</v>
      </c>
      <c r="AH87" s="57">
        <f t="shared" si="1"/>
        <v>0.92245411548193823</v>
      </c>
      <c r="AI87" s="51">
        <f>SUM(AI84:AI86)</f>
        <v>622</v>
      </c>
      <c r="AJ87" s="21">
        <f>IF(AI87&gt;0,(AJ84*AI84+AJ85*AI85+AJ86*AI86)/AI87,0)</f>
        <v>9.3086816720257232E-2</v>
      </c>
      <c r="AK87" s="53">
        <f>IF(K87&gt;0,(AK84*K84+AK85*K85+AK86*K86)/K87,0)</f>
        <v>0.23619642850036809</v>
      </c>
      <c r="AL87" s="58">
        <f>SUM(AL84:AL86)</f>
        <v>133.1878141</v>
      </c>
      <c r="AM87" s="56"/>
      <c r="AN87" s="56">
        <f>SUM(AN84:AN86)</f>
        <v>1074.5</v>
      </c>
      <c r="AO87" s="105"/>
      <c r="AP87" s="106">
        <f>AO86</f>
        <v>1334.3799999999999</v>
      </c>
      <c r="AQ87" s="51">
        <f>SUM(AQ84:AQ86)</f>
        <v>0</v>
      </c>
      <c r="AR87" s="59"/>
      <c r="AS87" s="58"/>
      <c r="AT87" s="58"/>
      <c r="AU87" s="58"/>
      <c r="AV87" s="58"/>
    </row>
    <row r="88" spans="1:48" x14ac:dyDescent="0.2">
      <c r="A88" s="157">
        <v>22</v>
      </c>
      <c r="B88" s="23">
        <v>1</v>
      </c>
      <c r="C88" s="11" t="s">
        <v>54</v>
      </c>
      <c r="D88" s="12">
        <v>5617</v>
      </c>
      <c r="E88" s="12">
        <v>7</v>
      </c>
      <c r="F88" s="12">
        <v>15167</v>
      </c>
      <c r="G88" s="13">
        <v>2.5</v>
      </c>
      <c r="H88" s="13">
        <v>6</v>
      </c>
      <c r="I88" s="12">
        <v>14850</v>
      </c>
      <c r="J88" s="125">
        <v>4.5</v>
      </c>
      <c r="K88" s="12">
        <v>15269</v>
      </c>
      <c r="L88" s="14">
        <v>7.8E-2</v>
      </c>
      <c r="M88" s="24">
        <f>ROUND(K88*(1-L88),0)</f>
        <v>14078</v>
      </c>
      <c r="N88" s="15">
        <v>0.69699999999999995</v>
      </c>
      <c r="O88" s="25">
        <f>M88*N88</f>
        <v>9812.366</v>
      </c>
      <c r="P88" s="14">
        <v>0.26</v>
      </c>
      <c r="Q88" s="25">
        <f>M88*P88</f>
        <v>3660.28</v>
      </c>
      <c r="R88" s="16">
        <v>4.2999999999999997E-2</v>
      </c>
      <c r="S88" s="25">
        <f>M88*R88</f>
        <v>605.35399999999993</v>
      </c>
      <c r="T88" s="26">
        <v>0.20599999999999999</v>
      </c>
      <c r="U88" s="25">
        <f>M88*T88</f>
        <v>2900.0679999999998</v>
      </c>
      <c r="V88" s="16">
        <v>0.51200000000000001</v>
      </c>
      <c r="W88" s="25">
        <f>M88*V88</f>
        <v>7207.9360000000006</v>
      </c>
      <c r="X88" s="16">
        <v>0.4</v>
      </c>
      <c r="Y88" s="25">
        <f>X88*M88</f>
        <v>5631.2000000000007</v>
      </c>
      <c r="Z88" s="17">
        <v>3.2599999999999999E-3</v>
      </c>
      <c r="AA88" s="18">
        <f>M88*Z88</f>
        <v>45.894279999999995</v>
      </c>
      <c r="AB88" s="27">
        <f>IF(M88&gt;0,(AD88+AL88)/M88,0)</f>
        <v>3.2381623810200312E-3</v>
      </c>
      <c r="AC88" s="17">
        <v>2.5000000000000001E-4</v>
      </c>
      <c r="AD88" s="24">
        <f>AC88*M88</f>
        <v>3.5195000000000003</v>
      </c>
      <c r="AE88" s="117">
        <v>0.2298</v>
      </c>
      <c r="AF88" s="30">
        <f>AI88*(1-AJ88)*AE88</f>
        <v>40.329900000000002</v>
      </c>
      <c r="AG88" s="28">
        <f>IF(AND(AE88&gt;0,AC88&gt;0,Z88&gt;0),((Z88-AC88)*AE88)/((AE88-AC88)*Z88),0)</f>
        <v>0.92431845181222783</v>
      </c>
      <c r="AH88" s="60">
        <f t="shared" si="1"/>
        <v>0.92375917195642832</v>
      </c>
      <c r="AI88" s="12">
        <v>195</v>
      </c>
      <c r="AJ88" s="14">
        <v>0.1</v>
      </c>
      <c r="AK88" s="15">
        <v>0.2397</v>
      </c>
      <c r="AL88" s="30">
        <f>AI88*(1-AJ88)*AK88</f>
        <v>42.067349999999998</v>
      </c>
      <c r="AM88" s="19">
        <v>1.65</v>
      </c>
      <c r="AN88" s="19">
        <v>1074.2</v>
      </c>
      <c r="AO88" s="101">
        <f>AO86+AI88-AN88</f>
        <v>455.17999999999984</v>
      </c>
      <c r="AP88" s="102"/>
      <c r="AQ88" s="12"/>
      <c r="AR88" s="31"/>
      <c r="AS88" s="20"/>
      <c r="AT88" s="20"/>
      <c r="AU88" s="20"/>
      <c r="AV88" s="20"/>
    </row>
    <row r="89" spans="1:48" x14ac:dyDescent="0.2">
      <c r="A89" s="158"/>
      <c r="B89" s="33">
        <v>2</v>
      </c>
      <c r="C89" s="11" t="s">
        <v>56</v>
      </c>
      <c r="D89" s="34">
        <v>17763</v>
      </c>
      <c r="E89" s="34">
        <v>14</v>
      </c>
      <c r="F89" s="34">
        <v>15423</v>
      </c>
      <c r="G89" s="35">
        <v>3.5</v>
      </c>
      <c r="H89" s="35">
        <v>7</v>
      </c>
      <c r="I89" s="34">
        <v>15372</v>
      </c>
      <c r="J89" s="35">
        <v>4.5</v>
      </c>
      <c r="K89" s="34">
        <v>15260</v>
      </c>
      <c r="L89" s="36">
        <v>6.9000000000000006E-2</v>
      </c>
      <c r="M89" s="37">
        <f>ROUND(K89*(1-L89),0)</f>
        <v>14207</v>
      </c>
      <c r="N89" s="38">
        <v>0.72699999999999998</v>
      </c>
      <c r="O89" s="25">
        <f>M89*N89</f>
        <v>10328.489</v>
      </c>
      <c r="P89" s="36">
        <v>0.24399999999999999</v>
      </c>
      <c r="Q89" s="25">
        <f>M89*P89</f>
        <v>3466.5079999999998</v>
      </c>
      <c r="R89" s="39">
        <v>2.9000000000000001E-2</v>
      </c>
      <c r="S89" s="25">
        <f>M89*R89</f>
        <v>412.00300000000004</v>
      </c>
      <c r="T89" s="28">
        <v>0.217</v>
      </c>
      <c r="U89" s="25">
        <f>M89*T89</f>
        <v>3082.9189999999999</v>
      </c>
      <c r="V89" s="39">
        <v>0.495</v>
      </c>
      <c r="W89" s="25">
        <f>M89*V89</f>
        <v>7032.4650000000001</v>
      </c>
      <c r="X89" s="39">
        <v>0.39</v>
      </c>
      <c r="Y89" s="25">
        <f>X89*M89</f>
        <v>5540.7300000000005</v>
      </c>
      <c r="Z89" s="40">
        <v>3.15E-3</v>
      </c>
      <c r="AA89" s="18">
        <f>M89*Z89</f>
        <v>44.752049999999997</v>
      </c>
      <c r="AB89" s="27">
        <f>IF(M89&gt;0,(AD89+AL89)/M89,0)</f>
        <v>4.2270984725839376E-3</v>
      </c>
      <c r="AC89" s="40">
        <v>2.5999999999999998E-4</v>
      </c>
      <c r="AD89" s="37">
        <f>AC89*M89</f>
        <v>3.6938199999999997</v>
      </c>
      <c r="AE89" s="28">
        <v>0.23649999999999999</v>
      </c>
      <c r="AF89" s="41">
        <f>AI89*(1-AJ89)*AE89</f>
        <v>54.184041999999998</v>
      </c>
      <c r="AG89" s="28">
        <f>IF(AND(AE89&gt;0,AC89&gt;0,Z89&gt;0),((Z89-AC89)*AE89)/((AE89-AC89)*Z89),0)</f>
        <v>0.91847005197834874</v>
      </c>
      <c r="AH89" s="29">
        <f t="shared" si="1"/>
        <v>0.93948503987327059</v>
      </c>
      <c r="AI89" s="34">
        <v>254</v>
      </c>
      <c r="AJ89" s="36">
        <v>9.8000000000000004E-2</v>
      </c>
      <c r="AK89" s="38">
        <v>0.246</v>
      </c>
      <c r="AL89" s="41">
        <f>AI89*(1-AJ89)*AK89</f>
        <v>56.360568000000001</v>
      </c>
      <c r="AM89" s="42">
        <v>1.75</v>
      </c>
      <c r="AN89" s="42"/>
      <c r="AO89" s="121">
        <f>AO88+AI89-AN89</f>
        <v>709.17999999999984</v>
      </c>
      <c r="AP89" s="104"/>
      <c r="AQ89" s="43"/>
      <c r="AR89" s="44"/>
      <c r="AS89" s="45"/>
      <c r="AT89" s="45"/>
      <c r="AU89" s="45"/>
      <c r="AV89" s="45"/>
    </row>
    <row r="90" spans="1:48" x14ac:dyDescent="0.2">
      <c r="A90" s="158"/>
      <c r="B90" s="33">
        <v>3</v>
      </c>
      <c r="C90" s="46" t="s">
        <v>53</v>
      </c>
      <c r="D90" s="43">
        <v>17820</v>
      </c>
      <c r="E90" s="43">
        <v>9</v>
      </c>
      <c r="F90" s="43">
        <v>15900</v>
      </c>
      <c r="G90" s="37">
        <v>2.5</v>
      </c>
      <c r="H90" s="37">
        <v>7.2</v>
      </c>
      <c r="I90" s="43">
        <v>16505</v>
      </c>
      <c r="J90" s="127">
        <v>4</v>
      </c>
      <c r="K90" s="43">
        <v>15385</v>
      </c>
      <c r="L90" s="39">
        <v>7.0999999999999994E-2</v>
      </c>
      <c r="M90" s="37">
        <f>ROUND(K90*(1-L90),0)</f>
        <v>14293</v>
      </c>
      <c r="N90" s="28">
        <v>0.77</v>
      </c>
      <c r="O90" s="25">
        <f>M90*N90</f>
        <v>11005.61</v>
      </c>
      <c r="P90" s="39">
        <v>0.19700000000000001</v>
      </c>
      <c r="Q90" s="25">
        <f>M90*P90</f>
        <v>2815.721</v>
      </c>
      <c r="R90" s="39">
        <v>3.3000000000000002E-2</v>
      </c>
      <c r="S90" s="25">
        <f>M90*R90</f>
        <v>471.66900000000004</v>
      </c>
      <c r="T90" s="28">
        <v>0.215</v>
      </c>
      <c r="U90" s="25">
        <f>M90*T90</f>
        <v>3072.9949999999999</v>
      </c>
      <c r="V90" s="39">
        <v>0.497</v>
      </c>
      <c r="W90" s="25">
        <f>M90*V90</f>
        <v>7103.6210000000001</v>
      </c>
      <c r="X90" s="39">
        <v>0.39</v>
      </c>
      <c r="Y90" s="25">
        <f>X90*M90</f>
        <v>5574.27</v>
      </c>
      <c r="Z90" s="47">
        <v>3.1199999999999999E-3</v>
      </c>
      <c r="AA90" s="18">
        <f>M90*Z90</f>
        <v>44.594160000000002</v>
      </c>
      <c r="AB90" s="27">
        <f>IF(M90&gt;0,(AD90+AL90)/M90,0)</f>
        <v>3.5449800601693136E-3</v>
      </c>
      <c r="AC90" s="47">
        <v>2.7E-4</v>
      </c>
      <c r="AD90" s="37">
        <f>AC90*M90</f>
        <v>3.8591100000000003</v>
      </c>
      <c r="AE90" s="28">
        <v>0.22969999999999999</v>
      </c>
      <c r="AF90" s="41">
        <f>AI90*(1-AJ90)*AE90</f>
        <v>44.338531599999996</v>
      </c>
      <c r="AG90" s="28">
        <f>IF(AND(AE90&gt;0,AC90&gt;0,Z90&gt;0),((Z90-AC90)*AE90)/((AE90-AC90)*Z90),0)</f>
        <v>0.9145365269782304</v>
      </c>
      <c r="AH90" s="29">
        <f t="shared" si="1"/>
        <v>0.92486570826154069</v>
      </c>
      <c r="AI90" s="43">
        <v>214</v>
      </c>
      <c r="AJ90" s="39">
        <v>9.8000000000000004E-2</v>
      </c>
      <c r="AK90" s="28">
        <v>0.24249999999999999</v>
      </c>
      <c r="AL90" s="41">
        <f>AI90*(1-AJ90)*AK90</f>
        <v>46.809289999999997</v>
      </c>
      <c r="AM90" s="18">
        <v>1.6</v>
      </c>
      <c r="AN90" s="18"/>
      <c r="AO90" s="121">
        <f>AO89+AI90-AN90</f>
        <v>923.17999999999984</v>
      </c>
      <c r="AP90" s="104"/>
      <c r="AQ90" s="43"/>
      <c r="AR90" s="48"/>
      <c r="AS90" s="41"/>
      <c r="AT90" s="41"/>
      <c r="AU90" s="41"/>
      <c r="AV90" s="41"/>
    </row>
    <row r="91" spans="1:48" s="22" customFormat="1" ht="13.5" thickBot="1" x14ac:dyDescent="0.25">
      <c r="A91" s="159"/>
      <c r="B91" s="49" t="s">
        <v>38</v>
      </c>
      <c r="C91" s="50"/>
      <c r="D91" s="51">
        <f>SUM(D88:D90)</f>
        <v>41200</v>
      </c>
      <c r="E91" s="51"/>
      <c r="F91" s="51">
        <f>SUM(F88:F90)</f>
        <v>46490</v>
      </c>
      <c r="G91" s="52"/>
      <c r="H91" s="52"/>
      <c r="I91" s="51">
        <f>SUM(I88:I90)</f>
        <v>46727</v>
      </c>
      <c r="J91" s="52"/>
      <c r="K91" s="51">
        <f>SUM(K88:K90)</f>
        <v>45914</v>
      </c>
      <c r="L91" s="21">
        <f>IF(K91&gt;0,(K88*L88+K89*L89+K90*L90)/K91,0)</f>
        <v>7.2663174630831551E-2</v>
      </c>
      <c r="M91" s="52">
        <f>M88+M89+M90</f>
        <v>42578</v>
      </c>
      <c r="N91" s="53">
        <f>IF(M91&gt;0,O91/M91,0)</f>
        <v>0.73151545399032369</v>
      </c>
      <c r="O91" s="54">
        <f>O88+O89+O90</f>
        <v>31146.465</v>
      </c>
      <c r="P91" s="21">
        <f>IF(M91&gt;0,Q91/M91,0)</f>
        <v>0.23351282352388558</v>
      </c>
      <c r="Q91" s="54">
        <f>Q88+Q89+Q90</f>
        <v>9942.509</v>
      </c>
      <c r="R91" s="21">
        <f>IF(M91&gt;0,S91/M91,0)</f>
        <v>3.4971722485790786E-2</v>
      </c>
      <c r="S91" s="54">
        <f>S88+S89+S90</f>
        <v>1489.0260000000001</v>
      </c>
      <c r="T91" s="21">
        <f>IF(M91&gt;0,U91/M91,0)</f>
        <v>0.2126915778101367</v>
      </c>
      <c r="U91" s="54">
        <f>U88+U89+U90</f>
        <v>9055.982</v>
      </c>
      <c r="V91" s="21">
        <f>IF(M91&gt;0,W91/M91,0)</f>
        <v>0.5012922636103152</v>
      </c>
      <c r="W91" s="54">
        <f>W88+W89+W90</f>
        <v>21344.022000000001</v>
      </c>
      <c r="X91" s="21">
        <f>IF(M91&gt;0,Y91/M91,0)</f>
        <v>0.39330640236741982</v>
      </c>
      <c r="Y91" s="54">
        <f>Y88+Y89+Y90</f>
        <v>16746.2</v>
      </c>
      <c r="Z91" s="55">
        <f>IF(M91&gt;0,AA91/M91,0)</f>
        <v>3.1762997322560944E-3</v>
      </c>
      <c r="AA91" s="56">
        <f>SUM(AA88:AA90)</f>
        <v>135.24048999999999</v>
      </c>
      <c r="AB91" s="55">
        <f>IF(M91&gt;0,(AB88*M88+AB89*M89+AB90*M90)/M91,0)</f>
        <v>3.6711362205833998E-3</v>
      </c>
      <c r="AC91" s="55">
        <f>IF(K91&gt;0,(K88*AC88+K89*AC89+K90*AC90)/K91,0)</f>
        <v>2.6002526462516883E-4</v>
      </c>
      <c r="AD91" s="52">
        <f>SUM(AD88:AD90)</f>
        <v>11.072430000000001</v>
      </c>
      <c r="AE91" s="53">
        <f>IF(K91&gt;0,(K88*AE88+K89*AE89+K90*AE90)/K91,0)</f>
        <v>0.23199330705231522</v>
      </c>
      <c r="AF91" s="58">
        <f>SUM(AF88:AF90)</f>
        <v>138.8524736</v>
      </c>
      <c r="AG91" s="53">
        <f>IF(AND(AA91&gt;0),((AA88*AG88+AA89*AG89+AA90*AG90)/AA91),0)</f>
        <v>0.9191576852182809</v>
      </c>
      <c r="AH91" s="57">
        <f t="shared" si="1"/>
        <v>0.93016679331876417</v>
      </c>
      <c r="AI91" s="51">
        <f>SUM(AI88:AI90)</f>
        <v>663</v>
      </c>
      <c r="AJ91" s="21">
        <f>IF(AI91&gt;0,(AJ88*AI88+AJ89*AI89+AJ90*AI90)/AI91,0)</f>
        <v>9.8588235294117657E-2</v>
      </c>
      <c r="AK91" s="53">
        <f>IF(K91&gt;0,(AK88*K88+AK89*K89+AK90*K90)/K91,0)</f>
        <v>0.24273210349784377</v>
      </c>
      <c r="AL91" s="58">
        <f>SUM(AL88:AL90)</f>
        <v>145.23720800000001</v>
      </c>
      <c r="AM91" s="56"/>
      <c r="AN91" s="56">
        <f>SUM(AN88:AN90)</f>
        <v>1074.2</v>
      </c>
      <c r="AO91" s="105"/>
      <c r="AP91" s="106">
        <f>AO90</f>
        <v>923.17999999999984</v>
      </c>
      <c r="AQ91" s="51">
        <f>SUM(AQ88:AQ90)</f>
        <v>0</v>
      </c>
      <c r="AR91" s="59"/>
      <c r="AS91" s="58"/>
      <c r="AT91" s="58"/>
      <c r="AU91" s="58"/>
      <c r="AV91" s="58"/>
    </row>
    <row r="92" spans="1:48" x14ac:dyDescent="0.2">
      <c r="A92" s="157">
        <v>23</v>
      </c>
      <c r="B92" s="23">
        <v>1</v>
      </c>
      <c r="C92" s="11" t="s">
        <v>54</v>
      </c>
      <c r="D92" s="12">
        <v>7919</v>
      </c>
      <c r="E92" s="12">
        <v>7</v>
      </c>
      <c r="F92" s="12">
        <v>10434</v>
      </c>
      <c r="G92" s="13">
        <v>4.0999999999999996</v>
      </c>
      <c r="H92" s="13">
        <v>6.4</v>
      </c>
      <c r="I92" s="12">
        <v>10744</v>
      </c>
      <c r="J92" s="13">
        <v>5.6</v>
      </c>
      <c r="K92" s="12">
        <v>15189</v>
      </c>
      <c r="L92" s="14">
        <v>7.4999999999999997E-2</v>
      </c>
      <c r="M92" s="24">
        <f>ROUND(K92*(1-L92),0)</f>
        <v>14050</v>
      </c>
      <c r="N92" s="15">
        <v>0.71299999999999997</v>
      </c>
      <c r="O92" s="25">
        <f>M92*N92</f>
        <v>10017.65</v>
      </c>
      <c r="P92" s="14">
        <v>0.25900000000000001</v>
      </c>
      <c r="Q92" s="25">
        <f>M92*P92</f>
        <v>3638.9500000000003</v>
      </c>
      <c r="R92" s="16">
        <v>2.8000000000000001E-2</v>
      </c>
      <c r="S92" s="25">
        <f>M92*R92</f>
        <v>393.40000000000003</v>
      </c>
      <c r="T92" s="26">
        <v>0.19500000000000001</v>
      </c>
      <c r="U92" s="25">
        <f>M92*T92</f>
        <v>2739.75</v>
      </c>
      <c r="V92" s="16">
        <v>0.52600000000000002</v>
      </c>
      <c r="W92" s="25">
        <f>M92*V92</f>
        <v>7390.3</v>
      </c>
      <c r="X92" s="16">
        <v>0.39</v>
      </c>
      <c r="Y92" s="25">
        <f>X92*M92</f>
        <v>5479.5</v>
      </c>
      <c r="Z92" s="17">
        <v>3.0999999999999999E-3</v>
      </c>
      <c r="AA92" s="18">
        <f>M92*Z92</f>
        <v>43.555</v>
      </c>
      <c r="AB92" s="27">
        <f>IF(M92&gt;0,(AD92+AL92)/M92,0)</f>
        <v>3.3936687544483986E-3</v>
      </c>
      <c r="AC92" s="17">
        <v>2.7E-4</v>
      </c>
      <c r="AD92" s="24">
        <f>AC92*M92</f>
        <v>3.7934999999999999</v>
      </c>
      <c r="AE92" s="117">
        <v>0.23569999999999999</v>
      </c>
      <c r="AF92" s="30">
        <f>AI92*(1-AJ92)*AE92</f>
        <v>42.922384199999996</v>
      </c>
      <c r="AG92" s="28">
        <f>IF(AND(AE92&gt;0,AC92&gt;0,Z92&gt;0),((Z92-AC92)*AE92)/((AE92-AC92)*Z92),0)</f>
        <v>0.91395017764337882</v>
      </c>
      <c r="AH92" s="60">
        <f t="shared" si="1"/>
        <v>0.92147243932020362</v>
      </c>
      <c r="AI92" s="12">
        <v>201</v>
      </c>
      <c r="AJ92" s="14">
        <v>9.4E-2</v>
      </c>
      <c r="AK92" s="15">
        <v>0.24099999999999999</v>
      </c>
      <c r="AL92" s="30">
        <f>AI92*(1-AJ92)*AK92</f>
        <v>43.887546</v>
      </c>
      <c r="AM92" s="19">
        <v>1.6</v>
      </c>
      <c r="AN92" s="19">
        <v>1012.98</v>
      </c>
      <c r="AO92" s="101">
        <f>AO90+AI92-AN92</f>
        <v>111.19999999999982</v>
      </c>
      <c r="AP92" s="102"/>
      <c r="AQ92" s="12"/>
      <c r="AR92" s="31"/>
      <c r="AS92" s="20"/>
      <c r="AT92" s="20"/>
      <c r="AU92" s="20"/>
      <c r="AV92" s="20"/>
    </row>
    <row r="93" spans="1:48" x14ac:dyDescent="0.2">
      <c r="A93" s="158"/>
      <c r="B93" s="33">
        <v>2</v>
      </c>
      <c r="C93" s="11" t="s">
        <v>56</v>
      </c>
      <c r="D93" s="34">
        <v>19786</v>
      </c>
      <c r="E93" s="34">
        <v>8</v>
      </c>
      <c r="F93" s="34">
        <v>15348</v>
      </c>
      <c r="G93" s="35">
        <v>4.2</v>
      </c>
      <c r="H93" s="35">
        <v>7.6</v>
      </c>
      <c r="I93" s="34">
        <v>15371</v>
      </c>
      <c r="J93" s="35">
        <v>5.5</v>
      </c>
      <c r="K93" s="34">
        <v>15213</v>
      </c>
      <c r="L93" s="36">
        <v>7.6999999999999999E-2</v>
      </c>
      <c r="M93" s="37">
        <f>ROUND(K93*(1-L93),0)</f>
        <v>14042</v>
      </c>
      <c r="N93" s="38">
        <v>0.72599999999999998</v>
      </c>
      <c r="O93" s="25">
        <f>M93*N93</f>
        <v>10194.492</v>
      </c>
      <c r="P93" s="36">
        <v>0.245</v>
      </c>
      <c r="Q93" s="25">
        <f>M93*P93</f>
        <v>3440.29</v>
      </c>
      <c r="R93" s="39">
        <v>2.9000000000000001E-2</v>
      </c>
      <c r="S93" s="25">
        <f>M93*R93</f>
        <v>407.21800000000002</v>
      </c>
      <c r="T93" s="28">
        <v>0.18099999999999999</v>
      </c>
      <c r="U93" s="25">
        <f>M93*T93</f>
        <v>2541.6019999999999</v>
      </c>
      <c r="V93" s="39">
        <v>0.54600000000000004</v>
      </c>
      <c r="W93" s="25">
        <f>M93*V93</f>
        <v>7666.9320000000007</v>
      </c>
      <c r="X93" s="39">
        <v>0.38</v>
      </c>
      <c r="Y93" s="25">
        <f>X93*M93</f>
        <v>5335.96</v>
      </c>
      <c r="Z93" s="40">
        <v>2.9099999999999998E-3</v>
      </c>
      <c r="AA93" s="18">
        <f>M93*Z93</f>
        <v>40.862220000000001</v>
      </c>
      <c r="AB93" s="27">
        <f>IF(M93&gt;0,(AD93+AL93)/M93,0)</f>
        <v>3.3170645207235439E-3</v>
      </c>
      <c r="AC93" s="40">
        <v>2.5999999999999998E-4</v>
      </c>
      <c r="AD93" s="37">
        <f>AC93*M93</f>
        <v>3.6509199999999997</v>
      </c>
      <c r="AE93" s="28">
        <v>0.23350000000000001</v>
      </c>
      <c r="AF93" s="41">
        <f>AI93*(1-AJ93)*AE93</f>
        <v>40.97925</v>
      </c>
      <c r="AG93" s="28">
        <f>IF(AND(AE93&gt;0,AC93&gt;0,Z93&gt;0),((Z93-AC93)*AE93)/((AE93-AC93)*Z93),0)</f>
        <v>0.91166805455613764</v>
      </c>
      <c r="AH93" s="29">
        <f t="shared" si="1"/>
        <v>0.92259812750408399</v>
      </c>
      <c r="AI93" s="34">
        <v>195</v>
      </c>
      <c r="AJ93" s="36">
        <v>0.1</v>
      </c>
      <c r="AK93" s="38">
        <v>0.24460000000000001</v>
      </c>
      <c r="AL93" s="41">
        <f>AI93*(1-AJ93)*AK93</f>
        <v>42.927300000000002</v>
      </c>
      <c r="AM93" s="42">
        <v>1.65</v>
      </c>
      <c r="AN93" s="42"/>
      <c r="AO93" s="121">
        <f>AO92+AI93-AN93</f>
        <v>306.19999999999982</v>
      </c>
      <c r="AP93" s="104"/>
      <c r="AQ93" s="43"/>
      <c r="AR93" s="44"/>
      <c r="AS93" s="45"/>
      <c r="AT93" s="45"/>
      <c r="AU93" s="45"/>
      <c r="AV93" s="45"/>
    </row>
    <row r="94" spans="1:48" x14ac:dyDescent="0.2">
      <c r="A94" s="158"/>
      <c r="B94" s="33">
        <v>3</v>
      </c>
      <c r="C94" s="46" t="s">
        <v>53</v>
      </c>
      <c r="D94" s="43">
        <v>19518</v>
      </c>
      <c r="E94" s="43">
        <v>6</v>
      </c>
      <c r="F94" s="43">
        <v>15404</v>
      </c>
      <c r="G94" s="37">
        <v>5.5</v>
      </c>
      <c r="H94" s="37">
        <v>7.7</v>
      </c>
      <c r="I94" s="43">
        <v>16150</v>
      </c>
      <c r="J94" s="37">
        <v>5</v>
      </c>
      <c r="K94" s="43">
        <v>15813</v>
      </c>
      <c r="L94" s="39">
        <v>8.3000000000000004E-2</v>
      </c>
      <c r="M94" s="37">
        <f>ROUND(K94*(1-L94),0)</f>
        <v>14501</v>
      </c>
      <c r="N94" s="28">
        <v>0.77600000000000002</v>
      </c>
      <c r="O94" s="25">
        <f>M94*N94</f>
        <v>11252.776</v>
      </c>
      <c r="P94" s="39">
        <v>0.20399999999999999</v>
      </c>
      <c r="Q94" s="25">
        <f>M94*P94</f>
        <v>2958.2039999999997</v>
      </c>
      <c r="R94" s="39">
        <v>0.02</v>
      </c>
      <c r="S94" s="25">
        <f>M94*R94</f>
        <v>290.02</v>
      </c>
      <c r="T94" s="28">
        <v>0.20200000000000001</v>
      </c>
      <c r="U94" s="25">
        <f>M94*T94</f>
        <v>2929.2020000000002</v>
      </c>
      <c r="V94" s="39">
        <v>0.51700000000000002</v>
      </c>
      <c r="W94" s="25">
        <f>M94*V94</f>
        <v>7497.0169999999998</v>
      </c>
      <c r="X94" s="39">
        <v>0.38</v>
      </c>
      <c r="Y94" s="25">
        <f>X94*M94</f>
        <v>5510.38</v>
      </c>
      <c r="Z94" s="47">
        <v>2.8E-3</v>
      </c>
      <c r="AA94" s="18">
        <f>M94*Z94</f>
        <v>40.602800000000002</v>
      </c>
      <c r="AB94" s="27">
        <f>IF(M94&gt;0,(AD94+AL94)/M94,0)</f>
        <v>3.2144896489897249E-3</v>
      </c>
      <c r="AC94" s="47">
        <v>2.5000000000000001E-4</v>
      </c>
      <c r="AD94" s="37">
        <f>AC94*M94</f>
        <v>3.6252499999999999</v>
      </c>
      <c r="AE94" s="28">
        <v>0.23150000000000001</v>
      </c>
      <c r="AF94" s="41">
        <f>AI94*(1-AJ94)*AE94</f>
        <v>40.192798500000002</v>
      </c>
      <c r="AG94" s="28">
        <f>IF(AND(AE94&gt;0,AC94&gt;0,Z94&gt;0),((Z94-AC94)*AE94)/((AE94-AC94)*Z94),0)</f>
        <v>0.91169884169884163</v>
      </c>
      <c r="AH94" s="29">
        <f t="shared" si="1"/>
        <v>0.92315926412153071</v>
      </c>
      <c r="AI94" s="43">
        <v>191</v>
      </c>
      <c r="AJ94" s="39">
        <v>9.0999999999999998E-2</v>
      </c>
      <c r="AK94" s="28">
        <v>0.24759999999999999</v>
      </c>
      <c r="AL94" s="41">
        <f>AI94*(1-AJ94)*AK94</f>
        <v>42.988064399999999</v>
      </c>
      <c r="AM94" s="18">
        <v>1.6</v>
      </c>
      <c r="AN94" s="18"/>
      <c r="AO94" s="121">
        <f>AO93+AI94-AN94</f>
        <v>497.19999999999982</v>
      </c>
      <c r="AP94" s="104"/>
      <c r="AQ94" s="43"/>
      <c r="AR94" s="48"/>
      <c r="AS94" s="41"/>
      <c r="AT94" s="41"/>
      <c r="AU94" s="41"/>
      <c r="AV94" s="41"/>
    </row>
    <row r="95" spans="1:48" s="22" customFormat="1" ht="13.5" thickBot="1" x14ac:dyDescent="0.25">
      <c r="A95" s="159"/>
      <c r="B95" s="49" t="s">
        <v>38</v>
      </c>
      <c r="C95" s="50"/>
      <c r="D95" s="51">
        <f>SUM(D92:D94)</f>
        <v>47223</v>
      </c>
      <c r="E95" s="51"/>
      <c r="F95" s="51">
        <f>SUM(F92:F94)</f>
        <v>41186</v>
      </c>
      <c r="G95" s="52"/>
      <c r="H95" s="52"/>
      <c r="I95" s="51">
        <f>SUM(I92:I94)</f>
        <v>42265</v>
      </c>
      <c r="J95" s="52"/>
      <c r="K95" s="51">
        <f>SUM(K92:K94)</f>
        <v>46215</v>
      </c>
      <c r="L95" s="21">
        <f>IF(K95&gt;0,(K92*L92+K93*L93+K94*L94)/K95,0)</f>
        <v>7.8395650762739383E-2</v>
      </c>
      <c r="M95" s="52">
        <f>M92+M93+M94</f>
        <v>42593</v>
      </c>
      <c r="N95" s="53">
        <f>IF(M95&gt;0,O95/M95,0)</f>
        <v>0.73873448688751664</v>
      </c>
      <c r="O95" s="54">
        <f>O92+O93+O94</f>
        <v>31464.917999999998</v>
      </c>
      <c r="P95" s="21">
        <f>IF(M95&gt;0,Q95/M95,0)</f>
        <v>0.23565947456154765</v>
      </c>
      <c r="Q95" s="54">
        <f>Q92+Q93+Q94</f>
        <v>10037.444</v>
      </c>
      <c r="R95" s="21">
        <f>IF(M95&gt;0,S95/M95,0)</f>
        <v>2.5606038550935597E-2</v>
      </c>
      <c r="S95" s="54">
        <f>S92+S93+S94</f>
        <v>1090.6379999999999</v>
      </c>
      <c r="T95" s="21">
        <f>IF(M95&gt;0,U95/M95,0)</f>
        <v>0.19276768483084075</v>
      </c>
      <c r="U95" s="54">
        <f>U92+U93+U94</f>
        <v>8210.5540000000001</v>
      </c>
      <c r="V95" s="21">
        <f>IF(M95&gt;0,W95/M95,0)</f>
        <v>0.52952947667457095</v>
      </c>
      <c r="W95" s="54">
        <f>W92+W93+W94</f>
        <v>22554.249</v>
      </c>
      <c r="X95" s="21">
        <f>IF(M95&gt;0,Y95/M95,0)</f>
        <v>0.38329866409973468</v>
      </c>
      <c r="Y95" s="54">
        <f>Y92+Y93+Y94</f>
        <v>16325.84</v>
      </c>
      <c r="Z95" s="55">
        <f>IF(M95&gt;0,AA95/M95,0)</f>
        <v>2.9352245674171811E-3</v>
      </c>
      <c r="AA95" s="56">
        <f>SUM(AA92:AA94)</f>
        <v>125.02002</v>
      </c>
      <c r="AB95" s="55">
        <f>IF(M95&gt;0,(AB92*M92+AB93*M93+AB94*M94)/M95,0)</f>
        <v>3.3074115558894657E-3</v>
      </c>
      <c r="AC95" s="55">
        <f>IF(K95&gt;0,(K92*AC92+K93*AC93+K94*AC94)/K95,0)</f>
        <v>2.598649789029536E-4</v>
      </c>
      <c r="AD95" s="52">
        <f>SUM(AD92:AD94)</f>
        <v>11.069669999999999</v>
      </c>
      <c r="AE95" s="53">
        <f>IF(K95&gt;0,(K92*AE92+K93*AE93+K94*AE94)/K95,0)</f>
        <v>0.23353872768581629</v>
      </c>
      <c r="AF95" s="58">
        <f>SUM(AF92:AF94)</f>
        <v>124.0944327</v>
      </c>
      <c r="AG95" s="53">
        <f>IF(AND(AA95&gt;0),((AA92*AG92+AA93*AG93+AA94*AG94)/AA95),0)</f>
        <v>0.91247310894072797</v>
      </c>
      <c r="AH95" s="57">
        <f t="shared" si="1"/>
        <v>0.92241010420237379</v>
      </c>
      <c r="AI95" s="51">
        <f>SUM(AI92:AI94)</f>
        <v>587</v>
      </c>
      <c r="AJ95" s="21">
        <f>IF(AI95&gt;0,(AJ92*AI92+AJ93*AI93+AJ94*AI94)/AI95,0)</f>
        <v>9.5017035775127767E-2</v>
      </c>
      <c r="AK95" s="53">
        <f>IF(K95&gt;0,(AK92*K92+AK93*K93+AK94*K94)/K95,0)</f>
        <v>0.24444331061343719</v>
      </c>
      <c r="AL95" s="58">
        <f>SUM(AL92:AL94)</f>
        <v>129.8029104</v>
      </c>
      <c r="AM95" s="56"/>
      <c r="AN95" s="56">
        <f>SUM(AN92:AN94)</f>
        <v>1012.98</v>
      </c>
      <c r="AO95" s="105"/>
      <c r="AP95" s="106">
        <f>AO94</f>
        <v>497.19999999999982</v>
      </c>
      <c r="AQ95" s="51">
        <f>SUM(AQ92:AQ94)</f>
        <v>0</v>
      </c>
      <c r="AR95" s="59"/>
      <c r="AS95" s="58"/>
      <c r="AT95" s="58"/>
      <c r="AU95" s="58"/>
      <c r="AV95" s="58"/>
    </row>
    <row r="96" spans="1:48" x14ac:dyDescent="0.2">
      <c r="A96" s="157">
        <v>24</v>
      </c>
      <c r="B96" s="23">
        <v>1</v>
      </c>
      <c r="C96" s="11" t="s">
        <v>54</v>
      </c>
      <c r="D96" s="12">
        <v>8965</v>
      </c>
      <c r="E96" s="12">
        <v>1</v>
      </c>
      <c r="F96" s="12">
        <v>16597</v>
      </c>
      <c r="G96" s="13">
        <v>5.4</v>
      </c>
      <c r="H96" s="13">
        <v>7.6</v>
      </c>
      <c r="I96" s="12">
        <v>16267</v>
      </c>
      <c r="J96" s="13">
        <v>4.8</v>
      </c>
      <c r="K96" s="12">
        <v>16386</v>
      </c>
      <c r="L96" s="14">
        <v>0.08</v>
      </c>
      <c r="M96" s="24">
        <f>ROUND(K96*(1-L96),0)</f>
        <v>15075</v>
      </c>
      <c r="N96" s="15">
        <v>0.76400000000000001</v>
      </c>
      <c r="O96" s="25">
        <f>M96*N96</f>
        <v>11517.300000000001</v>
      </c>
      <c r="P96" s="14">
        <v>0.19400000000000001</v>
      </c>
      <c r="Q96" s="25">
        <f>M96*P96</f>
        <v>2924.55</v>
      </c>
      <c r="R96" s="16">
        <v>4.2000000000000003E-2</v>
      </c>
      <c r="S96" s="25">
        <f>M96*R96</f>
        <v>633.15000000000009</v>
      </c>
      <c r="T96" s="26">
        <v>0.2</v>
      </c>
      <c r="U96" s="25">
        <f>M96*T96</f>
        <v>3015</v>
      </c>
      <c r="V96" s="16">
        <v>0.51600000000000001</v>
      </c>
      <c r="W96" s="25">
        <f>M96*V96</f>
        <v>7778.7</v>
      </c>
      <c r="X96" s="16">
        <v>0.38</v>
      </c>
      <c r="Y96" s="25">
        <f>X96*M96</f>
        <v>5728.5</v>
      </c>
      <c r="Z96" s="17">
        <v>2.8800000000000002E-3</v>
      </c>
      <c r="AA96" s="18">
        <f>M96*Z96</f>
        <v>43.416000000000004</v>
      </c>
      <c r="AB96" s="27">
        <f>IF(M96&gt;0,(AD96+AL96)/M96,0)</f>
        <v>3.2953970149253733E-3</v>
      </c>
      <c r="AC96" s="17">
        <v>2.5999999999999998E-4</v>
      </c>
      <c r="AD96" s="24">
        <f>AC96*M96</f>
        <v>3.9194999999999998</v>
      </c>
      <c r="AE96" s="134">
        <v>0.22739999999999999</v>
      </c>
      <c r="AF96" s="30">
        <f>AI96*(1-AJ96)*AE96</f>
        <v>43.628964000000003</v>
      </c>
      <c r="AG96" s="28">
        <f>IF(AND(AE96&gt;0,AC96&gt;0,Z96&gt;0),((Z96-AC96)*AE96)/((AE96-AC96)*Z96),0)</f>
        <v>0.91076355258137431</v>
      </c>
      <c r="AH96" s="60">
        <f t="shared" si="1"/>
        <v>0.92210730319232792</v>
      </c>
      <c r="AI96" s="12">
        <v>212</v>
      </c>
      <c r="AJ96" s="14">
        <v>9.5000000000000001E-2</v>
      </c>
      <c r="AK96" s="15">
        <v>0.23849999999999999</v>
      </c>
      <c r="AL96" s="30">
        <f>AI96*(1-AJ96)*AK96</f>
        <v>45.758610000000004</v>
      </c>
      <c r="AM96" s="19">
        <v>1.65</v>
      </c>
      <c r="AN96" s="19">
        <v>640.82000000000005</v>
      </c>
      <c r="AO96" s="101">
        <f>AO94+AI96-AN96-AP96</f>
        <v>11.999999999999766</v>
      </c>
      <c r="AP96" s="102">
        <v>56.38</v>
      </c>
      <c r="AQ96" s="12"/>
      <c r="AR96" s="31"/>
      <c r="AS96" s="20"/>
      <c r="AT96" s="20"/>
      <c r="AU96" s="20"/>
      <c r="AV96" s="20"/>
    </row>
    <row r="97" spans="1:48" x14ac:dyDescent="0.2">
      <c r="A97" s="158"/>
      <c r="B97" s="33">
        <v>2</v>
      </c>
      <c r="C97" s="46" t="s">
        <v>50</v>
      </c>
      <c r="D97" s="34">
        <v>17712</v>
      </c>
      <c r="E97" s="34">
        <v>9</v>
      </c>
      <c r="F97" s="34">
        <v>14799</v>
      </c>
      <c r="G97" s="35">
        <v>4.7</v>
      </c>
      <c r="H97" s="35">
        <v>8.3000000000000007</v>
      </c>
      <c r="I97" s="34">
        <v>15564</v>
      </c>
      <c r="J97" s="35">
        <v>4.8</v>
      </c>
      <c r="K97" s="34">
        <v>16526</v>
      </c>
      <c r="L97" s="36">
        <v>8.1000000000000003E-2</v>
      </c>
      <c r="M97" s="37">
        <f>ROUND(K97*(1-L97),0)</f>
        <v>15187</v>
      </c>
      <c r="N97" s="38">
        <v>0.81699999999999995</v>
      </c>
      <c r="O97" s="25">
        <f>M97*N97</f>
        <v>12407.778999999999</v>
      </c>
      <c r="P97" s="36">
        <v>0.13300000000000001</v>
      </c>
      <c r="Q97" s="25">
        <f>M97*P97</f>
        <v>2019.8710000000001</v>
      </c>
      <c r="R97" s="39">
        <v>0.04</v>
      </c>
      <c r="S97" s="25">
        <f>M97*R97</f>
        <v>607.48</v>
      </c>
      <c r="T97" s="28">
        <v>0.218</v>
      </c>
      <c r="U97" s="25">
        <f>M97*T97</f>
        <v>3310.7660000000001</v>
      </c>
      <c r="V97" s="39">
        <v>0.49</v>
      </c>
      <c r="W97" s="25">
        <f>M97*V97</f>
        <v>7441.63</v>
      </c>
      <c r="X97" s="39">
        <v>0.39</v>
      </c>
      <c r="Y97" s="25">
        <f>X97*M97</f>
        <v>5922.93</v>
      </c>
      <c r="Z97" s="40">
        <v>2.66E-3</v>
      </c>
      <c r="AA97" s="18">
        <f>M97*Z97</f>
        <v>40.397420000000004</v>
      </c>
      <c r="AB97" s="27">
        <f>IF(M97&gt;0,(AD97+AL97)/M97,0)</f>
        <v>2.9305902416540464E-3</v>
      </c>
      <c r="AC97" s="40">
        <v>2.5000000000000001E-4</v>
      </c>
      <c r="AD97" s="37">
        <f>AC97*M97</f>
        <v>3.7967500000000003</v>
      </c>
      <c r="AE97" s="28">
        <v>0.22450000000000001</v>
      </c>
      <c r="AF97" s="41">
        <f>AI97*(1-AJ97)*AE97</f>
        <v>39.633229999999998</v>
      </c>
      <c r="AG97" s="28">
        <f>IF(AND(AE97&gt;0,AC97&gt;0,Z97&gt;0),((Z97-AC97)*AE97)/((AE97-AC97)*Z97),0)</f>
        <v>0.90702508780311986</v>
      </c>
      <c r="AH97" s="29">
        <f t="shared" si="1"/>
        <v>0.91568567363178288</v>
      </c>
      <c r="AI97" s="34">
        <v>194</v>
      </c>
      <c r="AJ97" s="36">
        <v>0.09</v>
      </c>
      <c r="AK97" s="38">
        <v>0.2306</v>
      </c>
      <c r="AL97" s="41">
        <f>AI97*(1-AJ97)*AK97</f>
        <v>40.710124</v>
      </c>
      <c r="AM97" s="42">
        <v>1.6</v>
      </c>
      <c r="AN97" s="42"/>
      <c r="AO97" s="121">
        <f>AO96+AI97-AN97</f>
        <v>205.99999999999977</v>
      </c>
      <c r="AP97" s="104"/>
      <c r="AQ97" s="43"/>
      <c r="AR97" s="44"/>
      <c r="AS97" s="45"/>
      <c r="AT97" s="45"/>
      <c r="AU97" s="45"/>
      <c r="AV97" s="45"/>
    </row>
    <row r="98" spans="1:48" x14ac:dyDescent="0.2">
      <c r="A98" s="158"/>
      <c r="B98" s="33">
        <v>3</v>
      </c>
      <c r="C98" s="11" t="s">
        <v>51</v>
      </c>
      <c r="D98" s="43">
        <v>19125</v>
      </c>
      <c r="E98" s="43">
        <v>4</v>
      </c>
      <c r="F98" s="43">
        <v>15878</v>
      </c>
      <c r="G98" s="37">
        <v>7.8</v>
      </c>
      <c r="H98" s="37">
        <v>8.4</v>
      </c>
      <c r="I98" s="43">
        <v>16682</v>
      </c>
      <c r="J98" s="37">
        <v>4.7</v>
      </c>
      <c r="K98" s="43">
        <v>16531</v>
      </c>
      <c r="L98" s="39">
        <v>7.3999999999999996E-2</v>
      </c>
      <c r="M98" s="37">
        <f>ROUND(K98*(1-L98),0)</f>
        <v>15308</v>
      </c>
      <c r="N98" s="28">
        <v>0.75700000000000001</v>
      </c>
      <c r="O98" s="25">
        <f>M98*N98</f>
        <v>11588.156000000001</v>
      </c>
      <c r="P98" s="39">
        <v>0.185</v>
      </c>
      <c r="Q98" s="25">
        <f>M98*P98</f>
        <v>2831.98</v>
      </c>
      <c r="R98" s="39">
        <v>5.8000000000000003E-2</v>
      </c>
      <c r="S98" s="25">
        <f>M98*R98</f>
        <v>887.86400000000003</v>
      </c>
      <c r="T98" s="28">
        <v>0.20899999999999999</v>
      </c>
      <c r="U98" s="25">
        <f>M98*T98</f>
        <v>3199.3719999999998</v>
      </c>
      <c r="V98" s="39">
        <v>0.50600000000000001</v>
      </c>
      <c r="W98" s="25">
        <f>M98*V98</f>
        <v>7745.848</v>
      </c>
      <c r="X98" s="39">
        <v>0.39</v>
      </c>
      <c r="Y98" s="25">
        <f>X98*M98</f>
        <v>5970.12</v>
      </c>
      <c r="Z98" s="47">
        <v>2.6199999999999999E-3</v>
      </c>
      <c r="AA98" s="18">
        <f>M98*Z98</f>
        <v>40.106960000000001</v>
      </c>
      <c r="AB98" s="27">
        <f>IF(M98&gt;0,(AD98+AL98)/M98,0)</f>
        <v>2.8130757251110532E-3</v>
      </c>
      <c r="AC98" s="47">
        <v>2.5999999999999998E-4</v>
      </c>
      <c r="AD98" s="37">
        <f>AC98*M98</f>
        <v>3.9800799999999996</v>
      </c>
      <c r="AE98" s="28">
        <v>0.22450000000000001</v>
      </c>
      <c r="AF98" s="41">
        <f>AI98*(1-AJ98)*AE98</f>
        <v>37.672896000000001</v>
      </c>
      <c r="AG98" s="28">
        <f>IF(AND(AE98&gt;0,AC98&gt;0,Z98&gt;0),((Z98-AC98)*AE98)/((AE98-AC98)*Z98),0)</f>
        <v>0.90180776866661416</v>
      </c>
      <c r="AH98" s="29">
        <f t="shared" si="1"/>
        <v>0.90858878649530739</v>
      </c>
      <c r="AI98" s="43">
        <v>184</v>
      </c>
      <c r="AJ98" s="39">
        <v>8.7999999999999995E-2</v>
      </c>
      <c r="AK98" s="28">
        <v>0.2329</v>
      </c>
      <c r="AL98" s="41">
        <f>AI98*(1-AJ98)*AK98</f>
        <v>39.082483199999999</v>
      </c>
      <c r="AM98" s="18">
        <v>1.59</v>
      </c>
      <c r="AN98" s="18"/>
      <c r="AO98" s="121">
        <f>AO97+AI98-AN98</f>
        <v>389.99999999999977</v>
      </c>
      <c r="AP98" s="104"/>
      <c r="AQ98" s="43"/>
      <c r="AR98" s="48"/>
      <c r="AS98" s="41"/>
      <c r="AT98" s="41"/>
      <c r="AU98" s="41"/>
      <c r="AV98" s="41"/>
    </row>
    <row r="99" spans="1:48" s="22" customFormat="1" ht="13.5" thickBot="1" x14ac:dyDescent="0.25">
      <c r="A99" s="159"/>
      <c r="B99" s="49" t="s">
        <v>38</v>
      </c>
      <c r="C99" s="50"/>
      <c r="D99" s="51">
        <f>SUM(D96:D98)</f>
        <v>45802</v>
      </c>
      <c r="E99" s="51"/>
      <c r="F99" s="51">
        <f>SUM(F96:F98)</f>
        <v>47274</v>
      </c>
      <c r="G99" s="52"/>
      <c r="H99" s="52"/>
      <c r="I99" s="51">
        <f>SUM(I96:I98)</f>
        <v>48513</v>
      </c>
      <c r="J99" s="52"/>
      <c r="K99" s="51">
        <f>SUM(K96:K98)</f>
        <v>49443</v>
      </c>
      <c r="L99" s="21">
        <f>IF(K99&gt;0,(K96*L96+K97*L97+K98*L98)/K99,0)</f>
        <v>7.8328175879295345E-2</v>
      </c>
      <c r="M99" s="52">
        <f>M96+M97+M98</f>
        <v>45570</v>
      </c>
      <c r="N99" s="53">
        <f>IF(M99&gt;0,O99/M99,0)</f>
        <v>0.77931171823568135</v>
      </c>
      <c r="O99" s="54">
        <f>O96+O97+O98</f>
        <v>35513.235000000001</v>
      </c>
      <c r="P99" s="21">
        <f>IF(M99&gt;0,Q99/M99,0)</f>
        <v>0.1706473776607417</v>
      </c>
      <c r="Q99" s="54">
        <f>Q96+Q97+Q98</f>
        <v>7776.4009999999998</v>
      </c>
      <c r="R99" s="21">
        <f>IF(M99&gt;0,S99/M99,0)</f>
        <v>4.6708229098090852E-2</v>
      </c>
      <c r="S99" s="54">
        <f>S96+S97+S98</f>
        <v>2128.4940000000001</v>
      </c>
      <c r="T99" s="21">
        <f>IF(M99&gt;0,U99/M99,0)</f>
        <v>0.20902211981566818</v>
      </c>
      <c r="U99" s="54">
        <f>U96+U97+U98</f>
        <v>9525.137999999999</v>
      </c>
      <c r="V99" s="21">
        <f>IF(M99&gt;0,W99/M99,0)</f>
        <v>0.50397581742374364</v>
      </c>
      <c r="W99" s="54">
        <f>W96+W97+W98</f>
        <v>22966.178</v>
      </c>
      <c r="X99" s="21">
        <f>IF(M99&gt;0,Y99/M99,0)</f>
        <v>0.3866919025674786</v>
      </c>
      <c r="Y99" s="54">
        <f>Y96+Y97+Y98</f>
        <v>17621.55</v>
      </c>
      <c r="Z99" s="55">
        <f>IF(M99&gt;0,AA99/M99,0)</f>
        <v>2.7193412332675009E-3</v>
      </c>
      <c r="AA99" s="56">
        <f>SUM(AA96:AA98)</f>
        <v>123.92038000000001</v>
      </c>
      <c r="AB99" s="55">
        <f>IF(M99&gt;0,(AB96*M96+AB97*M97+AB98*M98)/M99,0)</f>
        <v>3.0117960763660304E-3</v>
      </c>
      <c r="AC99" s="55">
        <f>IF(K99&gt;0,(K96*AC96+K97*AC97+K98*AC98)/K99,0)</f>
        <v>2.5665756527718783E-4</v>
      </c>
      <c r="AD99" s="52">
        <f>SUM(AD96:AD98)</f>
        <v>11.69633</v>
      </c>
      <c r="AE99" s="53">
        <f>IF(K99&gt;0,(K96*AE96+K97*AE97+K98*AE98)/K99,0)</f>
        <v>0.22546109459377467</v>
      </c>
      <c r="AF99" s="58">
        <f>SUM(AF96:AF98)</f>
        <v>120.93509</v>
      </c>
      <c r="AG99" s="53">
        <f>IF(AND(AA99&gt;0),((AA96*AG96+AA97*AG97+AA98*AG98)/AA99),0)</f>
        <v>0.90664628309720807</v>
      </c>
      <c r="AH99" s="57">
        <f t="shared" si="1"/>
        <v>0.91578707074896637</v>
      </c>
      <c r="AI99" s="51">
        <f>SUM(AI96:AI98)</f>
        <v>590</v>
      </c>
      <c r="AJ99" s="21">
        <f>IF(AI99&gt;0,(AJ96*AI96+AJ97*AI97+AJ98*AI98)/AI99,0)</f>
        <v>9.1172881355932212E-2</v>
      </c>
      <c r="AK99" s="53">
        <f>IF(K99&gt;0,(AK96*K96+AK97*K97+AK98*K98)/K99,0)</f>
        <v>0.23398714681552496</v>
      </c>
      <c r="AL99" s="58">
        <f>SUM(AL96:AL98)</f>
        <v>125.55121720000001</v>
      </c>
      <c r="AM99" s="56"/>
      <c r="AN99" s="56">
        <f>SUM(AN96:AN98)</f>
        <v>640.82000000000005</v>
      </c>
      <c r="AO99" s="105"/>
      <c r="AP99" s="106">
        <f>AO98</f>
        <v>389.99999999999977</v>
      </c>
      <c r="AQ99" s="51">
        <f>SUM(AQ96:AQ98)</f>
        <v>0</v>
      </c>
      <c r="AR99" s="59"/>
      <c r="AS99" s="58"/>
      <c r="AT99" s="58"/>
      <c r="AU99" s="58"/>
      <c r="AV99" s="58"/>
    </row>
    <row r="100" spans="1:48" x14ac:dyDescent="0.2">
      <c r="A100" s="160">
        <v>25</v>
      </c>
      <c r="B100" s="33">
        <v>1</v>
      </c>
      <c r="C100" s="11" t="s">
        <v>56</v>
      </c>
      <c r="D100" s="12">
        <v>9055</v>
      </c>
      <c r="E100" s="12">
        <v>3</v>
      </c>
      <c r="F100" s="12">
        <v>11697</v>
      </c>
      <c r="G100" s="13">
        <v>10.4</v>
      </c>
      <c r="H100" s="13">
        <v>8.1</v>
      </c>
      <c r="I100" s="12">
        <v>12062</v>
      </c>
      <c r="J100" s="13">
        <v>6</v>
      </c>
      <c r="K100" s="12">
        <v>16261</v>
      </c>
      <c r="L100" s="14">
        <v>6.4000000000000001E-2</v>
      </c>
      <c r="M100" s="24">
        <f>ROUND(K100*(1-L100),0)</f>
        <v>15220</v>
      </c>
      <c r="N100" s="15">
        <v>0.71399999999999997</v>
      </c>
      <c r="O100" s="25">
        <f>M100*N100</f>
        <v>10867.08</v>
      </c>
      <c r="P100" s="14">
        <v>0.246</v>
      </c>
      <c r="Q100" s="25">
        <f>M100*P100</f>
        <v>3744.12</v>
      </c>
      <c r="R100" s="16">
        <v>0.04</v>
      </c>
      <c r="S100" s="25">
        <f>M100*R100</f>
        <v>608.80000000000007</v>
      </c>
      <c r="T100" s="26">
        <v>0.19</v>
      </c>
      <c r="U100" s="25">
        <f>M100*T100</f>
        <v>2891.8</v>
      </c>
      <c r="V100" s="16">
        <v>0.52700000000000002</v>
      </c>
      <c r="W100" s="25">
        <f>M100*V100</f>
        <v>8020.9400000000005</v>
      </c>
      <c r="X100" s="16">
        <v>0.39</v>
      </c>
      <c r="Y100" s="25">
        <f>X100*M100</f>
        <v>5935.8</v>
      </c>
      <c r="Z100" s="17">
        <v>2.7299999999999998E-3</v>
      </c>
      <c r="AA100" s="18">
        <f>M100*Z100</f>
        <v>41.550599999999996</v>
      </c>
      <c r="AB100" s="27">
        <f>IF(M100&gt;0,(AD100+AL100)/M100,0)</f>
        <v>2.8104169250985547E-3</v>
      </c>
      <c r="AC100" s="17">
        <v>2.5999999999999998E-4</v>
      </c>
      <c r="AD100" s="24">
        <f>AC100*M100</f>
        <v>3.9571999999999998</v>
      </c>
      <c r="AE100" s="117">
        <v>0.20449999999999999</v>
      </c>
      <c r="AF100" s="30">
        <f>AI100*(1-AJ100)*AE100</f>
        <v>36.887301000000001</v>
      </c>
      <c r="AG100" s="28">
        <f>IF(AND(AE100&gt;0,AC100&gt;0,Z100&gt;0),((Z100-AC100)*AE100)/((AE100-AC100)*Z100),0)</f>
        <v>0.90591367765280828</v>
      </c>
      <c r="AH100" s="60">
        <f t="shared" si="1"/>
        <v>0.90858476846170655</v>
      </c>
      <c r="AI100" s="12">
        <v>198</v>
      </c>
      <c r="AJ100" s="14">
        <v>8.8999999999999996E-2</v>
      </c>
      <c r="AK100" s="15">
        <v>0.2152</v>
      </c>
      <c r="AL100" s="30">
        <f>AI100*(1-AJ100)*AK100</f>
        <v>38.817345600000003</v>
      </c>
      <c r="AM100" s="19">
        <v>1.6</v>
      </c>
      <c r="AN100" s="19">
        <v>501.82</v>
      </c>
      <c r="AO100" s="101">
        <f>AO98+AI100-AN100</f>
        <v>86.179999999999779</v>
      </c>
      <c r="AP100" s="120"/>
      <c r="AQ100" s="12"/>
      <c r="AR100" s="31"/>
      <c r="AS100" s="20"/>
      <c r="AT100" s="20"/>
      <c r="AU100" s="20"/>
      <c r="AV100" s="20"/>
    </row>
    <row r="101" spans="1:48" x14ac:dyDescent="0.2">
      <c r="A101" s="160"/>
      <c r="B101" s="33">
        <v>2</v>
      </c>
      <c r="C101" s="46" t="s">
        <v>50</v>
      </c>
      <c r="D101" s="34">
        <v>17720</v>
      </c>
      <c r="E101" s="34">
        <v>7</v>
      </c>
      <c r="F101" s="34">
        <v>16307</v>
      </c>
      <c r="G101" s="35">
        <v>6.9</v>
      </c>
      <c r="H101" s="35">
        <v>7.4</v>
      </c>
      <c r="I101" s="34">
        <v>16482</v>
      </c>
      <c r="J101" s="35">
        <v>5.3</v>
      </c>
      <c r="K101" s="34">
        <v>16259</v>
      </c>
      <c r="L101" s="36">
        <v>8.2000000000000003E-2</v>
      </c>
      <c r="M101" s="37">
        <f>ROUND(K101*(1-L101),0)</f>
        <v>14926</v>
      </c>
      <c r="N101" s="38">
        <v>0.65800000000000003</v>
      </c>
      <c r="O101" s="25">
        <f>M101*N101</f>
        <v>9821.3080000000009</v>
      </c>
      <c r="P101" s="36">
        <v>0.21299999999999999</v>
      </c>
      <c r="Q101" s="25">
        <f>M101*P101</f>
        <v>3179.2379999999998</v>
      </c>
      <c r="R101" s="39">
        <v>0.129</v>
      </c>
      <c r="S101" s="25">
        <f>M101*R101</f>
        <v>1925.454</v>
      </c>
      <c r="T101" s="28">
        <v>0.20799999999999999</v>
      </c>
      <c r="U101" s="25">
        <f>M101*T101</f>
        <v>3104.6079999999997</v>
      </c>
      <c r="V101" s="39">
        <v>0.51</v>
      </c>
      <c r="W101" s="25">
        <f>M101*V101</f>
        <v>7612.26</v>
      </c>
      <c r="X101" s="39">
        <v>0.39</v>
      </c>
      <c r="Y101" s="25">
        <f>X101*M101</f>
        <v>5821.14</v>
      </c>
      <c r="Z101" s="40">
        <v>2.7899999999999999E-3</v>
      </c>
      <c r="AA101" s="18">
        <f>M101*Z101</f>
        <v>41.643540000000002</v>
      </c>
      <c r="AB101" s="27">
        <f>IF(M101&gt;0,(AD101+AL101)/M101,0)</f>
        <v>2.5397303162267184E-3</v>
      </c>
      <c r="AC101" s="40">
        <v>2.7E-4</v>
      </c>
      <c r="AD101" s="37">
        <f>AC101*M101</f>
        <v>4.0300200000000004</v>
      </c>
      <c r="AE101" s="28">
        <v>0.2041</v>
      </c>
      <c r="AF101" s="41">
        <f>AI101*(1-AJ101)*AE101</f>
        <v>32.910512700000005</v>
      </c>
      <c r="AG101" s="28">
        <f>IF(AND(AE101&gt;0,AC101&gt;0,Z101&gt;0),((Z101-AC101)*AE101)/((AE101-AC101)*Z101),0)</f>
        <v>0.90442224940771332</v>
      </c>
      <c r="AH101" s="29">
        <f t="shared" si="1"/>
        <v>0.8948394601919023</v>
      </c>
      <c r="AI101" s="34">
        <v>177</v>
      </c>
      <c r="AJ101" s="36">
        <v>8.8999999999999996E-2</v>
      </c>
      <c r="AK101" s="38">
        <v>0.21010000000000001</v>
      </c>
      <c r="AL101" s="41">
        <f>AI101*(1-AJ101)*AK101</f>
        <v>33.877994700000002</v>
      </c>
      <c r="AM101" s="42">
        <v>1.6</v>
      </c>
      <c r="AN101" s="42"/>
      <c r="AO101" s="121">
        <f>AO100+AI101-AN101</f>
        <v>263.17999999999978</v>
      </c>
      <c r="AP101" s="104"/>
      <c r="AQ101" s="43"/>
      <c r="AR101" s="44"/>
      <c r="AS101" s="45"/>
      <c r="AT101" s="45"/>
      <c r="AU101" s="45"/>
      <c r="AV101" s="45"/>
    </row>
    <row r="102" spans="1:48" x14ac:dyDescent="0.2">
      <c r="A102" s="160"/>
      <c r="B102" s="33">
        <v>3</v>
      </c>
      <c r="C102" s="11" t="s">
        <v>51</v>
      </c>
      <c r="D102" s="43">
        <v>19820</v>
      </c>
      <c r="E102" s="43">
        <v>4</v>
      </c>
      <c r="F102" s="43">
        <v>16796</v>
      </c>
      <c r="G102" s="37">
        <v>8.4</v>
      </c>
      <c r="H102" s="37">
        <v>8.1999999999999993</v>
      </c>
      <c r="I102" s="43">
        <v>17241</v>
      </c>
      <c r="J102" s="37">
        <v>5.0999999999999996</v>
      </c>
      <c r="K102" s="43">
        <v>16433</v>
      </c>
      <c r="L102" s="39">
        <v>7.5999999999999998E-2</v>
      </c>
      <c r="M102" s="37">
        <f>ROUND(K102*(1-L102),0)</f>
        <v>15184</v>
      </c>
      <c r="N102" s="28">
        <v>0.76700000000000002</v>
      </c>
      <c r="O102" s="25">
        <f>M102*N102</f>
        <v>11646.128000000001</v>
      </c>
      <c r="P102" s="39">
        <v>0.14299999999999999</v>
      </c>
      <c r="Q102" s="25">
        <f>M102*P102</f>
        <v>2171.3119999999999</v>
      </c>
      <c r="R102" s="39">
        <v>0.09</v>
      </c>
      <c r="S102" s="25">
        <f>M102*R102</f>
        <v>1366.56</v>
      </c>
      <c r="T102" s="28">
        <v>0.20100000000000001</v>
      </c>
      <c r="U102" s="25">
        <f>M102*T102</f>
        <v>3051.9840000000004</v>
      </c>
      <c r="V102" s="39">
        <v>0.51700000000000002</v>
      </c>
      <c r="W102" s="25">
        <f>M102*V102</f>
        <v>7850.1280000000006</v>
      </c>
      <c r="X102" s="39">
        <v>0.39</v>
      </c>
      <c r="Y102" s="25">
        <f>X102*M102</f>
        <v>5921.76</v>
      </c>
      <c r="Z102" s="47">
        <v>2.97E-3</v>
      </c>
      <c r="AA102" s="18">
        <f>M102*Z102</f>
        <v>45.09648</v>
      </c>
      <c r="AB102" s="27">
        <f>IF(M102&gt;0,(AD102+AL102)/M102,0)</f>
        <v>2.7128788198103266E-3</v>
      </c>
      <c r="AC102" s="47">
        <v>2.7E-4</v>
      </c>
      <c r="AD102" s="37">
        <f>AC102*M102</f>
        <v>4.0996800000000002</v>
      </c>
      <c r="AE102" s="28">
        <v>0.21390000000000001</v>
      </c>
      <c r="AF102" s="41">
        <f>AI102*(1-AJ102)*AE102</f>
        <v>37.249401600000006</v>
      </c>
      <c r="AG102" s="28">
        <f>IF(AND(AE102&gt;0,AC102&gt;0,Z102&gt;0),((Z102-AC102)*AE102)/((AE102-AC102)*Z102),0)</f>
        <v>0.9102398794857719</v>
      </c>
      <c r="AH102" s="29">
        <f t="shared" si="1"/>
        <v>0.90161762448146043</v>
      </c>
      <c r="AI102" s="43">
        <v>192</v>
      </c>
      <c r="AJ102" s="39">
        <v>9.2999999999999999E-2</v>
      </c>
      <c r="AK102" s="28">
        <v>0.21299999999999999</v>
      </c>
      <c r="AL102" s="41">
        <f>AI102*(1-AJ102)*AK102</f>
        <v>37.092672</v>
      </c>
      <c r="AM102" s="18">
        <v>1.86</v>
      </c>
      <c r="AN102" s="18"/>
      <c r="AO102" s="121">
        <f>AO101+AI102-AN102</f>
        <v>455.17999999999978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5" thickBot="1" x14ac:dyDescent="0.25">
      <c r="A103" s="160"/>
      <c r="B103" s="66" t="s">
        <v>38</v>
      </c>
      <c r="C103" s="50"/>
      <c r="D103" s="51">
        <f>SUM(D100:D102)</f>
        <v>46595</v>
      </c>
      <c r="E103" s="51"/>
      <c r="F103" s="51">
        <f>SUM(F100:F102)</f>
        <v>44800</v>
      </c>
      <c r="G103" s="52"/>
      <c r="H103" s="52"/>
      <c r="I103" s="51">
        <f>SUM(I100:I102)</f>
        <v>45785</v>
      </c>
      <c r="J103" s="52"/>
      <c r="K103" s="51">
        <f>SUM(K100:K102)</f>
        <v>48953</v>
      </c>
      <c r="L103" s="21">
        <f>IF(K103&gt;0,(K100*L100+K101*L101+K102*L102)/K103,0)</f>
        <v>7.4006700304373577E-2</v>
      </c>
      <c r="M103" s="52">
        <f>M100+M101+M102</f>
        <v>45330</v>
      </c>
      <c r="N103" s="53">
        <f>IF(M103&gt;0,O103/M103,0)</f>
        <v>0.71331383189940434</v>
      </c>
      <c r="O103" s="54">
        <f>O100+O101+O102</f>
        <v>32334.516</v>
      </c>
      <c r="P103" s="21">
        <f>IF(M103&gt;0,Q103/M103,0)</f>
        <v>0.20063247297595413</v>
      </c>
      <c r="Q103" s="54">
        <f>Q100+Q101+Q102</f>
        <v>9094.67</v>
      </c>
      <c r="R103" s="21">
        <f>IF(M103&gt;0,S103/M103,0)</f>
        <v>8.6053695124641519E-2</v>
      </c>
      <c r="S103" s="54">
        <f>S100+S101+S102</f>
        <v>3900.8139999999999</v>
      </c>
      <c r="T103" s="21">
        <f>IF(M103&gt;0,U103/M103,0)</f>
        <v>0.19961155967350541</v>
      </c>
      <c r="U103" s="54">
        <f>U100+U101+U102</f>
        <v>9048.3919999999998</v>
      </c>
      <c r="V103" s="21">
        <f>IF(M103&gt;0,W103/M103,0)</f>
        <v>0.51805268034414298</v>
      </c>
      <c r="W103" s="54">
        <f>W100+W101+W102</f>
        <v>23483.328000000001</v>
      </c>
      <c r="X103" s="21">
        <f>IF(M103&gt;0,Y103/M103,0)</f>
        <v>0.39</v>
      </c>
      <c r="Y103" s="54">
        <f>Y100+Y101+Y102</f>
        <v>17678.7</v>
      </c>
      <c r="Z103" s="55">
        <f>IF(M103&gt;0,AA103/M103,0)</f>
        <v>2.8301482461945728E-3</v>
      </c>
      <c r="AA103" s="56">
        <f>SUM(AA100:AA102)</f>
        <v>128.29061999999999</v>
      </c>
      <c r="AB103" s="55">
        <f>IF(M103&gt;0,(AB100*M100+AB101*M101+AB102*M102)/M103,0)</f>
        <v>2.6886148753584825E-3</v>
      </c>
      <c r="AC103" s="55">
        <f>IF(K103&gt;0,(K100*AC100+K101*AC101+K102*AC102)/K103,0)</f>
        <v>2.6667824239576737E-4</v>
      </c>
      <c r="AD103" s="52">
        <f>SUM(AD100:AD102)</f>
        <v>12.0869</v>
      </c>
      <c r="AE103" s="53">
        <f>IF(K103&gt;0,(K100*AE100+K101*AE101+K102*AE102)/K103,0)</f>
        <v>0.2075226257839152</v>
      </c>
      <c r="AF103" s="58">
        <f>SUM(AF100:AF102)</f>
        <v>107.0472153</v>
      </c>
      <c r="AG103" s="53">
        <f>IF(AND(AA103&gt;0),((AA100*AG100+AA101*AG101+AA102*AG102)/AA103),0)</f>
        <v>0.90695029375657699</v>
      </c>
      <c r="AH103" s="57">
        <f t="shared" si="1"/>
        <v>0.90194250840135692</v>
      </c>
      <c r="AI103" s="51">
        <f>SUM(AI100:AI102)</f>
        <v>567</v>
      </c>
      <c r="AJ103" s="21">
        <f>IF(AI103&gt;0,(AJ100*AI100+AJ101*AI101+AJ102*AI102)/AI103,0)</f>
        <v>9.0354497354497354E-2</v>
      </c>
      <c r="AK103" s="53">
        <f>IF(K103&gt;0,(AK100*K100+AK101*K101+AK102*K102)/K103,0)</f>
        <v>0.2127675954486957</v>
      </c>
      <c r="AL103" s="58">
        <f>SUM(AL100:AL102)</f>
        <v>109.78801229999999</v>
      </c>
      <c r="AM103" s="56"/>
      <c r="AN103" s="56">
        <f>SUM(AN100:AN102)</f>
        <v>501.82</v>
      </c>
      <c r="AO103" s="122"/>
      <c r="AP103" s="106">
        <f>AO102</f>
        <v>455.17999999999978</v>
      </c>
      <c r="AQ103" s="51">
        <f>SUM(AQ100:AQ102)</f>
        <v>0</v>
      </c>
      <c r="AR103" s="59"/>
      <c r="AS103" s="58"/>
      <c r="AT103" s="58"/>
      <c r="AU103" s="58"/>
      <c r="AV103" s="58"/>
    </row>
    <row r="104" spans="1:48" x14ac:dyDescent="0.2">
      <c r="A104" s="157">
        <v>26</v>
      </c>
      <c r="B104" s="23">
        <v>1</v>
      </c>
      <c r="C104" s="11" t="s">
        <v>56</v>
      </c>
      <c r="D104" s="12">
        <v>12914</v>
      </c>
      <c r="E104" s="12">
        <v>4</v>
      </c>
      <c r="F104" s="12">
        <v>16669</v>
      </c>
      <c r="G104" s="13">
        <v>12</v>
      </c>
      <c r="H104" s="13">
        <v>8.5</v>
      </c>
      <c r="I104" s="12">
        <v>16942</v>
      </c>
      <c r="J104" s="13">
        <v>4.9000000000000004</v>
      </c>
      <c r="K104" s="12">
        <v>16520</v>
      </c>
      <c r="L104" s="14">
        <v>7.3999999999999996E-2</v>
      </c>
      <c r="M104" s="24">
        <f>ROUND(K104*(1-L104),0)</f>
        <v>15298</v>
      </c>
      <c r="N104" s="15">
        <v>0.69699999999999995</v>
      </c>
      <c r="O104" s="25">
        <f>M104*N104</f>
        <v>10662.706</v>
      </c>
      <c r="P104" s="14">
        <v>0.27900000000000003</v>
      </c>
      <c r="Q104" s="25">
        <f>M104*P104</f>
        <v>4268.1420000000007</v>
      </c>
      <c r="R104" s="16">
        <v>2.4E-2</v>
      </c>
      <c r="S104" s="25">
        <f>M104*R104</f>
        <v>367.15199999999999</v>
      </c>
      <c r="T104" s="26">
        <v>0.20899999999999999</v>
      </c>
      <c r="U104" s="25">
        <f>M104*T104</f>
        <v>3197.2819999999997</v>
      </c>
      <c r="V104" s="16">
        <v>0.51200000000000001</v>
      </c>
      <c r="W104" s="25">
        <f>M104*V104</f>
        <v>7832.576</v>
      </c>
      <c r="X104" s="16">
        <v>0.39</v>
      </c>
      <c r="Y104" s="25">
        <f>X104*M104</f>
        <v>5966.22</v>
      </c>
      <c r="Z104" s="17">
        <v>3.13E-3</v>
      </c>
      <c r="AA104" s="18">
        <f>M104*Z104</f>
        <v>47.882739999999998</v>
      </c>
      <c r="AB104" s="27">
        <f>IF(M104&gt;0,(AD104+AL104)/M104,0)</f>
        <v>3.0896155575892274E-3</v>
      </c>
      <c r="AC104" s="17">
        <v>2.7E-4</v>
      </c>
      <c r="AD104" s="24">
        <f>AC104*M104</f>
        <v>4.1304600000000002</v>
      </c>
      <c r="AE104" s="117">
        <v>0.21360000000000001</v>
      </c>
      <c r="AF104" s="30">
        <f>AI104*(1-AJ104)*AE104</f>
        <v>41.994187200000006</v>
      </c>
      <c r="AG104" s="28">
        <f>IF(AND(AE104&gt;0,AC104&gt;0,Z104&gt;0),((Z104-AC104)*AE104)/((AE104-AC104)*Z104),0)</f>
        <v>0.91489448691964892</v>
      </c>
      <c r="AH104" s="60">
        <f t="shared" si="1"/>
        <v>0.91373495537885419</v>
      </c>
      <c r="AI104" s="12">
        <v>217</v>
      </c>
      <c r="AJ104" s="14">
        <v>9.4E-2</v>
      </c>
      <c r="AK104" s="15">
        <v>0.21940000000000001</v>
      </c>
      <c r="AL104" s="30">
        <f>AI104*(1-AJ104)*AK104</f>
        <v>43.134478800000004</v>
      </c>
      <c r="AM104" s="19">
        <v>1.8</v>
      </c>
      <c r="AN104" s="19"/>
      <c r="AO104" s="101">
        <f>AO102+AI104-AN104</f>
        <v>672.17999999999984</v>
      </c>
      <c r="AP104" s="102"/>
      <c r="AQ104" s="12"/>
      <c r="AR104" s="31"/>
      <c r="AS104" s="20"/>
      <c r="AT104" s="20"/>
      <c r="AU104" s="20"/>
      <c r="AV104" s="20"/>
    </row>
    <row r="105" spans="1:48" x14ac:dyDescent="0.2">
      <c r="A105" s="158"/>
      <c r="B105" s="33">
        <v>2</v>
      </c>
      <c r="C105" s="11" t="s">
        <v>53</v>
      </c>
      <c r="D105" s="34">
        <v>20066</v>
      </c>
      <c r="E105" s="34">
        <v>5</v>
      </c>
      <c r="F105" s="34">
        <v>17555</v>
      </c>
      <c r="G105" s="35">
        <v>7.8</v>
      </c>
      <c r="H105" s="35">
        <v>7.6</v>
      </c>
      <c r="I105" s="34">
        <v>17043</v>
      </c>
      <c r="J105" s="35">
        <v>4.5999999999999996</v>
      </c>
      <c r="K105" s="34">
        <v>16512</v>
      </c>
      <c r="L105" s="36">
        <v>7.5999999999999998E-2</v>
      </c>
      <c r="M105" s="37">
        <f>ROUND(K105*(1-L105),0)</f>
        <v>15257</v>
      </c>
      <c r="N105" s="38">
        <v>0.73299999999999998</v>
      </c>
      <c r="O105" s="25">
        <f>M105*N105</f>
        <v>11183.380999999999</v>
      </c>
      <c r="P105" s="36">
        <v>0.20799999999999999</v>
      </c>
      <c r="Q105" s="25">
        <f>M105*P105</f>
        <v>3173.4559999999997</v>
      </c>
      <c r="R105" s="39">
        <v>5.8999999999999997E-2</v>
      </c>
      <c r="S105" s="25">
        <f>M105*R105</f>
        <v>900.1629999999999</v>
      </c>
      <c r="T105" s="28">
        <v>0.21099999999999999</v>
      </c>
      <c r="U105" s="25">
        <f>M105*T105</f>
        <v>3219.2269999999999</v>
      </c>
      <c r="V105" s="39">
        <v>0.51400000000000001</v>
      </c>
      <c r="W105" s="25">
        <f>M105*V105</f>
        <v>7842.098</v>
      </c>
      <c r="X105" s="39">
        <v>0.38</v>
      </c>
      <c r="Y105" s="25">
        <f>X105*M105</f>
        <v>5797.66</v>
      </c>
      <c r="Z105" s="40">
        <v>3.1700000000000001E-3</v>
      </c>
      <c r="AA105" s="18">
        <f>M105*Z105</f>
        <v>48.364690000000003</v>
      </c>
      <c r="AB105" s="27">
        <f>IF(M105&gt;0,(AD105+AL105)/M105,0)</f>
        <v>3.5568510060955626E-3</v>
      </c>
      <c r="AC105" s="40">
        <v>2.7E-4</v>
      </c>
      <c r="AD105" s="37">
        <f>AC105*M105</f>
        <v>4.1193900000000001</v>
      </c>
      <c r="AE105" s="28">
        <v>0.21560000000000001</v>
      </c>
      <c r="AF105" s="41">
        <f>AI105*(1-AJ105)*AE105</f>
        <v>50.451693600000006</v>
      </c>
      <c r="AG105" s="28">
        <f>IF(AND(AE105&gt;0,AC105&gt;0,Z105&gt;0),((Z105-AC105)*AE105)/((AE105-AC105)*Z105),0)</f>
        <v>0.91597358965279763</v>
      </c>
      <c r="AH105" s="29">
        <f t="shared" si="1"/>
        <v>0.92525590212721609</v>
      </c>
      <c r="AI105" s="34">
        <v>258</v>
      </c>
      <c r="AJ105" s="36">
        <v>9.2999999999999999E-2</v>
      </c>
      <c r="AK105" s="38">
        <v>0.21429999999999999</v>
      </c>
      <c r="AL105" s="41">
        <f>AI105*(1-AJ105)*AK105</f>
        <v>50.147485799999998</v>
      </c>
      <c r="AM105" s="42">
        <v>1.65</v>
      </c>
      <c r="AN105" s="42"/>
      <c r="AO105" s="121">
        <f>AO104+AI105-AN105</f>
        <v>930.17999999999984</v>
      </c>
      <c r="AP105" s="104"/>
      <c r="AQ105" s="43"/>
      <c r="AR105" s="44"/>
      <c r="AS105" s="45"/>
      <c r="AT105" s="45"/>
      <c r="AU105" s="45"/>
      <c r="AV105" s="45"/>
    </row>
    <row r="106" spans="1:48" x14ac:dyDescent="0.2">
      <c r="A106" s="158"/>
      <c r="B106" s="33">
        <v>3</v>
      </c>
      <c r="C106" s="46" t="s">
        <v>51</v>
      </c>
      <c r="D106" s="43">
        <v>16489</v>
      </c>
      <c r="E106" s="43">
        <v>4</v>
      </c>
      <c r="F106" s="43">
        <v>16606</v>
      </c>
      <c r="G106" s="37">
        <v>7.2</v>
      </c>
      <c r="H106" s="37">
        <v>6.4</v>
      </c>
      <c r="I106" s="43">
        <v>17087</v>
      </c>
      <c r="J106" s="37">
        <v>3.9</v>
      </c>
      <c r="K106" s="43">
        <v>16551</v>
      </c>
      <c r="L106" s="39">
        <v>7.2999999999999995E-2</v>
      </c>
      <c r="M106" s="37">
        <f>ROUND(K106*(1-L106),0)</f>
        <v>15343</v>
      </c>
      <c r="N106" s="28">
        <v>0.64700000000000002</v>
      </c>
      <c r="O106" s="25">
        <f>M106*N106</f>
        <v>9926.9210000000003</v>
      </c>
      <c r="P106" s="39">
        <v>0.25800000000000001</v>
      </c>
      <c r="Q106" s="25">
        <f>M106*P106</f>
        <v>3958.4940000000001</v>
      </c>
      <c r="R106" s="39">
        <v>9.5000000000000001E-2</v>
      </c>
      <c r="S106" s="25">
        <f>M106*R106</f>
        <v>1457.585</v>
      </c>
      <c r="T106" s="28">
        <v>0.20899999999999999</v>
      </c>
      <c r="U106" s="25">
        <f>M106*T106</f>
        <v>3206.6869999999999</v>
      </c>
      <c r="V106" s="39">
        <v>0.51700000000000002</v>
      </c>
      <c r="W106" s="25">
        <f>M106*V106</f>
        <v>7932.3310000000001</v>
      </c>
      <c r="X106" s="39">
        <v>0.39</v>
      </c>
      <c r="Y106" s="25">
        <f>X106*M106</f>
        <v>5983.77</v>
      </c>
      <c r="Z106" s="47">
        <v>3.2000000000000002E-3</v>
      </c>
      <c r="AA106" s="18">
        <f>M106*Z106</f>
        <v>49.0976</v>
      </c>
      <c r="AB106" s="27">
        <f>IF(M106&gt;0,(AD106+AL106)/M106,0)</f>
        <v>3.2286006647982792E-3</v>
      </c>
      <c r="AC106" s="47">
        <v>2.7E-4</v>
      </c>
      <c r="AD106" s="37">
        <f>AC106*M106</f>
        <v>4.1426100000000003</v>
      </c>
      <c r="AE106" s="28">
        <v>0.22140000000000001</v>
      </c>
      <c r="AF106" s="41">
        <f>AI106*(1-AJ106)*AE106</f>
        <v>43.983324000000003</v>
      </c>
      <c r="AG106" s="28">
        <f>IF(AND(AE106&gt;0,AC106&gt;0,Z106&gt;0),((Z106-AC106)*AE106)/((AE106-AC106)*Z106),0)</f>
        <v>0.91674297924297932</v>
      </c>
      <c r="AH106" s="29">
        <f t="shared" si="1"/>
        <v>0.91745652299680769</v>
      </c>
      <c r="AI106" s="43">
        <v>220</v>
      </c>
      <c r="AJ106" s="39">
        <v>9.7000000000000003E-2</v>
      </c>
      <c r="AK106" s="28">
        <v>0.22850000000000001</v>
      </c>
      <c r="AL106" s="41">
        <f>AI106*(1-AJ106)*AK106</f>
        <v>45.393810000000002</v>
      </c>
      <c r="AM106" s="18">
        <v>1.62</v>
      </c>
      <c r="AN106" s="18"/>
      <c r="AO106" s="121">
        <f>AO105+AI106-AN106</f>
        <v>1150.1799999999998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5" thickBot="1" x14ac:dyDescent="0.25">
      <c r="A107" s="159"/>
      <c r="B107" s="49" t="s">
        <v>38</v>
      </c>
      <c r="C107" s="50"/>
      <c r="D107" s="51">
        <f>SUM(D104:D106)</f>
        <v>49469</v>
      </c>
      <c r="E107" s="51"/>
      <c r="F107" s="51">
        <f>SUM(F104:F106)</f>
        <v>50830</v>
      </c>
      <c r="G107" s="52"/>
      <c r="H107" s="52"/>
      <c r="I107" s="51">
        <f>SUM(I104:I106)</f>
        <v>51072</v>
      </c>
      <c r="J107" s="52"/>
      <c r="K107" s="51">
        <f>SUM(K104:K106)</f>
        <v>49583</v>
      </c>
      <c r="L107" s="21">
        <f>IF(K107&gt;0,(K104*L104+K105*L105+K106*L106)/K107,0)</f>
        <v>7.4332230804912969E-2</v>
      </c>
      <c r="M107" s="52">
        <f>M104+M105+M106</f>
        <v>45898</v>
      </c>
      <c r="N107" s="53">
        <f>IF(M107&gt;0,O107/M107,0)</f>
        <v>0.69225256002440194</v>
      </c>
      <c r="O107" s="54">
        <f>O104+O105+O106</f>
        <v>31773.008000000002</v>
      </c>
      <c r="P107" s="21">
        <f>IF(M107&gt;0,Q107/M107,0)</f>
        <v>0.2483788400366029</v>
      </c>
      <c r="Q107" s="54">
        <f>Q104+Q105+Q106</f>
        <v>11400.092000000001</v>
      </c>
      <c r="R107" s="21">
        <f>IF(M107&gt;0,S107/M107,0)</f>
        <v>5.9368599938995154E-2</v>
      </c>
      <c r="S107" s="54">
        <f>S104+S105+S106</f>
        <v>2724.8999999999996</v>
      </c>
      <c r="T107" s="21">
        <f>IF(M107&gt;0,U107/M107,0)</f>
        <v>0.20966482199660116</v>
      </c>
      <c r="U107" s="54">
        <f>U104+U105+U106</f>
        <v>9623.1959999999999</v>
      </c>
      <c r="V107" s="21">
        <f>IF(M107&gt;0,W107/M107,0)</f>
        <v>0.51433624558804303</v>
      </c>
      <c r="W107" s="54">
        <f>W104+W105+W106</f>
        <v>23607.004999999997</v>
      </c>
      <c r="X107" s="21">
        <f>IF(M107&gt;0,Y107/M107,0)</f>
        <v>0.38667589001699426</v>
      </c>
      <c r="Y107" s="54">
        <f>Y104+Y105+Y106</f>
        <v>17747.650000000001</v>
      </c>
      <c r="Z107" s="55">
        <f>IF(M107&gt;0,AA107/M107,0)</f>
        <v>3.1666963702122099E-3</v>
      </c>
      <c r="AA107" s="56">
        <f>SUM(AA104:AA106)</f>
        <v>145.34503000000001</v>
      </c>
      <c r="AB107" s="55">
        <f>IF(M107&gt;0,(AB104*M104+AB105*M105+AB106*M106)/M107,0)</f>
        <v>3.2913903568782955E-3</v>
      </c>
      <c r="AC107" s="55">
        <f>IF(K107&gt;0,(K104*AC104+K105*AC105+K106*AC106)/K107,0)</f>
        <v>2.7E-4</v>
      </c>
      <c r="AD107" s="52">
        <f>SUM(AD104:AD106)</f>
        <v>12.39246</v>
      </c>
      <c r="AE107" s="53">
        <f>IF(K107&gt;0,(K104*AE104+K105*AE105+K106*AE106)/K107,0)</f>
        <v>0.21686970534255692</v>
      </c>
      <c r="AF107" s="58">
        <f>SUM(AF104:AF106)</f>
        <v>136.42920480000001</v>
      </c>
      <c r="AG107" s="53">
        <f>IF(AND(AA107&gt;0),((AA104*AG104+AA105*AG105+AA106*AG106)/AA107),0)</f>
        <v>0.91587798808140752</v>
      </c>
      <c r="AH107" s="57">
        <f t="shared" si="1"/>
        <v>0.9190919966732557</v>
      </c>
      <c r="AI107" s="51">
        <f>SUM(AI104:AI106)</f>
        <v>695</v>
      </c>
      <c r="AJ107" s="21">
        <f>IF(AI107&gt;0,(AJ104*AI104+AJ105*AI105+AJ106*AI106)/AI107,0)</f>
        <v>9.4578417266187043E-2</v>
      </c>
      <c r="AK107" s="53">
        <f>IF(K107&gt;0,(AK104*K104+AK105*K105+AK106*K106)/K107,0)</f>
        <v>0.22073922715446831</v>
      </c>
      <c r="AL107" s="58">
        <f>SUM(AL104:AL106)</f>
        <v>138.67577460000001</v>
      </c>
      <c r="AM107" s="56"/>
      <c r="AN107" s="56">
        <f>SUM(AN104:AN106)</f>
        <v>0</v>
      </c>
      <c r="AO107" s="105"/>
      <c r="AP107" s="106">
        <f>AO106</f>
        <v>1150.1799999999998</v>
      </c>
      <c r="AQ107" s="51">
        <f>SUM(AQ104:AQ106)</f>
        <v>0</v>
      </c>
      <c r="AR107" s="59"/>
      <c r="AS107" s="58"/>
      <c r="AT107" s="58"/>
      <c r="AU107" s="58"/>
      <c r="AV107" s="58"/>
    </row>
    <row r="108" spans="1:48" x14ac:dyDescent="0.2">
      <c r="A108" s="157">
        <v>27</v>
      </c>
      <c r="B108" s="23">
        <v>1</v>
      </c>
      <c r="C108" s="11" t="s">
        <v>56</v>
      </c>
      <c r="D108" s="12">
        <v>18193</v>
      </c>
      <c r="E108" s="12">
        <v>2</v>
      </c>
      <c r="F108" s="12">
        <v>14981</v>
      </c>
      <c r="G108" s="13">
        <v>7.4</v>
      </c>
      <c r="H108" s="13">
        <v>8</v>
      </c>
      <c r="I108" s="12">
        <v>15360</v>
      </c>
      <c r="J108" s="13">
        <v>4</v>
      </c>
      <c r="K108" s="12">
        <v>16552</v>
      </c>
      <c r="L108" s="14">
        <v>6.7000000000000004E-2</v>
      </c>
      <c r="M108" s="24">
        <f>ROUND(K108*(1-L108),0)</f>
        <v>15443</v>
      </c>
      <c r="N108" s="15">
        <v>0.74</v>
      </c>
      <c r="O108" s="25">
        <f>M108*N108</f>
        <v>11427.82</v>
      </c>
      <c r="P108" s="14">
        <v>0.22800000000000001</v>
      </c>
      <c r="Q108" s="25">
        <f>M108*P108</f>
        <v>3521.0039999999999</v>
      </c>
      <c r="R108" s="16">
        <v>3.2000000000000001E-2</v>
      </c>
      <c r="S108" s="25">
        <f>M108*R108</f>
        <v>494.17599999999999</v>
      </c>
      <c r="T108" s="26">
        <v>0.217</v>
      </c>
      <c r="U108" s="25">
        <f>M108*T108</f>
        <v>3351.1309999999999</v>
      </c>
      <c r="V108" s="16">
        <v>0.51100000000000001</v>
      </c>
      <c r="W108" s="25">
        <f>M108*V108</f>
        <v>7891.3730000000005</v>
      </c>
      <c r="X108" s="16">
        <v>0.39</v>
      </c>
      <c r="Y108" s="25">
        <f>X108*M108</f>
        <v>6022.77</v>
      </c>
      <c r="Z108" s="17">
        <v>3.1800000000000001E-3</v>
      </c>
      <c r="AA108" s="18">
        <f>M108*Z108</f>
        <v>49.108740000000004</v>
      </c>
      <c r="AB108" s="27">
        <f>IF(M108&gt;0,(AD108+AL108)/M108,0)</f>
        <v>3.5580590558829243E-3</v>
      </c>
      <c r="AC108" s="17">
        <v>2.7E-4</v>
      </c>
      <c r="AD108" s="24">
        <f>AC108*M108</f>
        <v>4.1696100000000005</v>
      </c>
      <c r="AE108" s="117">
        <v>0.2266</v>
      </c>
      <c r="AF108" s="30">
        <f>AI108*(1-AJ108)*AE108</f>
        <v>49.108751999999996</v>
      </c>
      <c r="AG108" s="28">
        <f>IF(AND(AE108&gt;0,AC108&gt;0,Z108&gt;0),((Z108-AC108)*AE108)/((AE108-AC108)*Z108),0)</f>
        <v>0.9161859999049643</v>
      </c>
      <c r="AH108" s="60">
        <f t="shared" si="1"/>
        <v>0.92518208161792037</v>
      </c>
      <c r="AI108" s="12">
        <v>240</v>
      </c>
      <c r="AJ108" s="14">
        <v>9.7000000000000003E-2</v>
      </c>
      <c r="AK108" s="15">
        <v>0.23430000000000001</v>
      </c>
      <c r="AL108" s="30">
        <f>AI108*(1-AJ108)*AK108</f>
        <v>50.777495999999999</v>
      </c>
      <c r="AM108" s="19">
        <v>1.6</v>
      </c>
      <c r="AN108" s="19"/>
      <c r="AO108" s="101">
        <f>AO106+AI108-AN108</f>
        <v>1390.1799999999998</v>
      </c>
      <c r="AP108" s="102"/>
      <c r="AQ108" s="12"/>
      <c r="AR108" s="31"/>
      <c r="AS108" s="20"/>
      <c r="AT108" s="20"/>
      <c r="AU108" s="20"/>
      <c r="AV108" s="20"/>
    </row>
    <row r="109" spans="1:48" x14ac:dyDescent="0.2">
      <c r="A109" s="158"/>
      <c r="B109" s="33">
        <v>2</v>
      </c>
      <c r="C109" s="11" t="s">
        <v>53</v>
      </c>
      <c r="D109" s="34">
        <v>19118</v>
      </c>
      <c r="E109" s="34">
        <v>3</v>
      </c>
      <c r="F109" s="34">
        <v>18517</v>
      </c>
      <c r="G109" s="35">
        <v>5.7</v>
      </c>
      <c r="H109" s="35">
        <v>6.7</v>
      </c>
      <c r="I109" s="34">
        <v>18093</v>
      </c>
      <c r="J109" s="35">
        <v>4</v>
      </c>
      <c r="K109" s="34">
        <v>16558</v>
      </c>
      <c r="L109" s="36">
        <v>7.4999999999999997E-2</v>
      </c>
      <c r="M109" s="37">
        <f>ROUND(K109*(1-L109),0)</f>
        <v>15316</v>
      </c>
      <c r="N109" s="38">
        <v>0.77800000000000002</v>
      </c>
      <c r="O109" s="25">
        <f>M109*N109</f>
        <v>11915.848</v>
      </c>
      <c r="P109" s="36">
        <v>0.187</v>
      </c>
      <c r="Q109" s="25">
        <f>M109*P109</f>
        <v>2864.0920000000001</v>
      </c>
      <c r="R109" s="39">
        <v>3.5000000000000003E-2</v>
      </c>
      <c r="S109" s="25">
        <f>M109*R109</f>
        <v>536.06000000000006</v>
      </c>
      <c r="T109" s="28">
        <v>0.222</v>
      </c>
      <c r="U109" s="25">
        <f>M109*T109</f>
        <v>3400.152</v>
      </c>
      <c r="V109" s="39">
        <v>0.49199999999999999</v>
      </c>
      <c r="W109" s="25">
        <f>M109*V109</f>
        <v>7535.4719999999998</v>
      </c>
      <c r="X109" s="39">
        <v>0.39</v>
      </c>
      <c r="Y109" s="25">
        <f>X109*M109</f>
        <v>5973.24</v>
      </c>
      <c r="Z109" s="40">
        <v>3.1099999999999999E-3</v>
      </c>
      <c r="AA109" s="18">
        <f>M109*Z109</f>
        <v>47.632759999999998</v>
      </c>
      <c r="AB109" s="27">
        <f>IF(M109&gt;0,(AD109+AL109)/M109,0)</f>
        <v>3.5196287020109697E-3</v>
      </c>
      <c r="AC109" s="40">
        <v>2.5999999999999998E-4</v>
      </c>
      <c r="AD109" s="37">
        <f>AC109*M109</f>
        <v>3.9821599999999995</v>
      </c>
      <c r="AE109" s="28">
        <v>0.22850000000000001</v>
      </c>
      <c r="AF109" s="41">
        <f>AI109*(1-AJ109)*AE109</f>
        <v>47.512462000000006</v>
      </c>
      <c r="AG109" s="28">
        <f>IF(AND(AE109&gt;0,AC109&gt;0,Z109&gt;0),((Z109-AC109)*AE109)/((AE109-AC109)*Z109),0)</f>
        <v>0.9174426310433087</v>
      </c>
      <c r="AH109" s="29">
        <f t="shared" si="1"/>
        <v>0.92713254677133861</v>
      </c>
      <c r="AI109" s="34">
        <v>229</v>
      </c>
      <c r="AJ109" s="36">
        <v>9.1999999999999998E-2</v>
      </c>
      <c r="AK109" s="38">
        <v>0.24010000000000001</v>
      </c>
      <c r="AL109" s="41">
        <f>AI109*(1-AJ109)*AK109</f>
        <v>49.924473200000008</v>
      </c>
      <c r="AM109" s="42">
        <v>1.6</v>
      </c>
      <c r="AN109" s="42"/>
      <c r="AO109" s="121">
        <f>AO108+AI109-AN109</f>
        <v>1619.1799999999998</v>
      </c>
      <c r="AP109" s="104"/>
      <c r="AQ109" s="43"/>
      <c r="AR109" s="44"/>
      <c r="AS109" s="45"/>
      <c r="AT109" s="45"/>
      <c r="AU109" s="45"/>
      <c r="AV109" s="45"/>
    </row>
    <row r="110" spans="1:48" x14ac:dyDescent="0.2">
      <c r="A110" s="158"/>
      <c r="B110" s="33">
        <v>3</v>
      </c>
      <c r="C110" s="11" t="s">
        <v>54</v>
      </c>
      <c r="D110" s="43">
        <v>15200</v>
      </c>
      <c r="E110" s="43">
        <v>2</v>
      </c>
      <c r="F110" s="43">
        <v>16601</v>
      </c>
      <c r="G110" s="37">
        <v>2.7</v>
      </c>
      <c r="H110" s="37">
        <v>8</v>
      </c>
      <c r="I110" s="43">
        <v>16631</v>
      </c>
      <c r="J110" s="37">
        <v>3.9</v>
      </c>
      <c r="K110" s="43">
        <v>16520</v>
      </c>
      <c r="L110" s="39">
        <v>7.4999999999999997E-2</v>
      </c>
      <c r="M110" s="37">
        <f>ROUND(K110*(1-L110),0)</f>
        <v>15281</v>
      </c>
      <c r="N110" s="28">
        <v>0.78</v>
      </c>
      <c r="O110" s="25">
        <f>M110*N110</f>
        <v>11919.18</v>
      </c>
      <c r="P110" s="39">
        <v>0.189</v>
      </c>
      <c r="Q110" s="25">
        <f>M110*P110</f>
        <v>2888.1089999999999</v>
      </c>
      <c r="R110" s="39">
        <v>3.1E-2</v>
      </c>
      <c r="S110" s="25">
        <f>M110*R110</f>
        <v>473.71100000000001</v>
      </c>
      <c r="T110" s="28">
        <v>0.20699999999999999</v>
      </c>
      <c r="U110" s="25">
        <f>M110*T110</f>
        <v>3163.1669999999999</v>
      </c>
      <c r="V110" s="39">
        <v>0.51700000000000002</v>
      </c>
      <c r="W110" s="25">
        <f>M110*V110</f>
        <v>7900.277</v>
      </c>
      <c r="X110" s="39">
        <v>0.4</v>
      </c>
      <c r="Y110" s="25">
        <f>X110*M110</f>
        <v>6112.4000000000005</v>
      </c>
      <c r="Z110" s="47">
        <v>2.9199999999999999E-3</v>
      </c>
      <c r="AA110" s="18">
        <f>M110*Z110</f>
        <v>44.620519999999999</v>
      </c>
      <c r="AB110" s="27">
        <f>IF(M110&gt;0,(AD110+AL110)/M110,0)</f>
        <v>3.4310969700935808E-3</v>
      </c>
      <c r="AC110" s="47">
        <v>2.5000000000000001E-4</v>
      </c>
      <c r="AD110" s="37">
        <f>AC110*M110</f>
        <v>3.8202500000000001</v>
      </c>
      <c r="AE110" s="28">
        <v>0.2356</v>
      </c>
      <c r="AF110" s="41">
        <f>AI110*(1-AJ110)*AE110</f>
        <v>47.600152800000004</v>
      </c>
      <c r="AG110" s="28">
        <f>IF(AND(AE110&gt;0,AC110&gt;0,Z110&gt;0),((Z110-AC110)*AE110)/((AE110-AC110)*Z110),0)</f>
        <v>0.91535486349389272</v>
      </c>
      <c r="AH110" s="29">
        <f t="shared" si="1"/>
        <v>0.92810136675481925</v>
      </c>
      <c r="AI110" s="43">
        <v>223</v>
      </c>
      <c r="AJ110" s="39">
        <v>9.4E-2</v>
      </c>
      <c r="AK110" s="28">
        <v>0.24060000000000001</v>
      </c>
      <c r="AL110" s="41">
        <f>AI110*(1-AJ110)*AK110</f>
        <v>48.610342800000005</v>
      </c>
      <c r="AM110" s="18">
        <v>1.65</v>
      </c>
      <c r="AN110" s="18"/>
      <c r="AO110" s="121">
        <f>AO109+AI110-AN110</f>
        <v>1842.1799999999998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5" thickBot="1" x14ac:dyDescent="0.25">
      <c r="A111" s="159"/>
      <c r="B111" s="49" t="s">
        <v>38</v>
      </c>
      <c r="C111" s="50"/>
      <c r="D111" s="51">
        <f>SUM(D108:D110)</f>
        <v>52511</v>
      </c>
      <c r="E111" s="51"/>
      <c r="F111" s="51">
        <f>SUM(F108:F110)</f>
        <v>50099</v>
      </c>
      <c r="G111" s="52"/>
      <c r="H111" s="52"/>
      <c r="I111" s="51">
        <f>SUM(I108:I110)</f>
        <v>50084</v>
      </c>
      <c r="J111" s="52"/>
      <c r="K111" s="51">
        <f>SUM(K108:K110)</f>
        <v>49630</v>
      </c>
      <c r="L111" s="21">
        <f>IF(K111&gt;0,(K108*L108+K109*L109+K110*L110)/K111,0)</f>
        <v>7.2331936328833363E-2</v>
      </c>
      <c r="M111" s="52">
        <f>M108+M109+M110</f>
        <v>46040</v>
      </c>
      <c r="N111" s="53">
        <f>IF(M111&gt;0,O111/M111,0)</f>
        <v>0.76591763683753256</v>
      </c>
      <c r="O111" s="54">
        <f>O108+O109+O110</f>
        <v>35262.847999999998</v>
      </c>
      <c r="P111" s="21">
        <f>IF(M111&gt;0,Q111/M111,0)</f>
        <v>0.20141626846220678</v>
      </c>
      <c r="Q111" s="54">
        <f>Q108+Q109+Q110</f>
        <v>9273.2049999999999</v>
      </c>
      <c r="R111" s="21">
        <f>IF(M111&gt;0,S111/M111,0)</f>
        <v>3.2666094700260648E-2</v>
      </c>
      <c r="S111" s="54">
        <f>S108+S109+S110</f>
        <v>1503.9470000000001</v>
      </c>
      <c r="T111" s="21">
        <f>IF(M111&gt;0,U111/M111,0)</f>
        <v>0.21534426585577757</v>
      </c>
      <c r="U111" s="54">
        <f>U108+U109+U110</f>
        <v>9914.4499999999989</v>
      </c>
      <c r="V111" s="21">
        <f>IF(M111&gt;0,W111/M111,0)</f>
        <v>0.5066707645525631</v>
      </c>
      <c r="W111" s="54">
        <f>W108+W109+W110</f>
        <v>23327.122000000003</v>
      </c>
      <c r="X111" s="21">
        <f>IF(M111&gt;0,Y111/M111,0)</f>
        <v>0.39331907037358821</v>
      </c>
      <c r="Y111" s="54">
        <f>Y108+Y109+Y110</f>
        <v>18108.41</v>
      </c>
      <c r="Z111" s="55">
        <f>IF(M111&gt;0,AA111/M111,0)</f>
        <v>3.0704174630755863E-3</v>
      </c>
      <c r="AA111" s="56">
        <f>SUM(AA108:AA110)</f>
        <v>141.36202</v>
      </c>
      <c r="AB111" s="55">
        <f>IF(M111&gt;0,(AB108*M108+AB109*M109+AB110*M110)/M111,0)</f>
        <v>3.5031349261511729E-3</v>
      </c>
      <c r="AC111" s="55">
        <f>IF(K111&gt;0,(K108*AC108+K109*AC109+K110*AC110)/K111,0)</f>
        <v>2.6000644771307675E-4</v>
      </c>
      <c r="AD111" s="52">
        <f>SUM(AD108:AD110)</f>
        <v>11.972019999999999</v>
      </c>
      <c r="AE111" s="53">
        <f>IF(K111&gt;0,(K108*AE108+K109*AE109+K110*AE110)/K111,0)</f>
        <v>0.23022966350997381</v>
      </c>
      <c r="AF111" s="58">
        <f>SUM(AF108:AF110)</f>
        <v>144.2213668</v>
      </c>
      <c r="AG111" s="53">
        <f>IF(AND(AA111&gt;0),((AA108*AG108+AA109*AG109+AA110*AG110)/AA111),0)</f>
        <v>0.91634708327494119</v>
      </c>
      <c r="AH111" s="57">
        <f t="shared" si="1"/>
        <v>0.92678999682323371</v>
      </c>
      <c r="AI111" s="51">
        <f>SUM(AI108:AI110)</f>
        <v>692</v>
      </c>
      <c r="AJ111" s="21">
        <f>IF(AI111&gt;0,(AJ108*AI108+AJ109*AI109+AJ110*AI110)/AI111,0)</f>
        <v>9.4378612716763011E-2</v>
      </c>
      <c r="AK111" s="53">
        <f>IF(K111&gt;0,(AK108*K108+AK109*K109+AK110*K110)/K111,0)</f>
        <v>0.23833208543219825</v>
      </c>
      <c r="AL111" s="58">
        <f>SUM(AL108:AL110)</f>
        <v>149.31231200000002</v>
      </c>
      <c r="AM111" s="56"/>
      <c r="AN111" s="56">
        <f>SUM(AN108:AN110)</f>
        <v>0</v>
      </c>
      <c r="AO111" s="105"/>
      <c r="AP111" s="106">
        <f>AO110</f>
        <v>1842.1799999999998</v>
      </c>
      <c r="AQ111" s="51">
        <f>SUM(AQ108:AQ110)</f>
        <v>0</v>
      </c>
      <c r="AR111" s="59"/>
      <c r="AS111" s="58"/>
      <c r="AT111" s="58"/>
      <c r="AU111" s="58"/>
      <c r="AV111" s="58"/>
    </row>
    <row r="112" spans="1:48" x14ac:dyDescent="0.2">
      <c r="A112" s="157">
        <v>28</v>
      </c>
      <c r="B112" s="23">
        <v>1</v>
      </c>
      <c r="C112" s="46" t="s">
        <v>50</v>
      </c>
      <c r="D112" s="12">
        <v>6125</v>
      </c>
      <c r="E112" s="12">
        <v>1</v>
      </c>
      <c r="F112" s="12">
        <v>14518</v>
      </c>
      <c r="G112" s="13">
        <v>2.6</v>
      </c>
      <c r="H112" s="13">
        <v>8.4</v>
      </c>
      <c r="I112" s="12">
        <v>14412</v>
      </c>
      <c r="J112" s="13">
        <v>4.0999999999999996</v>
      </c>
      <c r="K112" s="12">
        <v>16331</v>
      </c>
      <c r="L112" s="14">
        <v>7.0999999999999994E-2</v>
      </c>
      <c r="M112" s="24">
        <f>ROUND(K112*(1-L112),0)</f>
        <v>15171</v>
      </c>
      <c r="N112" s="15">
        <v>0.72499999999999998</v>
      </c>
      <c r="O112" s="25">
        <f>M112*N112</f>
        <v>10998.975</v>
      </c>
      <c r="P112" s="14">
        <v>0.21299999999999999</v>
      </c>
      <c r="Q112" s="25">
        <f>M112*P112</f>
        <v>3231.4229999999998</v>
      </c>
      <c r="R112" s="16">
        <v>6.2E-2</v>
      </c>
      <c r="S112" s="25">
        <f>M112*R112</f>
        <v>940.60199999999998</v>
      </c>
      <c r="T112" s="26">
        <v>0.20399999999999999</v>
      </c>
      <c r="U112" s="25">
        <f>M112*T112</f>
        <v>3094.884</v>
      </c>
      <c r="V112" s="16">
        <v>0.51800000000000002</v>
      </c>
      <c r="W112" s="25">
        <f>M112*V112</f>
        <v>7858.5780000000004</v>
      </c>
      <c r="X112" s="16">
        <v>0.39</v>
      </c>
      <c r="Y112" s="25">
        <f>X112*M112</f>
        <v>5916.6900000000005</v>
      </c>
      <c r="Z112" s="17">
        <v>2.8300000000000001E-3</v>
      </c>
      <c r="AA112" s="18">
        <f>M112*Z112</f>
        <v>42.933930000000004</v>
      </c>
      <c r="AB112" s="27">
        <f>IF(M112&gt;0,(AD112+AL112)/M112,0)</f>
        <v>3.3328920308483296E-3</v>
      </c>
      <c r="AC112" s="17">
        <v>2.5999999999999998E-4</v>
      </c>
      <c r="AD112" s="24">
        <f>AC112*M112</f>
        <v>3.9444599999999999</v>
      </c>
      <c r="AE112" s="117">
        <v>0.23899999999999999</v>
      </c>
      <c r="AF112" s="30">
        <f>AI112*(1-AJ112)*AE112</f>
        <v>44.585450000000002</v>
      </c>
      <c r="AG112" s="28">
        <f>IF(AND(AE112&gt;0,AC112&gt;0,Z112&gt;0),((Z112-AC112)*AE112)/((AE112-AC112)*Z112),0)</f>
        <v>0.90911620518913938</v>
      </c>
      <c r="AH112" s="60">
        <f t="shared" si="1"/>
        <v>0.92294992417649213</v>
      </c>
      <c r="AI112" s="12">
        <v>205</v>
      </c>
      <c r="AJ112" s="14">
        <v>0.09</v>
      </c>
      <c r="AK112" s="15">
        <v>0.24990000000000001</v>
      </c>
      <c r="AL112" s="30">
        <f>AI112*(1-AJ112)*AK112</f>
        <v>46.618845000000007</v>
      </c>
      <c r="AM112" s="19">
        <v>1.62</v>
      </c>
      <c r="AN112" s="19">
        <v>801.42</v>
      </c>
      <c r="AO112" s="101">
        <f>AO110+AI112-AN112-AP112</f>
        <v>1173.3399999999997</v>
      </c>
      <c r="AP112" s="102">
        <v>72.42</v>
      </c>
      <c r="AQ112" s="12"/>
      <c r="AR112" s="31"/>
      <c r="AS112" s="20"/>
      <c r="AT112" s="20"/>
      <c r="AU112" s="20"/>
      <c r="AV112" s="20"/>
    </row>
    <row r="113" spans="1:48" x14ac:dyDescent="0.2">
      <c r="A113" s="158"/>
      <c r="B113" s="33">
        <v>2</v>
      </c>
      <c r="C113" s="11" t="s">
        <v>53</v>
      </c>
      <c r="D113" s="34">
        <v>17735</v>
      </c>
      <c r="E113" s="34">
        <v>8</v>
      </c>
      <c r="F113" s="34">
        <v>16574</v>
      </c>
      <c r="G113" s="35">
        <v>1.8</v>
      </c>
      <c r="H113" s="35">
        <v>7.1</v>
      </c>
      <c r="I113" s="34">
        <v>16422</v>
      </c>
      <c r="J113" s="35">
        <v>4</v>
      </c>
      <c r="K113" s="34">
        <v>16544</v>
      </c>
      <c r="L113" s="36">
        <v>7.2999999999999995E-2</v>
      </c>
      <c r="M113" s="37">
        <f>ROUND(K113*(1-L113),0)</f>
        <v>15336</v>
      </c>
      <c r="N113" s="38">
        <v>0.72799999999999998</v>
      </c>
      <c r="O113" s="25">
        <f>M113*N113</f>
        <v>11164.608</v>
      </c>
      <c r="P113" s="36">
        <v>0.20899999999999999</v>
      </c>
      <c r="Q113" s="25">
        <f>M113*P113</f>
        <v>3205.2239999999997</v>
      </c>
      <c r="R113" s="39">
        <v>6.3E-2</v>
      </c>
      <c r="S113" s="25">
        <f>M113*R113</f>
        <v>966.16800000000001</v>
      </c>
      <c r="T113" s="28">
        <v>0.215</v>
      </c>
      <c r="U113" s="25">
        <f>M113*T113</f>
        <v>3297.24</v>
      </c>
      <c r="V113" s="39">
        <v>0.503</v>
      </c>
      <c r="W113" s="25">
        <f>M113*V113</f>
        <v>7714.0079999999998</v>
      </c>
      <c r="X113" s="39">
        <v>0.39</v>
      </c>
      <c r="Y113" s="25">
        <f>X113*M113</f>
        <v>5981.04</v>
      </c>
      <c r="Z113" s="40">
        <v>2.8900000000000002E-3</v>
      </c>
      <c r="AA113" s="18">
        <f>M113*Z113</f>
        <v>44.321040000000004</v>
      </c>
      <c r="AB113" s="27">
        <f>IF(M113&gt;0,(AD113+AL113)/M113,0)</f>
        <v>3.3954454225352121E-3</v>
      </c>
      <c r="AC113" s="40">
        <v>2.5999999999999998E-4</v>
      </c>
      <c r="AD113" s="37">
        <f>AC113*M113</f>
        <v>3.9873599999999998</v>
      </c>
      <c r="AE113" s="28">
        <v>0.23780000000000001</v>
      </c>
      <c r="AF113" s="41">
        <f>AI113*(1-AJ113)*AE113</f>
        <v>45.393642000000007</v>
      </c>
      <c r="AG113" s="28">
        <f>IF(AND(AE113&gt;0,AC113&gt;0,Z113&gt;0),((Z113-AC113)*AE113)/((AE113-AC113)*Z113),0)</f>
        <v>0.9110306827216571</v>
      </c>
      <c r="AH113" s="29">
        <f t="shared" si="1"/>
        <v>0.92438094074280153</v>
      </c>
      <c r="AI113" s="34">
        <v>210</v>
      </c>
      <c r="AJ113" s="36">
        <v>9.0999999999999998E-2</v>
      </c>
      <c r="AK113" s="38">
        <v>0.25190000000000001</v>
      </c>
      <c r="AL113" s="41">
        <f>AI113*(1-AJ113)*AK113</f>
        <v>48.085191000000009</v>
      </c>
      <c r="AM113" s="42">
        <v>1.65</v>
      </c>
      <c r="AN113" s="42"/>
      <c r="AO113" s="121">
        <f>AO112+AI113-AN113</f>
        <v>1383.3399999999997</v>
      </c>
      <c r="AP113" s="104"/>
      <c r="AQ113" s="43"/>
      <c r="AR113" s="44"/>
      <c r="AS113" s="45"/>
      <c r="AT113" s="45"/>
      <c r="AU113" s="45"/>
      <c r="AV113" s="45"/>
    </row>
    <row r="114" spans="1:48" x14ac:dyDescent="0.2">
      <c r="A114" s="158"/>
      <c r="B114" s="33">
        <v>3</v>
      </c>
      <c r="C114" s="11" t="s">
        <v>54</v>
      </c>
      <c r="D114" s="43">
        <v>21100</v>
      </c>
      <c r="E114" s="43">
        <v>2</v>
      </c>
      <c r="F114" s="43">
        <v>16262</v>
      </c>
      <c r="G114" s="37">
        <v>3.7</v>
      </c>
      <c r="H114" s="37">
        <v>7.7</v>
      </c>
      <c r="I114" s="43">
        <v>16627</v>
      </c>
      <c r="J114" s="37">
        <v>4</v>
      </c>
      <c r="K114" s="43">
        <v>16147</v>
      </c>
      <c r="L114" s="39">
        <v>7.0000000000000007E-2</v>
      </c>
      <c r="M114" s="37">
        <f>ROUND(K114*(1-L114),0)</f>
        <v>15017</v>
      </c>
      <c r="N114" s="28">
        <v>0.73699999999999999</v>
      </c>
      <c r="O114" s="25">
        <f>M114*N114</f>
        <v>11067.529</v>
      </c>
      <c r="P114" s="39">
        <v>0.224</v>
      </c>
      <c r="Q114" s="25">
        <f>M114*P114</f>
        <v>3363.808</v>
      </c>
      <c r="R114" s="39">
        <v>3.9E-2</v>
      </c>
      <c r="S114" s="25">
        <f>M114*R114</f>
        <v>585.66300000000001</v>
      </c>
      <c r="T114" s="28">
        <v>0.21199999999999999</v>
      </c>
      <c r="U114" s="25">
        <f>M114*T114</f>
        <v>3183.6039999999998</v>
      </c>
      <c r="V114" s="39">
        <v>0.51</v>
      </c>
      <c r="W114" s="25">
        <f>M114*V114</f>
        <v>7658.67</v>
      </c>
      <c r="X114" s="39">
        <v>0.4</v>
      </c>
      <c r="Y114" s="25">
        <f>X114*M114</f>
        <v>6006.8</v>
      </c>
      <c r="Z114" s="47">
        <v>2.7499999999999998E-3</v>
      </c>
      <c r="AA114" s="18">
        <f>M114*Z114</f>
        <v>41.296749999999996</v>
      </c>
      <c r="AB114" s="27">
        <f>IF(M114&gt;0,(AD114+AL114)/M114,0)</f>
        <v>2.5000000000000001E-4</v>
      </c>
      <c r="AC114" s="47">
        <v>2.5000000000000001E-4</v>
      </c>
      <c r="AD114" s="37">
        <f>AC114*M114</f>
        <v>3.7542499999999999</v>
      </c>
      <c r="AE114" s="28">
        <v>0.2336</v>
      </c>
      <c r="AF114" s="41">
        <f>AI114*(1-AJ114)*AE114</f>
        <v>44.233094400000006</v>
      </c>
      <c r="AG114" s="28">
        <f>IF(AND(AE114&gt;0,AC114&gt;0,Z114&gt;0),((Z114-AC114)*AE114)/((AE114-AC114)*Z114),0)</f>
        <v>0.91006486549662025</v>
      </c>
      <c r="AH114" s="29">
        <f t="shared" si="1"/>
        <v>0</v>
      </c>
      <c r="AI114" s="43">
        <v>209</v>
      </c>
      <c r="AJ114" s="39">
        <v>9.4E-2</v>
      </c>
      <c r="AK114" s="28"/>
      <c r="AL114" s="41">
        <f>AI114*(1-AJ114)*AK114</f>
        <v>0</v>
      </c>
      <c r="AM114" s="18">
        <v>1.7</v>
      </c>
      <c r="AN114" s="18"/>
      <c r="AO114" s="121">
        <f>AO113+AI114-AN114</f>
        <v>1592.3399999999997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5" thickBot="1" x14ac:dyDescent="0.25">
      <c r="A115" s="159"/>
      <c r="B115" s="49" t="s">
        <v>38</v>
      </c>
      <c r="C115" s="50"/>
      <c r="D115" s="51">
        <f>SUM(D112:D114)</f>
        <v>44960</v>
      </c>
      <c r="E115" s="51"/>
      <c r="F115" s="51">
        <f>SUM(F112:F114)</f>
        <v>47354</v>
      </c>
      <c r="G115" s="52"/>
      <c r="H115" s="52"/>
      <c r="I115" s="51">
        <f>SUM(I112:I114)</f>
        <v>47461</v>
      </c>
      <c r="J115" s="52"/>
      <c r="K115" s="51">
        <f>SUM(K112:K114)</f>
        <v>49022</v>
      </c>
      <c r="L115" s="21">
        <f>IF(K115&gt;0,(K112*L112+K113*L113+K114*L114)/K115,0)</f>
        <v>7.1345579535718656E-2</v>
      </c>
      <c r="M115" s="52">
        <f>M112+M113+M114</f>
        <v>45524</v>
      </c>
      <c r="N115" s="53">
        <f>IF(M115&gt;0,O115/M115,0)</f>
        <v>0.72996907125911614</v>
      </c>
      <c r="O115" s="54">
        <f>O112+O113+O114</f>
        <v>33231.112000000001</v>
      </c>
      <c r="P115" s="21">
        <f>IF(M115&gt;0,Q115/M115,0)</f>
        <v>0.21528106053949561</v>
      </c>
      <c r="Q115" s="54">
        <f>Q112+Q113+Q114</f>
        <v>9800.4549999999981</v>
      </c>
      <c r="R115" s="21">
        <f>IF(M115&gt;0,S115/M115,0)</f>
        <v>5.4749868201388281E-2</v>
      </c>
      <c r="S115" s="54">
        <f>S112+S113+S114</f>
        <v>2492.433</v>
      </c>
      <c r="T115" s="21">
        <f>IF(M115&gt;0,U115/M115,0)</f>
        <v>0.21034460943678057</v>
      </c>
      <c r="U115" s="54">
        <f>U112+U113+U114</f>
        <v>9575.7279999999992</v>
      </c>
      <c r="V115" s="21">
        <f>IF(M115&gt;0,W115/M115,0)</f>
        <v>0.51030788155698092</v>
      </c>
      <c r="W115" s="54">
        <f>W112+W113+W114</f>
        <v>23231.256000000001</v>
      </c>
      <c r="X115" s="21">
        <f>IF(M115&gt;0,Y115/M115,0)</f>
        <v>0.39329869958703101</v>
      </c>
      <c r="Y115" s="54">
        <f>Y112+Y113+Y114</f>
        <v>17904.53</v>
      </c>
      <c r="Z115" s="55">
        <f>IF(M115&gt;0,AA115/M115,0)</f>
        <v>2.8238230383973292E-3</v>
      </c>
      <c r="AA115" s="56">
        <f>SUM(AA112:AA114)</f>
        <v>128.55172000000002</v>
      </c>
      <c r="AB115" s="55">
        <f>IF(M115&gt;0,(AB112*M112+AB113*M113+AB114*M114)/M115,0)</f>
        <v>2.3370113786134791E-3</v>
      </c>
      <c r="AC115" s="55">
        <f>IF(K115&gt;0,(K112*AC112+K113*AC113+K114*AC114)/K115,0)</f>
        <v>2.5670617273877038E-4</v>
      </c>
      <c r="AD115" s="52">
        <f>SUM(AD112:AD114)</f>
        <v>11.686070000000001</v>
      </c>
      <c r="AE115" s="53">
        <f>IF(K115&gt;0,(K112*AE112+K113*AE113+K114*AE114)/K115,0)</f>
        <v>0.23681635592183101</v>
      </c>
      <c r="AF115" s="58">
        <f>SUM(AF112:AF114)</f>
        <v>134.21218640000001</v>
      </c>
      <c r="AG115" s="53">
        <f>IF(AND(AA115&gt;0),((AA112*AG112+AA113*AG113+AA114*AG114)/AA115),0)</f>
        <v>0.910081017039582</v>
      </c>
      <c r="AH115" s="57">
        <f t="shared" si="1"/>
        <v>0.89151634172397098</v>
      </c>
      <c r="AI115" s="51">
        <f>SUM(AI112:AI114)</f>
        <v>624</v>
      </c>
      <c r="AJ115" s="21">
        <f>IF(AI115&gt;0,(AJ112*AI112+AJ113*AI113+AJ114*AI114)/AI115,0)</f>
        <v>9.167628205128206E-2</v>
      </c>
      <c r="AK115" s="53">
        <f>IF(K115&gt;0,(AK112*K112+AK113*K113+AK114*K114)/K115,0)</f>
        <v>0.16826221900371263</v>
      </c>
      <c r="AL115" s="58">
        <f>SUM(AL112:AL114)</f>
        <v>94.704036000000016</v>
      </c>
      <c r="AM115" s="56"/>
      <c r="AN115" s="56">
        <f>SUM(AN112:AN114)</f>
        <v>801.42</v>
      </c>
      <c r="AO115" s="105"/>
      <c r="AP115" s="106">
        <f>AO114</f>
        <v>1592.3399999999997</v>
      </c>
      <c r="AQ115" s="51">
        <f>SUM(AQ112:AQ114)</f>
        <v>0</v>
      </c>
      <c r="AR115" s="59"/>
      <c r="AS115" s="58"/>
      <c r="AT115" s="58"/>
      <c r="AU115" s="58"/>
      <c r="AV115" s="58"/>
    </row>
    <row r="116" spans="1:48" x14ac:dyDescent="0.2">
      <c r="A116" s="158">
        <v>29</v>
      </c>
      <c r="B116" s="33">
        <v>1</v>
      </c>
      <c r="C116" s="46"/>
      <c r="D116" s="12"/>
      <c r="E116" s="12"/>
      <c r="F116" s="12"/>
      <c r="G116" s="13"/>
      <c r="H116" s="13"/>
      <c r="I116" s="12"/>
      <c r="J116" s="13"/>
      <c r="K116" s="12"/>
      <c r="L116" s="14"/>
      <c r="M116" s="24">
        <f>ROUND(K116*(1-L116),0)</f>
        <v>0</v>
      </c>
      <c r="N116" s="15"/>
      <c r="O116" s="25">
        <f>M116*N116</f>
        <v>0</v>
      </c>
      <c r="P116" s="14"/>
      <c r="Q116" s="25">
        <f>M116*P116</f>
        <v>0</v>
      </c>
      <c r="R116" s="16"/>
      <c r="S116" s="25">
        <f>M116*R116</f>
        <v>0</v>
      </c>
      <c r="T116" s="26"/>
      <c r="U116" s="25">
        <f>M116*T116</f>
        <v>0</v>
      </c>
      <c r="V116" s="16"/>
      <c r="W116" s="25">
        <f>M116*V116</f>
        <v>0</v>
      </c>
      <c r="X116" s="16"/>
      <c r="Y116" s="25">
        <f>X116*M116</f>
        <v>0</v>
      </c>
      <c r="Z116" s="17"/>
      <c r="AA116" s="18">
        <f>M116*Z116</f>
        <v>0</v>
      </c>
      <c r="AB116" s="27">
        <f>IF(M116&gt;0,(AD116+AL116)/M116,0)</f>
        <v>0</v>
      </c>
      <c r="AC116" s="17"/>
      <c r="AD116" s="24">
        <f>AC116*M116</f>
        <v>0</v>
      </c>
      <c r="AE116" s="117"/>
      <c r="AF116" s="30">
        <f>AI116*(1-AJ116)*AE116</f>
        <v>0</v>
      </c>
      <c r="AG116" s="28">
        <f>IF(AND(AE116&gt;0,AC116&gt;0,Z116&gt;0),((Z116-AC116)*AE116)/((AE116-AC116)*Z116),0)</f>
        <v>0</v>
      </c>
      <c r="AH116" s="60">
        <f t="shared" si="1"/>
        <v>0</v>
      </c>
      <c r="AI116" s="12"/>
      <c r="AJ116" s="14"/>
      <c r="AK116" s="15"/>
      <c r="AL116" s="30">
        <f>AI116*(1-AJ116)*AK116</f>
        <v>0</v>
      </c>
      <c r="AM116" s="19"/>
      <c r="AN116" s="19"/>
      <c r="AO116" s="101">
        <f>AO114+AI116-AN116</f>
        <v>1592.3399999999997</v>
      </c>
      <c r="AP116" s="120"/>
      <c r="AQ116" s="12"/>
      <c r="AR116" s="31"/>
      <c r="AS116" s="20"/>
      <c r="AT116" s="20"/>
      <c r="AU116" s="20"/>
      <c r="AV116" s="20"/>
    </row>
    <row r="117" spans="1:48" x14ac:dyDescent="0.2">
      <c r="A117" s="158"/>
      <c r="B117" s="33">
        <v>2</v>
      </c>
      <c r="C117" s="11"/>
      <c r="D117" s="34"/>
      <c r="E117" s="34"/>
      <c r="F117" s="34"/>
      <c r="G117" s="35"/>
      <c r="H117" s="35"/>
      <c r="I117" s="34"/>
      <c r="J117" s="35"/>
      <c r="K117" s="34"/>
      <c r="L117" s="36"/>
      <c r="M117" s="37">
        <f>ROUND(K117*(1-L117),0)</f>
        <v>0</v>
      </c>
      <c r="N117" s="38"/>
      <c r="O117" s="25">
        <f>M117*N117</f>
        <v>0</v>
      </c>
      <c r="P117" s="36"/>
      <c r="Q117" s="25">
        <f>M117*P117</f>
        <v>0</v>
      </c>
      <c r="R117" s="39"/>
      <c r="S117" s="25">
        <f>M117*R117</f>
        <v>0</v>
      </c>
      <c r="T117" s="28"/>
      <c r="U117" s="25">
        <f>M117*T117</f>
        <v>0</v>
      </c>
      <c r="V117" s="39"/>
      <c r="W117" s="25">
        <f>M117*V117</f>
        <v>0</v>
      </c>
      <c r="X117" s="39"/>
      <c r="Y117" s="25">
        <f>X117*M117</f>
        <v>0</v>
      </c>
      <c r="Z117" s="40"/>
      <c r="AA117" s="18">
        <f>M117*Z117</f>
        <v>0</v>
      </c>
      <c r="AB117" s="27">
        <f>IF(M117&gt;0,(AD117+AL117)/M117,0)</f>
        <v>0</v>
      </c>
      <c r="AC117" s="40"/>
      <c r="AD117" s="37">
        <f>AC117*M117</f>
        <v>0</v>
      </c>
      <c r="AE117" s="28"/>
      <c r="AF117" s="41">
        <f>AI117*(1-AJ117)*AE117</f>
        <v>0</v>
      </c>
      <c r="AG117" s="28">
        <f>IF(AND(AE117&gt;0,AC117&gt;0,Z117&gt;0),((Z117-AC117)*AE117)/((AE117-AC117)*Z117),0)</f>
        <v>0</v>
      </c>
      <c r="AH117" s="29">
        <f t="shared" si="1"/>
        <v>0</v>
      </c>
      <c r="AI117" s="34"/>
      <c r="AJ117" s="36"/>
      <c r="AK117" s="38"/>
      <c r="AL117" s="41">
        <f>AI117*(1-AJ117)*AK117</f>
        <v>0</v>
      </c>
      <c r="AM117" s="42"/>
      <c r="AN117" s="42"/>
      <c r="AO117" s="121">
        <f>AO116+AI117-AN117</f>
        <v>1592.3399999999997</v>
      </c>
      <c r="AP117" s="104"/>
      <c r="AQ117" s="43"/>
      <c r="AR117" s="44"/>
      <c r="AS117" s="45"/>
      <c r="AT117" s="45"/>
      <c r="AU117" s="45"/>
      <c r="AV117" s="45"/>
    </row>
    <row r="118" spans="1:48" x14ac:dyDescent="0.2">
      <c r="A118" s="158"/>
      <c r="B118" s="33">
        <v>3</v>
      </c>
      <c r="C118" s="46"/>
      <c r="D118" s="43"/>
      <c r="E118" s="43"/>
      <c r="F118" s="43"/>
      <c r="G118" s="37"/>
      <c r="H118" s="37"/>
      <c r="I118" s="43"/>
      <c r="J118" s="37"/>
      <c r="K118" s="43"/>
      <c r="L118" s="39"/>
      <c r="M118" s="37">
        <f>ROUND(K118*(1-L118),0)</f>
        <v>0</v>
      </c>
      <c r="N118" s="28"/>
      <c r="O118" s="25">
        <f>M118*N118</f>
        <v>0</v>
      </c>
      <c r="P118" s="39"/>
      <c r="Q118" s="25">
        <f>M118*P118</f>
        <v>0</v>
      </c>
      <c r="R118" s="39"/>
      <c r="S118" s="25">
        <f>M118*R118</f>
        <v>0</v>
      </c>
      <c r="T118" s="28"/>
      <c r="U118" s="25">
        <f>M118*T118</f>
        <v>0</v>
      </c>
      <c r="V118" s="39"/>
      <c r="W118" s="25">
        <f>M118*V118</f>
        <v>0</v>
      </c>
      <c r="X118" s="39"/>
      <c r="Y118" s="25">
        <f>X118*M118</f>
        <v>0</v>
      </c>
      <c r="Z118" s="47"/>
      <c r="AA118" s="18">
        <f>M118*Z118</f>
        <v>0</v>
      </c>
      <c r="AB118" s="27">
        <f>IF(M118&gt;0,(AD118+AL118)/M118,0)</f>
        <v>0</v>
      </c>
      <c r="AC118" s="47"/>
      <c r="AD118" s="37">
        <f>AC118*M118</f>
        <v>0</v>
      </c>
      <c r="AE118" s="28"/>
      <c r="AF118" s="41">
        <f>AI118*(1-AJ118)*AE118</f>
        <v>0</v>
      </c>
      <c r="AG118" s="28">
        <f>IF(AND(AE118&gt;0,AC118&gt;0,Z118&gt;0),((Z118-AC118)*AE118)/((AE118-AC118)*Z118),0)</f>
        <v>0</v>
      </c>
      <c r="AH118" s="29">
        <f t="shared" si="1"/>
        <v>0</v>
      </c>
      <c r="AI118" s="43"/>
      <c r="AJ118" s="39"/>
      <c r="AK118" s="28"/>
      <c r="AL118" s="41">
        <f>AI118*(1-AJ118)*AK118</f>
        <v>0</v>
      </c>
      <c r="AM118" s="18"/>
      <c r="AN118" s="18"/>
      <c r="AO118" s="121">
        <f>AO117+AI118-AN118</f>
        <v>1592.3399999999997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5" thickBot="1" x14ac:dyDescent="0.25">
      <c r="A119" s="159"/>
      <c r="B119" s="49" t="s">
        <v>38</v>
      </c>
      <c r="C119" s="50"/>
      <c r="D119" s="51">
        <f>SUM(D116:D118)</f>
        <v>0</v>
      </c>
      <c r="E119" s="51"/>
      <c r="F119" s="51">
        <f>SUM(F116:F118)</f>
        <v>0</v>
      </c>
      <c r="G119" s="52"/>
      <c r="H119" s="52"/>
      <c r="I119" s="51">
        <f>SUM(I116:I118)</f>
        <v>0</v>
      </c>
      <c r="J119" s="52"/>
      <c r="K119" s="51">
        <f>SUM(K116:K118)</f>
        <v>0</v>
      </c>
      <c r="L119" s="21">
        <f>IF(K119&gt;0,(K116*L116+K117*L117+K118*L118)/K119,0)</f>
        <v>0</v>
      </c>
      <c r="M119" s="52">
        <f>M116+M117+M118</f>
        <v>0</v>
      </c>
      <c r="N119" s="53">
        <f>IF(M119&gt;0,O119/M119,0)</f>
        <v>0</v>
      </c>
      <c r="O119" s="54">
        <f>O116+O117+O118</f>
        <v>0</v>
      </c>
      <c r="P119" s="21">
        <f>IF(M119&gt;0,Q119/M119,0)</f>
        <v>0</v>
      </c>
      <c r="Q119" s="54">
        <f>Q116+Q117+Q118</f>
        <v>0</v>
      </c>
      <c r="R119" s="21">
        <f>IF(M119&gt;0,S119/M119,0)</f>
        <v>0</v>
      </c>
      <c r="S119" s="54">
        <f>S116+S117+S118</f>
        <v>0</v>
      </c>
      <c r="T119" s="21">
        <f>IF(M119&gt;0,U119/M119,0)</f>
        <v>0</v>
      </c>
      <c r="U119" s="54">
        <f>U116+U117+U118</f>
        <v>0</v>
      </c>
      <c r="V119" s="21">
        <f>IF(M119&gt;0,W119/M119,0)</f>
        <v>0</v>
      </c>
      <c r="W119" s="54">
        <f>W116+W117+W118</f>
        <v>0</v>
      </c>
      <c r="X119" s="21">
        <f>IF(M119&gt;0,Y119/M119,0)</f>
        <v>0</v>
      </c>
      <c r="Y119" s="54">
        <f>Y116+Y117+Y118</f>
        <v>0</v>
      </c>
      <c r="Z119" s="55">
        <f>IF(M119&gt;0,AA119/M119,0)</f>
        <v>0</v>
      </c>
      <c r="AA119" s="56">
        <f>SUM(AA116:AA118)</f>
        <v>0</v>
      </c>
      <c r="AB119" s="55">
        <f>IF(M119&gt;0,(AB116*M116+AB117*M117+AB118*M118)/M119,0)</f>
        <v>0</v>
      </c>
      <c r="AC119" s="55">
        <f>IF(K119&gt;0,(K116*AC116+K117*AC117+K118*AC118)/K119,0)</f>
        <v>0</v>
      </c>
      <c r="AD119" s="52">
        <f>SUM(AD116:AD118)</f>
        <v>0</v>
      </c>
      <c r="AE119" s="53">
        <f>IF(K119&gt;0,(K116*AE116+K117*AE117+K118*AE118)/K119,0)</f>
        <v>0</v>
      </c>
      <c r="AF119" s="58">
        <f>SUM(AF116:AF118)</f>
        <v>0</v>
      </c>
      <c r="AG119" s="53">
        <f>IF(AND(AA119&gt;0),((AA116*AG116+AA117*AG117+AA118*AG118)/AA119),0)</f>
        <v>0</v>
      </c>
      <c r="AH119" s="57">
        <f t="shared" si="1"/>
        <v>0</v>
      </c>
      <c r="AI119" s="51">
        <f>SUM(AI116:AI118)</f>
        <v>0</v>
      </c>
      <c r="AJ119" s="21">
        <f>IF(AI119&gt;0,(AJ116*AI116+AJ117*AI117+AJ118*AI118)/AI119,0)</f>
        <v>0</v>
      </c>
      <c r="AK119" s="53">
        <f>IF(K119&gt;0,(AK116*K116+AK117*K117+AK118*K118)/K119,0)</f>
        <v>0</v>
      </c>
      <c r="AL119" s="58">
        <f>SUM(AL116:AL118)</f>
        <v>0</v>
      </c>
      <c r="AM119" s="56"/>
      <c r="AN119" s="56">
        <f>SUM(AN116:AN118)</f>
        <v>0</v>
      </c>
      <c r="AO119" s="105"/>
      <c r="AP119" s="106">
        <f>AO118</f>
        <v>1592.3399999999997</v>
      </c>
      <c r="AQ119" s="51">
        <f>SUM(AQ116:AQ118)</f>
        <v>0</v>
      </c>
      <c r="AR119" s="59"/>
      <c r="AS119" s="58"/>
      <c r="AT119" s="58"/>
      <c r="AU119" s="58"/>
      <c r="AV119" s="58"/>
    </row>
    <row r="120" spans="1:48" x14ac:dyDescent="0.2">
      <c r="A120" s="157">
        <v>30</v>
      </c>
      <c r="B120" s="23">
        <v>1</v>
      </c>
      <c r="C120" s="11"/>
      <c r="D120" s="12"/>
      <c r="E120" s="12"/>
      <c r="F120" s="12"/>
      <c r="G120" s="13"/>
      <c r="H120" s="13"/>
      <c r="I120" s="12"/>
      <c r="J120" s="13"/>
      <c r="K120" s="12"/>
      <c r="L120" s="14"/>
      <c r="M120" s="37">
        <f>ROUND(K120*(1-L120),0)</f>
        <v>0</v>
      </c>
      <c r="N120" s="15"/>
      <c r="O120" s="25">
        <f>M120*N120</f>
        <v>0</v>
      </c>
      <c r="P120" s="14"/>
      <c r="Q120" s="25">
        <f>M120*P120</f>
        <v>0</v>
      </c>
      <c r="R120" s="16"/>
      <c r="S120" s="25">
        <f>M120*R120</f>
        <v>0</v>
      </c>
      <c r="T120" s="26"/>
      <c r="U120" s="25">
        <f>M120*T120</f>
        <v>0</v>
      </c>
      <c r="V120" s="16"/>
      <c r="W120" s="25">
        <f>M120*V120</f>
        <v>0</v>
      </c>
      <c r="X120" s="16"/>
      <c r="Y120" s="25">
        <f>X120*M120</f>
        <v>0</v>
      </c>
      <c r="Z120" s="17"/>
      <c r="AA120" s="18">
        <f>M120*Z120</f>
        <v>0</v>
      </c>
      <c r="AB120" s="27">
        <f>IF(M120&gt;0,(AD120+AL120)/M120,0)</f>
        <v>0</v>
      </c>
      <c r="AC120" s="17"/>
      <c r="AD120" s="24">
        <f>AC120*M120</f>
        <v>0</v>
      </c>
      <c r="AE120" s="117"/>
      <c r="AF120" s="30">
        <f>AI120*(1-AJ120)*AE120</f>
        <v>0</v>
      </c>
      <c r="AG120" s="28">
        <f>IF(AND(AE120&gt;0,AC120&gt;0,Z120&gt;0),((Z120-AC120)*AE120)/((AE120-AC120)*Z120),0)</f>
        <v>0</v>
      </c>
      <c r="AH120" s="60">
        <f t="shared" si="1"/>
        <v>0</v>
      </c>
      <c r="AI120" s="12"/>
      <c r="AJ120" s="14"/>
      <c r="AK120" s="15"/>
      <c r="AL120" s="30">
        <f>AI120*(1-AJ120)*AK120</f>
        <v>0</v>
      </c>
      <c r="AM120" s="19"/>
      <c r="AN120" s="19"/>
      <c r="AO120" s="101">
        <f>AO118+AI120-AN120</f>
        <v>1592.3399999999997</v>
      </c>
      <c r="AP120" s="102"/>
      <c r="AQ120" s="12"/>
      <c r="AR120" s="31"/>
      <c r="AS120" s="20"/>
      <c r="AT120" s="20"/>
      <c r="AU120" s="20"/>
      <c r="AV120" s="20"/>
    </row>
    <row r="121" spans="1:48" x14ac:dyDescent="0.2">
      <c r="A121" s="158"/>
      <c r="B121" s="33">
        <v>2</v>
      </c>
      <c r="C121" s="11"/>
      <c r="D121" s="34"/>
      <c r="E121" s="34"/>
      <c r="F121" s="34"/>
      <c r="G121" s="35"/>
      <c r="H121" s="35"/>
      <c r="I121" s="34"/>
      <c r="J121" s="35"/>
      <c r="K121" s="34"/>
      <c r="L121" s="36"/>
      <c r="M121" s="37">
        <f>ROUND(K121*(1-L121),0)</f>
        <v>0</v>
      </c>
      <c r="N121" s="38"/>
      <c r="O121" s="25">
        <f>M121*N121</f>
        <v>0</v>
      </c>
      <c r="P121" s="36"/>
      <c r="Q121" s="25">
        <f>M121*P121</f>
        <v>0</v>
      </c>
      <c r="R121" s="39"/>
      <c r="S121" s="25">
        <f>M121*R121</f>
        <v>0</v>
      </c>
      <c r="T121" s="28"/>
      <c r="U121" s="25">
        <f>M121*T121</f>
        <v>0</v>
      </c>
      <c r="V121" s="39"/>
      <c r="W121" s="25">
        <f>M121*V121</f>
        <v>0</v>
      </c>
      <c r="X121" s="39"/>
      <c r="Y121" s="25">
        <f>X121*M121</f>
        <v>0</v>
      </c>
      <c r="Z121" s="40"/>
      <c r="AA121" s="18">
        <f>M121*Z121</f>
        <v>0</v>
      </c>
      <c r="AB121" s="27">
        <f>IF(M121&gt;0,(AD121+AL121)/M121,0)</f>
        <v>0</v>
      </c>
      <c r="AC121" s="40"/>
      <c r="AD121" s="37">
        <f>AC121*M121</f>
        <v>0</v>
      </c>
      <c r="AE121" s="28"/>
      <c r="AF121" s="41">
        <f>AI121*(1-AJ121)*AE121</f>
        <v>0</v>
      </c>
      <c r="AG121" s="28">
        <f>IF(AND(AE121&gt;0,AC121&gt;0,Z121&gt;0),((Z121-AC121)*AE121)/((AE121-AC121)*Z121),0)</f>
        <v>0</v>
      </c>
      <c r="AH121" s="29">
        <f t="shared" si="1"/>
        <v>0</v>
      </c>
      <c r="AI121" s="34"/>
      <c r="AJ121" s="36"/>
      <c r="AK121" s="38"/>
      <c r="AL121" s="41">
        <f>AI121*(1-AJ121)*AK121</f>
        <v>0</v>
      </c>
      <c r="AM121" s="42"/>
      <c r="AN121" s="42"/>
      <c r="AO121" s="121">
        <f>AO120+AI121-AN121</f>
        <v>1592.3399999999997</v>
      </c>
      <c r="AP121" s="104"/>
      <c r="AQ121" s="43"/>
      <c r="AR121" s="44"/>
      <c r="AS121" s="45"/>
      <c r="AT121" s="45"/>
      <c r="AU121" s="45"/>
      <c r="AV121" s="45"/>
    </row>
    <row r="122" spans="1:48" x14ac:dyDescent="0.2">
      <c r="A122" s="158"/>
      <c r="B122" s="33">
        <v>3</v>
      </c>
      <c r="C122" s="46"/>
      <c r="D122" s="43"/>
      <c r="E122" s="43"/>
      <c r="F122" s="43"/>
      <c r="G122" s="37"/>
      <c r="H122" s="37"/>
      <c r="I122" s="43"/>
      <c r="J122" s="37"/>
      <c r="K122" s="43"/>
      <c r="L122" s="39"/>
      <c r="M122" s="37">
        <f>ROUND(K122*(1-L122),0)</f>
        <v>0</v>
      </c>
      <c r="N122" s="28"/>
      <c r="O122" s="25">
        <f>M122*N122</f>
        <v>0</v>
      </c>
      <c r="P122" s="39"/>
      <c r="Q122" s="25">
        <f>M122*P122</f>
        <v>0</v>
      </c>
      <c r="R122" s="39"/>
      <c r="S122" s="25">
        <f>M122*R122</f>
        <v>0</v>
      </c>
      <c r="T122" s="28"/>
      <c r="U122" s="25">
        <f>M122*T122</f>
        <v>0</v>
      </c>
      <c r="V122" s="39"/>
      <c r="W122" s="25">
        <f>M122*V122</f>
        <v>0</v>
      </c>
      <c r="X122" s="39"/>
      <c r="Y122" s="25">
        <f>X122*M122</f>
        <v>0</v>
      </c>
      <c r="Z122" s="47"/>
      <c r="AA122" s="18">
        <f>M122*Z122</f>
        <v>0</v>
      </c>
      <c r="AB122" s="27">
        <f>IF(M122&gt;0,(AD122+AL122)/M122,0)</f>
        <v>0</v>
      </c>
      <c r="AC122" s="47"/>
      <c r="AD122" s="37">
        <f>AC122*M122</f>
        <v>0</v>
      </c>
      <c r="AE122" s="28"/>
      <c r="AF122" s="41">
        <f>AI122*(1-AJ122)*AE122</f>
        <v>0</v>
      </c>
      <c r="AG122" s="28">
        <f>IF(AND(AE122&gt;0,AC122&gt;0,Z122&gt;0),((Z122-AC122)*AE122)/((AE122-AC122)*Z122),0)</f>
        <v>0</v>
      </c>
      <c r="AH122" s="29">
        <f t="shared" si="1"/>
        <v>0</v>
      </c>
      <c r="AI122" s="43"/>
      <c r="AJ122" s="39"/>
      <c r="AK122" s="28"/>
      <c r="AL122" s="41">
        <f>AI122*(1-AJ122)*AK122</f>
        <v>0</v>
      </c>
      <c r="AM122" s="18"/>
      <c r="AN122" s="18"/>
      <c r="AO122" s="121">
        <f>AO121+AI122-AN122</f>
        <v>1592.3399999999997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5" thickBot="1" x14ac:dyDescent="0.25">
      <c r="A123" s="159"/>
      <c r="B123" s="49" t="s">
        <v>38</v>
      </c>
      <c r="C123" s="50"/>
      <c r="D123" s="51">
        <f>SUM(D120:D122)</f>
        <v>0</v>
      </c>
      <c r="E123" s="51"/>
      <c r="F123" s="51">
        <f>SUM(F120:F122)</f>
        <v>0</v>
      </c>
      <c r="G123" s="52"/>
      <c r="H123" s="52"/>
      <c r="I123" s="51">
        <f>SUM(I120:I122)</f>
        <v>0</v>
      </c>
      <c r="J123" s="52"/>
      <c r="K123" s="51">
        <f>SUM(K120:K122)</f>
        <v>0</v>
      </c>
      <c r="L123" s="21">
        <f>IF(K123&gt;0,(K120*L120+K121*L121+K122*L122)/K123,0)</f>
        <v>0</v>
      </c>
      <c r="M123" s="52">
        <f>M120+M121+M122</f>
        <v>0</v>
      </c>
      <c r="N123" s="53">
        <f>IF(M123&gt;0,O123/M123,0)</f>
        <v>0</v>
      </c>
      <c r="O123" s="54">
        <f>O120+O121+O122</f>
        <v>0</v>
      </c>
      <c r="P123" s="21">
        <f>IF(M123&gt;0,Q123/M123,0)</f>
        <v>0</v>
      </c>
      <c r="Q123" s="54">
        <f>Q120+Q121+Q122</f>
        <v>0</v>
      </c>
      <c r="R123" s="21">
        <f>IF(M123&gt;0,S123/M123,0)</f>
        <v>0</v>
      </c>
      <c r="S123" s="54">
        <f>S120+S121+S122</f>
        <v>0</v>
      </c>
      <c r="T123" s="21">
        <f>IF(M123&gt;0,U123/M123,0)</f>
        <v>0</v>
      </c>
      <c r="U123" s="54">
        <f>U120+U121+U122</f>
        <v>0</v>
      </c>
      <c r="V123" s="21">
        <f>IF(M123&gt;0,W123/M123,0)</f>
        <v>0</v>
      </c>
      <c r="W123" s="54">
        <f>W120+W121+W122</f>
        <v>0</v>
      </c>
      <c r="X123" s="21">
        <f>IF(M123&gt;0,Y123/M123,0)</f>
        <v>0</v>
      </c>
      <c r="Y123" s="54">
        <f>Y120+Y121+Y122</f>
        <v>0</v>
      </c>
      <c r="Z123" s="55">
        <f>IF(M123&gt;0,AA123/M123,0)</f>
        <v>0</v>
      </c>
      <c r="AA123" s="56">
        <f>SUM(AA120:AA122)</f>
        <v>0</v>
      </c>
      <c r="AB123" s="55">
        <f>IF(M123&gt;0,(AB120*M120+AB121*M121+AB122*M122)/M123,0)</f>
        <v>0</v>
      </c>
      <c r="AC123" s="55">
        <f>IF(K123&gt;0,(K120*AC120+K121*AC121+K122*AC122)/K123,0)</f>
        <v>0</v>
      </c>
      <c r="AD123" s="52">
        <f>SUM(AD120:AD122)</f>
        <v>0</v>
      </c>
      <c r="AE123" s="53">
        <f>IF(K123&gt;0,(K120*AE120+K121*AE121+K122*AE122)/K123,0)</f>
        <v>0</v>
      </c>
      <c r="AF123" s="58">
        <f>SUM(AF120:AF122)</f>
        <v>0</v>
      </c>
      <c r="AG123" s="53">
        <f>IF(AND(AA123&gt;0),((AA120*AG120+AA121*AG121+AA122*AG122)/AA123),0)</f>
        <v>0</v>
      </c>
      <c r="AH123" s="57">
        <f t="shared" si="1"/>
        <v>0</v>
      </c>
      <c r="AI123" s="51">
        <f>SUM(AI120:AI122)</f>
        <v>0</v>
      </c>
      <c r="AJ123" s="21">
        <f>IF(AI123&gt;0,(AJ120*AI120+AJ121*AI121+AJ122*AI122)/AI123,0)</f>
        <v>0</v>
      </c>
      <c r="AK123" s="53">
        <f>IF(K123&gt;0,(AK120*K120+AK121*K121+AK122*K122)/K123,0)</f>
        <v>0</v>
      </c>
      <c r="AL123" s="58">
        <f>SUM(AL120:AL122)</f>
        <v>0</v>
      </c>
      <c r="AM123" s="56"/>
      <c r="AN123" s="56">
        <f>SUM(AN120:AN122)</f>
        <v>0</v>
      </c>
      <c r="AO123" s="105"/>
      <c r="AP123" s="106">
        <f>AO122</f>
        <v>1592.3399999999997</v>
      </c>
      <c r="AQ123" s="51">
        <f>SUM(AQ120:AQ122)</f>
        <v>0</v>
      </c>
      <c r="AR123" s="59"/>
      <c r="AS123" s="58"/>
      <c r="AT123" s="58"/>
      <c r="AU123" s="58"/>
      <c r="AV123" s="58"/>
    </row>
    <row r="124" spans="1:48" x14ac:dyDescent="0.2">
      <c r="A124" s="157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>M124*N124</f>
        <v>0</v>
      </c>
      <c r="P124" s="14"/>
      <c r="Q124" s="25">
        <f>M124*P124</f>
        <v>0</v>
      </c>
      <c r="R124" s="16"/>
      <c r="S124" s="25">
        <f>M124*R124</f>
        <v>0</v>
      </c>
      <c r="T124" s="26"/>
      <c r="U124" s="25">
        <f>M124*T124</f>
        <v>0</v>
      </c>
      <c r="V124" s="16"/>
      <c r="W124" s="25">
        <f>M124*V124</f>
        <v>0</v>
      </c>
      <c r="X124" s="16"/>
      <c r="Y124" s="25">
        <f>X124*M124</f>
        <v>0</v>
      </c>
      <c r="Z124" s="17"/>
      <c r="AA124" s="18">
        <f>M124*Z124</f>
        <v>0</v>
      </c>
      <c r="AB124" s="27">
        <f>IF(M124&gt;0,(AD124+AL124)/M124,0)</f>
        <v>0</v>
      </c>
      <c r="AC124" s="17"/>
      <c r="AD124" s="24">
        <f>AC124*M124</f>
        <v>0</v>
      </c>
      <c r="AE124" s="117"/>
      <c r="AF124" s="30">
        <f>AI124*(1-AJ124)*AE124</f>
        <v>0</v>
      </c>
      <c r="AG124" s="28">
        <f>IF(AND(AE124&gt;0,AC124&gt;0,Z124&gt;0),((Z124-AC124)*AE124)/((AE124-AC124)*Z124),0)</f>
        <v>0</v>
      </c>
      <c r="AH124" s="60">
        <f t="shared" si="1"/>
        <v>0</v>
      </c>
      <c r="AI124" s="12"/>
      <c r="AJ124" s="14"/>
      <c r="AK124" s="15"/>
      <c r="AL124" s="30">
        <f>AI124*(1-AJ124)*AK124</f>
        <v>0</v>
      </c>
      <c r="AM124" s="19"/>
      <c r="AN124" s="19"/>
      <c r="AO124" s="101">
        <f>AO122+AI124-AN124</f>
        <v>1592.3399999999997</v>
      </c>
      <c r="AP124" s="102"/>
      <c r="AQ124" s="12"/>
      <c r="AR124" s="31"/>
      <c r="AS124" s="20"/>
      <c r="AT124" s="20"/>
      <c r="AU124" s="20"/>
      <c r="AV124" s="20"/>
    </row>
    <row r="125" spans="1:48" x14ac:dyDescent="0.2">
      <c r="A125" s="158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>M125*N125</f>
        <v>0</v>
      </c>
      <c r="P125" s="36"/>
      <c r="Q125" s="25">
        <f>M125*P125</f>
        <v>0</v>
      </c>
      <c r="R125" s="39"/>
      <c r="S125" s="25">
        <f>M125*R125</f>
        <v>0</v>
      </c>
      <c r="T125" s="28"/>
      <c r="U125" s="25">
        <f>M125*T125</f>
        <v>0</v>
      </c>
      <c r="V125" s="39"/>
      <c r="W125" s="25">
        <f>M125*V125</f>
        <v>0</v>
      </c>
      <c r="X125" s="39"/>
      <c r="Y125" s="25">
        <f>X125*M125</f>
        <v>0</v>
      </c>
      <c r="Z125" s="40"/>
      <c r="AA125" s="18">
        <f>M125*Z125</f>
        <v>0</v>
      </c>
      <c r="AB125" s="27">
        <f>IF(M125&gt;0,(AD125+AL125)/M125,0)</f>
        <v>0</v>
      </c>
      <c r="AC125" s="40"/>
      <c r="AD125" s="37">
        <f>AC125*M125</f>
        <v>0</v>
      </c>
      <c r="AE125" s="28"/>
      <c r="AF125" s="41">
        <f>AI125*(1-AJ125)*AE125</f>
        <v>0</v>
      </c>
      <c r="AG125" s="28">
        <f>IF(AND(AE125&gt;0,AC125&gt;0,Z125&gt;0),((Z125-AC125)*AE125)/((AE125-AC125)*Z125),0)</f>
        <v>0</v>
      </c>
      <c r="AH125" s="29">
        <f t="shared" si="1"/>
        <v>0</v>
      </c>
      <c r="AI125" s="34"/>
      <c r="AJ125" s="36"/>
      <c r="AK125" s="38"/>
      <c r="AL125" s="41">
        <f>AI125*(1-AJ125)*AK125</f>
        <v>0</v>
      </c>
      <c r="AM125" s="42"/>
      <c r="AN125" s="42"/>
      <c r="AO125" s="121">
        <f>AO124+AI125-AN125</f>
        <v>1592.3399999999997</v>
      </c>
      <c r="AP125" s="104"/>
      <c r="AQ125" s="43"/>
      <c r="AR125" s="44"/>
      <c r="AS125" s="45"/>
      <c r="AT125" s="45"/>
      <c r="AU125" s="45"/>
      <c r="AV125" s="45"/>
    </row>
    <row r="126" spans="1:48" x14ac:dyDescent="0.2">
      <c r="A126" s="158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>M126*N126</f>
        <v>0</v>
      </c>
      <c r="P126" s="39"/>
      <c r="Q126" s="25">
        <f>M126*P126</f>
        <v>0</v>
      </c>
      <c r="R126" s="39"/>
      <c r="S126" s="25">
        <f>M126*R126</f>
        <v>0</v>
      </c>
      <c r="T126" s="28"/>
      <c r="U126" s="25">
        <f>M126*T126</f>
        <v>0</v>
      </c>
      <c r="V126" s="39"/>
      <c r="W126" s="25">
        <f>M126*V126</f>
        <v>0</v>
      </c>
      <c r="X126" s="39"/>
      <c r="Y126" s="25">
        <f>X126*M126</f>
        <v>0</v>
      </c>
      <c r="Z126" s="47"/>
      <c r="AA126" s="18">
        <f>M126*Z126</f>
        <v>0</v>
      </c>
      <c r="AB126" s="27">
        <f>IF(M126&gt;0,(AD126+AL126)/M126,0)</f>
        <v>0</v>
      </c>
      <c r="AC126" s="47"/>
      <c r="AD126" s="37">
        <f>AC126*M126</f>
        <v>0</v>
      </c>
      <c r="AE126" s="28"/>
      <c r="AF126" s="41">
        <f>AI126*(1-AJ126)*AE126</f>
        <v>0</v>
      </c>
      <c r="AG126" s="28">
        <f>IF(AND(AE126&gt;0,AC126&gt;0,Z126&gt;0),((Z126-AC126)*AE126)/((AE126-AC126)*Z126),0)</f>
        <v>0</v>
      </c>
      <c r="AH126" s="29">
        <f t="shared" si="1"/>
        <v>0</v>
      </c>
      <c r="AI126" s="43"/>
      <c r="AJ126" s="39"/>
      <c r="AK126" s="28"/>
      <c r="AL126" s="41">
        <f>AI126*(1-AJ126)*AK126</f>
        <v>0</v>
      </c>
      <c r="AM126" s="18"/>
      <c r="AN126" s="18"/>
      <c r="AO126" s="121">
        <f>AO125+AI126-AN126</f>
        <v>1592.3399999999997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5" thickBot="1" x14ac:dyDescent="0.25">
      <c r="A127" s="159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>O124+O125+O126</f>
        <v>0</v>
      </c>
      <c r="P127" s="21">
        <f>IF(M127&gt;0,Q127/M127,0)</f>
        <v>0</v>
      </c>
      <c r="Q127" s="54">
        <f>Q124+Q125+Q126</f>
        <v>0</v>
      </c>
      <c r="R127" s="21">
        <f>IF(M127&gt;0,S127/M127,0)</f>
        <v>0</v>
      </c>
      <c r="S127" s="54">
        <f>S124+S125+S126</f>
        <v>0</v>
      </c>
      <c r="T127" s="21">
        <f>IF(M127&gt;0,U127/M127,0)</f>
        <v>0</v>
      </c>
      <c r="U127" s="54">
        <f>U124+U125+U126</f>
        <v>0</v>
      </c>
      <c r="V127" s="21">
        <f>IF(M127&gt;0,W127/M127,0)</f>
        <v>0</v>
      </c>
      <c r="W127" s="54">
        <f>W124+W125+W126</f>
        <v>0</v>
      </c>
      <c r="X127" s="21">
        <f>IF(M127&gt;0,Y127/M127,0)</f>
        <v>0</v>
      </c>
      <c r="Y127" s="54">
        <f>Y124+Y125+Y126</f>
        <v>0</v>
      </c>
      <c r="Z127" s="55">
        <f>IF(M127&gt;0,AA127/M127,0)</f>
        <v>0</v>
      </c>
      <c r="AA127" s="56">
        <f>SUM(AA124:AA126)</f>
        <v>0</v>
      </c>
      <c r="AB127" s="55">
        <f>IF(M127&gt;0,(AB124*M124+AB125*M125+AB126*M126)/M127,0)</f>
        <v>0</v>
      </c>
      <c r="AC127" s="55">
        <f>IF(K127&gt;0,(K124*AC124+K125*AC125+K126*AC126)/K127,0)</f>
        <v>0</v>
      </c>
      <c r="AD127" s="52">
        <f>SUM(AD124:AD126)</f>
        <v>0</v>
      </c>
      <c r="AE127" s="53">
        <f>IF(K127&gt;0,(K124*AE124+K125*AE125+K126*AE126)/K127,0)</f>
        <v>0</v>
      </c>
      <c r="AF127" s="58">
        <f>SUM(AF124:AF126)</f>
        <v>0</v>
      </c>
      <c r="AG127" s="53">
        <f>IF(AND(AA127&gt;0),((AA124*AG124+AA125*AG125+AA126*AG126)/AA127),0)</f>
        <v>0</v>
      </c>
      <c r="AH127" s="57">
        <f t="shared" si="1"/>
        <v>0</v>
      </c>
      <c r="AI127" s="51">
        <f>SUM(AI124:AI126)</f>
        <v>0</v>
      </c>
      <c r="AJ127" s="21">
        <f>IF(AI127&gt;0,(AJ124*AI124+AJ125*AI125+AJ126*AI126)/AI127,0)</f>
        <v>0</v>
      </c>
      <c r="AK127" s="53">
        <f>IF(K127&gt;0,(AK124*K124+AK125*K125+AK126*K126)/K127,0)</f>
        <v>0</v>
      </c>
      <c r="AL127" s="58">
        <f>SUM(AL124:AL126)</f>
        <v>0</v>
      </c>
      <c r="AM127" s="63"/>
      <c r="AN127" s="56">
        <f>SUM(AN124:AN126)</f>
        <v>0</v>
      </c>
      <c r="AO127" s="105"/>
      <c r="AP127" s="106">
        <f>AO126</f>
        <v>1592.3399999999997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1263830</v>
      </c>
      <c r="E128" s="69"/>
      <c r="F128" s="69">
        <f>SUM(F127,F123,F119,F115,F111,F107,F103,F99,F95,F91,F87,F83,F79,F75,F71,F67,F63,F59,F55,F51,F47,F43,F39,F35,F31,F27,F23,F19,F15,F11,F7)</f>
        <v>1299447</v>
      </c>
      <c r="G128" s="75"/>
      <c r="H128" s="69"/>
      <c r="I128" s="69">
        <f>SUM(I127,I123,I119,I115,I111,I107,I103,I99,I95,I91,I87,I83,I79,I75,I71,I67,I63,I59,I55,I51,I47,I43,I39,I35,I31,I27,I23,I19,I15,I11,I7)</f>
        <v>1336687</v>
      </c>
      <c r="J128" s="75"/>
      <c r="K128" s="69">
        <f>SUM(K127,K123,K119,K115,K111,K107,K103,K99,K95,K91,K87,K83,K79,K75,K71,K67,K63,K59,K55,K51,K47,K43,K39,K35,K31,K27,K23,K19,K15,K11,K7)</f>
        <v>1351242</v>
      </c>
      <c r="L128" s="70">
        <f>1-M128/K128</f>
        <v>7.9175306865831629E-2</v>
      </c>
      <c r="M128" s="69">
        <f>SUM(M127,M123,M119,M115,M111,M107,M103,M99,M95,M91,M87,M83,M79,M75,M71,M67,M63,M59,M55,M51,M47,M43,M39,M35,M31,M27,M23,M19,M15,M11,M7)</f>
        <v>1244257</v>
      </c>
      <c r="N128" s="71">
        <f>IF(AND(M128&gt;0),(O128/M128),0)</f>
        <v>0.70331909404568349</v>
      </c>
      <c r="O128" s="69">
        <f>SUM(O127,O123,O119,O115,O111,O107,O103,O99,O95,O91,O87,O83,O79,O75,O71,O67,O63,O59,O55,O51,O47,O43,O39,O35,O31,O27,O23,O19,O15,O11,O7)</f>
        <v>875109.70600000001</v>
      </c>
      <c r="P128" s="71">
        <f>Q128/M128</f>
        <v>0.26296045672236523</v>
      </c>
      <c r="Q128" s="69">
        <f>SUM(Q127,Q123,Q119,Q115,Q111,Q107,Q103,Q99,Q95,Q91,Q87,Q83,Q79,Q75,Q71,Q67,Q63,Q59,Q55,Q51,Q47,Q43,Q39,Q35,Q31,Q27,Q23,Q19,Q15,Q11,Q7)</f>
        <v>327190.38900000002</v>
      </c>
      <c r="R128" s="71">
        <f>S128/M128</f>
        <v>3.4382937769287213E-2</v>
      </c>
      <c r="S128" s="69">
        <f>SUM(S127,S123,S119,S115,S111,S107,S103,S99,S95,S91,S87,S83,S79,S75,S71,S67,S63,S59,S55,S51,S47,S43,S39,S35,S31,S27,S23,S19,S15,S11,S7)</f>
        <v>42781.210999999996</v>
      </c>
      <c r="T128" s="71">
        <f>U128/M128</f>
        <v>0.21021818563206796</v>
      </c>
      <c r="U128" s="69">
        <f>SUM(U127,U123,U119,U115,U111,U107,U103,U99,U95,U91,U87,U83,U79,U75,U71,U67,U63,U59,U55,U51,U47,U43,U39,U35,U31,U27,U23,U19,U15,U11,U7)</f>
        <v>261565.44899999996</v>
      </c>
      <c r="V128" s="71">
        <f>W128/M128</f>
        <v>0.50788474406814665</v>
      </c>
      <c r="W128" s="69">
        <f>SUM(W127,W123,W119,W115,W111,W107,W103,W99,W95,W91,W87,W83,W79,W75,W71,W67,W63,W59,W55,W51,W47,W43,W39,W35,W31,W27,W23,W19,W15,W11,W7)</f>
        <v>631939.14799999993</v>
      </c>
      <c r="X128" s="71">
        <f>IF(AND(M128&gt;0),(Y128/M128),0)</f>
        <v>0.38754775741667524</v>
      </c>
      <c r="Y128" s="69">
        <f>SUM(Y127,Y123,Y119,Y115,Y111,Y107,Y103,Y99,Y95,Y91,Y87,Y83,Y79,Y75,Y71,Y67,Y63,Y59,Y55,Y51,Y47,Y43,Y39,Y35,Y31,Y27,Y23,Y19,Y15,Y11,Y7)</f>
        <v>482209.01000000007</v>
      </c>
      <c r="Z128" s="72">
        <f>IF(AND(M128&gt;0),(AA128/M128),0)</f>
        <v>2.8881346136690419E-3</v>
      </c>
      <c r="AA128" s="69">
        <f>SUM(AA127,AA123,AA119,AA115,AA111,AA107,AA103,AA99,AA95,AA91,AA87,AA83,AA79,AA75,AA71,AA67,AA63,AA59,AA55,AA51,AA47,AA43,AA39,AA35,AA31,AA27,AA23,AA19,AA15,AA11,AA7)</f>
        <v>3593.5817100000008</v>
      </c>
      <c r="AB128" s="73">
        <f>(AD128+AL128)/M128</f>
        <v>3.0720356071133213E-3</v>
      </c>
      <c r="AC128" s="74">
        <f>AD128/(M128-AI128)</f>
        <v>2.6618734337371995E-4</v>
      </c>
      <c r="AD128" s="75">
        <f>SUM(AD127,AD123,AD119,AD115,AD111,AD107,AD103,AD99,AD95,AD91,AD87,AD83,AD79,AD75,AD71,AD67,AD63,AD59,AD55,AD51,AD47,AD43,AD39,AD35,AD31,AD27,AD23,AD19,AD15,AD11,AD7)</f>
        <v>326.51764000000009</v>
      </c>
      <c r="AE128" s="71">
        <f>AF128/AI128</f>
        <v>0.19849951981148142</v>
      </c>
      <c r="AF128" s="69">
        <f>SUM(AF127,AF123,AF119,AF115,AF111,AF107,AF103,AF99,AF95,AF91,AF87,AF83,AF79,AF75,AF71,AF67,AF63,AF59,AF55,AF51,AF47,AF43,AF39,AF35,AF31,AF27,AF23,AF19,AF15,AF11,AF7)</f>
        <v>3495.7750433999995</v>
      </c>
      <c r="AG128" s="76">
        <f>((Z128-AC128)*AE128)/((AE128-AC128)*Z128)</f>
        <v>0.90905320122472166</v>
      </c>
      <c r="AH128" s="77">
        <f>((AB128-AC128)*AK128)/((AK128-AC128)*AB128)</f>
        <v>0.91457788679294416</v>
      </c>
      <c r="AI128" s="69">
        <f>SUM(AI127,AI123,AI119,AI115,AI111,AI107,AI103,AI99,AI95,AI91,AI87,AI83,AI79,AI75,AI71,AI67,AI63,AI59,AI55,AI51,AI47,AI43,AI39,AI35,AI31,AI27,AI23,AI19,AI15,AI11,AI7)</f>
        <v>17611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9.2431321333257613E-2</v>
      </c>
      <c r="AK128" s="71">
        <f>AL128/AI128</f>
        <v>0.19850571622281529</v>
      </c>
      <c r="AL128" s="69">
        <f>SUM(AL127,AL123,AL119,AL115,AL111,AL107,AL103,AL99,AL95,AL91,AL87,AL83,AL79,AL75,AL71,AL67,AL63,AL59,AL55,AL51,AL47,AL43,AL39,AL35,AL31,AL27,AL23,AL19,AL15,AL11,AL7)</f>
        <v>3495.8841683999999</v>
      </c>
      <c r="AM128" s="69"/>
      <c r="AN128" s="107">
        <f>SUM(AN127,AN123,AN119,AN115,AN111,AN107,AN103,AN99,AN95,AN91,AN87,AN83,AN79,AN75,AN71,AN67,AN63,AN59,AN55,AN51,AN47,AN43,AN39,AN35,AN31,AN27,AN23,AN19,AN15,AN11,AN7)</f>
        <v>17317.879999999997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2">
      <c r="AH131" s="80"/>
    </row>
    <row r="132" spans="34:34" x14ac:dyDescent="0.2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</protectedRanges>
  <mergeCells count="36">
    <mergeCell ref="AS1:AT1"/>
    <mergeCell ref="AU1:AV1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52:A55"/>
    <mergeCell ref="A56:A59"/>
    <mergeCell ref="A76:A79"/>
    <mergeCell ref="A32:A35"/>
    <mergeCell ref="A36:A39"/>
    <mergeCell ref="A44:A47"/>
    <mergeCell ref="A64:A67"/>
    <mergeCell ref="A68:A71"/>
    <mergeCell ref="A72:A75"/>
    <mergeCell ref="A40:A43"/>
    <mergeCell ref="A48:A51"/>
    <mergeCell ref="A28:A31"/>
    <mergeCell ref="A1:A2"/>
    <mergeCell ref="B1:B2"/>
    <mergeCell ref="A24:A27"/>
    <mergeCell ref="A60:A63"/>
    <mergeCell ref="C1:C2"/>
    <mergeCell ref="A8:A11"/>
    <mergeCell ref="A12:A15"/>
    <mergeCell ref="A16:A19"/>
    <mergeCell ref="A20:A23"/>
    <mergeCell ref="A4:A7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32"/>
  <sheetViews>
    <sheetView zoomScale="110" zoomScaleNormal="110" workbookViewId="0">
      <pane ySplit="2" topLeftCell="A3" activePane="bottomLeft" state="frozen"/>
      <selection pane="bottomLeft" sqref="A1:A2"/>
    </sheetView>
  </sheetViews>
  <sheetFormatPr defaultColWidth="9.140625" defaultRowHeight="12.75" x14ac:dyDescent="0.2"/>
  <cols>
    <col min="1" max="1" width="6.140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138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8.42578125" style="32" hidden="1" customWidth="1"/>
    <col min="20" max="20" width="9" style="138" customWidth="1"/>
    <col min="21" max="21" width="6.7109375" style="32" hidden="1" customWidth="1"/>
    <col min="22" max="22" width="9" style="32" customWidth="1"/>
    <col min="23" max="23" width="7.42578125" style="32" hidden="1" customWidth="1"/>
    <col min="24" max="24" width="9.85546875" style="32" customWidth="1"/>
    <col min="25" max="25" width="14.42578125" style="32" hidden="1" customWidth="1"/>
    <col min="26" max="26" width="11.5703125" style="32" bestFit="1" customWidth="1"/>
    <col min="27" max="27" width="7.5703125" style="32" hidden="1" customWidth="1"/>
    <col min="28" max="28" width="11.7109375" style="32" hidden="1" customWidth="1"/>
    <col min="29" max="29" width="11.5703125" style="32" bestFit="1" customWidth="1"/>
    <col min="30" max="30" width="12.28515625" style="32" hidden="1" customWidth="1"/>
    <col min="31" max="31" width="15" style="80" customWidth="1"/>
    <col min="32" max="32" width="15" style="82" hidden="1" customWidth="1"/>
    <col min="33" max="33" width="13.85546875" style="32" customWidth="1"/>
    <col min="34" max="34" width="10" style="32" customWidth="1"/>
    <col min="35" max="35" width="12" style="32" customWidth="1"/>
    <col min="36" max="36" width="11.5703125" style="81" customWidth="1"/>
    <col min="37" max="37" width="12.28515625" style="82" bestFit="1" customWidth="1"/>
    <col min="38" max="38" width="11.7109375" style="32" bestFit="1" customWidth="1"/>
    <col min="39" max="39" width="11.85546875" style="32" customWidth="1"/>
    <col min="40" max="40" width="12" style="110" customWidth="1"/>
    <col min="41" max="41" width="11.5703125" style="111" customWidth="1"/>
    <col min="42" max="42" width="11.5703125" style="112" customWidth="1"/>
    <col min="43" max="43" width="12.140625" style="83" customWidth="1"/>
    <col min="44" max="44" width="14.85546875" style="32" customWidth="1"/>
    <col min="45" max="45" width="6.42578125" style="32" bestFit="1" customWidth="1"/>
    <col min="46" max="46" width="10.42578125" style="32" customWidth="1"/>
    <col min="47" max="47" width="6.42578125" style="32" bestFit="1" customWidth="1"/>
    <col min="48" max="48" width="11.140625" style="32" customWidth="1"/>
    <col min="49" max="16384" width="9.140625" style="32"/>
  </cols>
  <sheetData>
    <row r="1" spans="1:48" s="22" customFormat="1" ht="66" customHeight="1" x14ac:dyDescent="0.2">
      <c r="A1" s="164" t="s">
        <v>47</v>
      </c>
      <c r="B1" s="166" t="s">
        <v>46</v>
      </c>
      <c r="C1" s="161" t="s">
        <v>45</v>
      </c>
      <c r="D1" s="129" t="s">
        <v>0</v>
      </c>
      <c r="E1" s="129" t="s">
        <v>1</v>
      </c>
      <c r="F1" s="129" t="s">
        <v>2</v>
      </c>
      <c r="G1" s="2" t="s">
        <v>48</v>
      </c>
      <c r="H1" s="129" t="s">
        <v>3</v>
      </c>
      <c r="I1" s="129" t="s">
        <v>4</v>
      </c>
      <c r="J1" s="124" t="s">
        <v>49</v>
      </c>
      <c r="K1" s="129" t="s">
        <v>5</v>
      </c>
      <c r="L1" s="129" t="s">
        <v>6</v>
      </c>
      <c r="M1" s="129" t="s">
        <v>7</v>
      </c>
      <c r="N1" s="135" t="s">
        <v>8</v>
      </c>
      <c r="O1" s="129"/>
      <c r="P1" s="1" t="s">
        <v>9</v>
      </c>
      <c r="Q1" s="1"/>
      <c r="R1" s="1" t="s">
        <v>10</v>
      </c>
      <c r="S1" s="1"/>
      <c r="T1" s="135" t="s">
        <v>11</v>
      </c>
      <c r="U1" s="129"/>
      <c r="V1" s="129" t="s">
        <v>12</v>
      </c>
      <c r="W1" s="129"/>
      <c r="X1" s="129" t="s">
        <v>13</v>
      </c>
      <c r="Y1" s="129"/>
      <c r="Z1" s="129" t="s">
        <v>14</v>
      </c>
      <c r="AA1" s="129" t="s">
        <v>15</v>
      </c>
      <c r="AB1" s="129" t="s">
        <v>16</v>
      </c>
      <c r="AC1" s="129" t="s">
        <v>17</v>
      </c>
      <c r="AD1" s="129" t="s">
        <v>18</v>
      </c>
      <c r="AE1" s="114" t="s">
        <v>43</v>
      </c>
      <c r="AF1" s="3" t="s">
        <v>44</v>
      </c>
      <c r="AG1" s="129" t="s">
        <v>19</v>
      </c>
      <c r="AH1" s="129" t="s">
        <v>20</v>
      </c>
      <c r="AI1" s="129" t="s">
        <v>21</v>
      </c>
      <c r="AJ1" s="2" t="s">
        <v>22</v>
      </c>
      <c r="AK1" s="3" t="s">
        <v>23</v>
      </c>
      <c r="AL1" s="129" t="s">
        <v>24</v>
      </c>
      <c r="AM1" s="129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9" t="s">
        <v>27</v>
      </c>
      <c r="AS1" s="163" t="s">
        <v>28</v>
      </c>
      <c r="AT1" s="163"/>
      <c r="AU1" s="163" t="s">
        <v>29</v>
      </c>
      <c r="AV1" s="163"/>
    </row>
    <row r="2" spans="1:48" s="22" customFormat="1" ht="13.5" thickBot="1" x14ac:dyDescent="0.25">
      <c r="A2" s="165"/>
      <c r="B2" s="167"/>
      <c r="C2" s="162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136" t="s">
        <v>32</v>
      </c>
      <c r="O2" s="6"/>
      <c r="P2" s="5" t="s">
        <v>32</v>
      </c>
      <c r="Q2" s="5"/>
      <c r="R2" s="5" t="s">
        <v>32</v>
      </c>
      <c r="S2" s="5"/>
      <c r="T2" s="136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5" thickBot="1" x14ac:dyDescent="0.25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37"/>
      <c r="O3" s="6"/>
      <c r="P3" s="128"/>
      <c r="Q3" s="6"/>
      <c r="R3" s="128"/>
      <c r="S3" s="6"/>
      <c r="T3" s="139"/>
      <c r="U3" s="6"/>
      <c r="V3" s="128"/>
      <c r="W3" s="6"/>
      <c r="X3" s="128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Февруари!AP127</f>
        <v>1592.3399999999997</v>
      </c>
      <c r="AP3" s="100"/>
      <c r="AQ3" s="90"/>
      <c r="AR3" s="128"/>
      <c r="AS3" s="128"/>
      <c r="AT3" s="128"/>
      <c r="AU3" s="128"/>
      <c r="AV3" s="128"/>
    </row>
    <row r="4" spans="1:48" x14ac:dyDescent="0.2">
      <c r="A4" s="157">
        <v>1</v>
      </c>
      <c r="B4" s="23">
        <v>1</v>
      </c>
      <c r="C4" s="46" t="s">
        <v>50</v>
      </c>
      <c r="D4" s="12">
        <v>6177</v>
      </c>
      <c r="E4" s="12">
        <v>1</v>
      </c>
      <c r="F4" s="12">
        <v>16493</v>
      </c>
      <c r="G4" s="13">
        <v>4</v>
      </c>
      <c r="H4" s="13">
        <v>8</v>
      </c>
      <c r="I4" s="12">
        <v>17201</v>
      </c>
      <c r="J4" s="13">
        <v>3.4</v>
      </c>
      <c r="K4" s="12">
        <v>15466</v>
      </c>
      <c r="L4" s="14">
        <v>7.3999999999999996E-2</v>
      </c>
      <c r="M4" s="24">
        <f>ROUND(K4*(1-L4),0)</f>
        <v>14322</v>
      </c>
      <c r="N4" s="14">
        <v>0.68400000000000005</v>
      </c>
      <c r="O4" s="25">
        <f>M4*N4</f>
        <v>9796.2480000000014</v>
      </c>
      <c r="P4" s="14">
        <v>0.254</v>
      </c>
      <c r="Q4" s="25">
        <f>M4*P4</f>
        <v>3637.788</v>
      </c>
      <c r="R4" s="16">
        <v>6.2E-2</v>
      </c>
      <c r="S4" s="25">
        <f>M4*R4</f>
        <v>887.96399999999994</v>
      </c>
      <c r="T4" s="140">
        <v>0.20599999999999999</v>
      </c>
      <c r="U4" s="25">
        <f>M4*T4</f>
        <v>2950.3319999999999</v>
      </c>
      <c r="V4" s="16">
        <v>0.52300000000000002</v>
      </c>
      <c r="W4" s="25">
        <f>M4*V4</f>
        <v>7490.4059999999999</v>
      </c>
      <c r="X4" s="16">
        <v>0.4</v>
      </c>
      <c r="Y4" s="25">
        <f>X4*M4</f>
        <v>5728.8</v>
      </c>
      <c r="Z4" s="17">
        <v>2.8600000000000001E-3</v>
      </c>
      <c r="AA4" s="19">
        <f>M4*Z4</f>
        <v>40.960920000000002</v>
      </c>
      <c r="AB4" s="27">
        <f>IF(M4&gt;0,(AD4+AL4)/M4,0)</f>
        <v>3.4643973607038124E-3</v>
      </c>
      <c r="AC4" s="17">
        <v>2.5000000000000001E-4</v>
      </c>
      <c r="AD4" s="24">
        <f>AC4*M4</f>
        <v>3.5805000000000002</v>
      </c>
      <c r="AE4" s="117">
        <v>0.2364</v>
      </c>
      <c r="AF4" s="30">
        <f>AI4*(1-AJ4)*AE4</f>
        <v>45.027107999999998</v>
      </c>
      <c r="AG4" s="28">
        <f>IF(AND(AE4&gt;0,AC4&gt;0,Z4&gt;0),((Z4-AC4)*AE4)/((AE4-AC4)*Z4),0)</f>
        <v>0.91355352248852162</v>
      </c>
      <c r="AH4" s="60">
        <f>IF(AND(AB4&gt;0,AK4&gt;0,AC4&gt;0),((AK4*(AB4-AC4))/(AB4*(AK4-AC4))),0)</f>
        <v>0.92879807027182426</v>
      </c>
      <c r="AI4" s="12">
        <v>210</v>
      </c>
      <c r="AJ4" s="14">
        <v>9.2999999999999999E-2</v>
      </c>
      <c r="AK4" s="15">
        <v>0.2417</v>
      </c>
      <c r="AL4" s="30">
        <f>AI4*(1-AJ4)*AK4</f>
        <v>46.036599000000002</v>
      </c>
      <c r="AM4" s="19">
        <v>1.6</v>
      </c>
      <c r="AN4" s="19">
        <v>1045.9000000000001</v>
      </c>
      <c r="AO4" s="113">
        <f>AO3+AI4-AN4</f>
        <v>756.4399999999996</v>
      </c>
      <c r="AP4" s="102"/>
      <c r="AQ4" s="12"/>
      <c r="AR4" s="31"/>
      <c r="AS4" s="20"/>
      <c r="AT4" s="20"/>
      <c r="AU4" s="20"/>
      <c r="AV4" s="20"/>
    </row>
    <row r="5" spans="1:48" x14ac:dyDescent="0.2">
      <c r="A5" s="158"/>
      <c r="B5" s="33">
        <v>2</v>
      </c>
      <c r="C5" s="46" t="s">
        <v>51</v>
      </c>
      <c r="D5" s="34">
        <v>17638</v>
      </c>
      <c r="E5" s="34">
        <v>9</v>
      </c>
      <c r="F5" s="34">
        <v>16651</v>
      </c>
      <c r="G5" s="35">
        <v>5.5</v>
      </c>
      <c r="H5" s="35">
        <v>8.9</v>
      </c>
      <c r="I5" s="34">
        <v>16109</v>
      </c>
      <c r="J5" s="35">
        <v>3</v>
      </c>
      <c r="K5" s="34">
        <v>15450</v>
      </c>
      <c r="L5" s="36">
        <v>7.5999999999999998E-2</v>
      </c>
      <c r="M5" s="37">
        <f>ROUND(K5*(1-L5),0)</f>
        <v>14276</v>
      </c>
      <c r="N5" s="36">
        <v>0.76500000000000001</v>
      </c>
      <c r="O5" s="25">
        <f>M5*N5</f>
        <v>10921.14</v>
      </c>
      <c r="P5" s="36">
        <v>0.21199999999999999</v>
      </c>
      <c r="Q5" s="25">
        <f>M5*P5</f>
        <v>3026.5119999999997</v>
      </c>
      <c r="R5" s="39">
        <v>2.3E-2</v>
      </c>
      <c r="S5" s="25">
        <f>M5*R5</f>
        <v>328.34800000000001</v>
      </c>
      <c r="T5" s="39">
        <v>0.21299999999999999</v>
      </c>
      <c r="U5" s="25">
        <f>M5*T5</f>
        <v>3040.788</v>
      </c>
      <c r="V5" s="39">
        <v>0.50700000000000001</v>
      </c>
      <c r="W5" s="25">
        <f>M5*V5</f>
        <v>7237.9319999999998</v>
      </c>
      <c r="X5" s="39">
        <v>0.4</v>
      </c>
      <c r="Y5" s="25">
        <f>X5*M5</f>
        <v>5710.4000000000005</v>
      </c>
      <c r="Z5" s="40">
        <v>2.96E-3</v>
      </c>
      <c r="AA5" s="18">
        <f>M5*Z5</f>
        <v>42.256959999999999</v>
      </c>
      <c r="AB5" s="27">
        <f>IF(M5&gt;0,(AD5+AL5)/M5,0)</f>
        <v>3.5731174698795179E-3</v>
      </c>
      <c r="AC5" s="40">
        <v>2.5999999999999998E-4</v>
      </c>
      <c r="AD5" s="37">
        <f>AC5*M5</f>
        <v>3.7117599999999995</v>
      </c>
      <c r="AE5" s="28">
        <v>0.24129999999999999</v>
      </c>
      <c r="AF5" s="41">
        <f>AI5*(1-AJ5)*AE5</f>
        <v>46.432152500000001</v>
      </c>
      <c r="AG5" s="28">
        <f>IF(AND(AE5&gt;0,AC5&gt;0,Z5&gt;0),((Z5-AC5)*AE5)/((AE5-AC5)*Z5),0)</f>
        <v>0.91314607421892524</v>
      </c>
      <c r="AH5" s="29">
        <f t="shared" ref="AH5:AH68" si="0">IF(AND(AB5&gt;0,AK5&gt;0,AC5&gt;0),((AK5*(AB5-AC5))/(AB5*(AK5-AC5))),0)</f>
        <v>0.92821625004254749</v>
      </c>
      <c r="AI5" s="34">
        <v>215</v>
      </c>
      <c r="AJ5" s="36">
        <v>0.105</v>
      </c>
      <c r="AK5" s="38">
        <v>0.24579999999999999</v>
      </c>
      <c r="AL5" s="41">
        <f>AI5*(1-AJ5)*AK5</f>
        <v>47.298065000000001</v>
      </c>
      <c r="AM5" s="42">
        <v>1.62</v>
      </c>
      <c r="AN5" s="42"/>
      <c r="AO5" s="113">
        <f>AO4+AI5-AN5</f>
        <v>971.4399999999996</v>
      </c>
      <c r="AP5" s="103"/>
      <c r="AQ5" s="43"/>
      <c r="AR5" s="44"/>
      <c r="AS5" s="45"/>
      <c r="AT5" s="45"/>
      <c r="AU5" s="45"/>
      <c r="AV5" s="45"/>
    </row>
    <row r="6" spans="1:48" x14ac:dyDescent="0.2">
      <c r="A6" s="158"/>
      <c r="B6" s="33">
        <v>3</v>
      </c>
      <c r="C6" s="11" t="s">
        <v>54</v>
      </c>
      <c r="D6" s="43">
        <v>21700</v>
      </c>
      <c r="E6" s="43">
        <v>4</v>
      </c>
      <c r="F6" s="43">
        <v>18506</v>
      </c>
      <c r="G6" s="37">
        <v>6</v>
      </c>
      <c r="H6" s="37">
        <v>6.9</v>
      </c>
      <c r="I6" s="43">
        <v>18468</v>
      </c>
      <c r="J6" s="37">
        <v>2.1</v>
      </c>
      <c r="K6" s="43">
        <v>15368</v>
      </c>
      <c r="L6" s="39">
        <v>7.5999999999999998E-2</v>
      </c>
      <c r="M6" s="37">
        <f>ROUND(K6*(1-L6),0)</f>
        <v>14200</v>
      </c>
      <c r="N6" s="39">
        <v>0.71499999999999997</v>
      </c>
      <c r="O6" s="25">
        <f>M6*N6</f>
        <v>10153</v>
      </c>
      <c r="P6" s="39">
        <v>0.22</v>
      </c>
      <c r="Q6" s="25">
        <f>M6*P6</f>
        <v>3124</v>
      </c>
      <c r="R6" s="39">
        <v>6.5000000000000002E-2</v>
      </c>
      <c r="S6" s="25">
        <f>M6*R6</f>
        <v>923</v>
      </c>
      <c r="T6" s="39">
        <v>0.20899999999999999</v>
      </c>
      <c r="U6" s="25">
        <f>M6*T6</f>
        <v>2967.7999999999997</v>
      </c>
      <c r="V6" s="39">
        <v>0.51400000000000001</v>
      </c>
      <c r="W6" s="25">
        <f>M6*V6</f>
        <v>7298.8</v>
      </c>
      <c r="X6" s="39">
        <v>0.4</v>
      </c>
      <c r="Y6" s="25">
        <f>X6*M6</f>
        <v>5680</v>
      </c>
      <c r="Z6" s="47">
        <v>2.9099999999999998E-3</v>
      </c>
      <c r="AA6" s="18">
        <f>M6*Z6</f>
        <v>41.321999999999996</v>
      </c>
      <c r="AB6" s="27">
        <f>IF(M6&gt;0,(AD6+AL6)/M6,0)</f>
        <v>3.3126783098591547E-3</v>
      </c>
      <c r="AC6" s="47">
        <v>2.5999999999999998E-4</v>
      </c>
      <c r="AD6" s="37">
        <f>AC6*M6</f>
        <v>3.6919999999999997</v>
      </c>
      <c r="AE6" s="28">
        <v>0.2374</v>
      </c>
      <c r="AF6" s="41">
        <f>AI6*(1-AJ6)*AE6</f>
        <v>41.478527999999997</v>
      </c>
      <c r="AG6" s="28">
        <f>IF(AND(AE6&gt;0,AC6&gt;0,Z6&gt;0),((Z6-AC6)*AE6)/((AE6-AC6)*Z6),0)</f>
        <v>0.91165135968805833</v>
      </c>
      <c r="AH6" s="29">
        <f t="shared" si="0"/>
        <v>0.92248038555832934</v>
      </c>
      <c r="AI6" s="34">
        <v>195</v>
      </c>
      <c r="AJ6" s="39">
        <v>0.104</v>
      </c>
      <c r="AK6" s="28">
        <v>0.24809999999999999</v>
      </c>
      <c r="AL6" s="41">
        <f>AI6*(1-AJ6)*AK6</f>
        <v>43.348031999999996</v>
      </c>
      <c r="AM6" s="18">
        <v>1.65</v>
      </c>
      <c r="AN6" s="18"/>
      <c r="AO6" s="113">
        <f>AO5+AI6-AN6</f>
        <v>1166.4399999999996</v>
      </c>
      <c r="AP6" s="104"/>
      <c r="AQ6" s="43"/>
      <c r="AR6" s="48"/>
      <c r="AS6" s="41"/>
      <c r="AT6" s="41"/>
      <c r="AU6" s="41"/>
      <c r="AV6" s="41"/>
    </row>
    <row r="7" spans="1:48" s="22" customFormat="1" ht="13.5" thickBot="1" x14ac:dyDescent="0.25">
      <c r="A7" s="159"/>
      <c r="B7" s="49" t="s">
        <v>38</v>
      </c>
      <c r="C7" s="50"/>
      <c r="D7" s="51">
        <f>SUM(D4:D6)</f>
        <v>45515</v>
      </c>
      <c r="E7" s="51"/>
      <c r="F7" s="51">
        <f>SUM(F4:F6)</f>
        <v>51650</v>
      </c>
      <c r="G7" s="52"/>
      <c r="H7" s="52"/>
      <c r="I7" s="51">
        <f>SUM(I4:I6)</f>
        <v>51778</v>
      </c>
      <c r="J7" s="52"/>
      <c r="K7" s="51">
        <f>SUM(K4:K6)</f>
        <v>46284</v>
      </c>
      <c r="L7" s="21">
        <f>IF(K7&gt;0,(K4*L4+K5*L5+K6*L6)/K7,0)</f>
        <v>7.5331691297208542E-2</v>
      </c>
      <c r="M7" s="52">
        <f>M4+M5+M6</f>
        <v>42798</v>
      </c>
      <c r="N7" s="21">
        <f>IF(M7&gt;0,O7/M7,0)</f>
        <v>0.72130445347913452</v>
      </c>
      <c r="O7" s="54">
        <f>O4+O5+O6</f>
        <v>30870.387999999999</v>
      </c>
      <c r="P7" s="21">
        <f>IF(M7&gt;0,Q7/M7,0)</f>
        <v>0.22870928548062991</v>
      </c>
      <c r="Q7" s="54">
        <f>Q4+Q5+Q6</f>
        <v>9788.2999999999993</v>
      </c>
      <c r="R7" s="21">
        <f>IF(M7&gt;0,S7/M7,0)</f>
        <v>4.998626104023552E-2</v>
      </c>
      <c r="S7" s="54">
        <f>S4+S5+S6</f>
        <v>2139.3119999999999</v>
      </c>
      <c r="T7" s="21">
        <f>IF(M7&gt;0,U7/M7,0)</f>
        <v>0.20933034253937099</v>
      </c>
      <c r="U7" s="54">
        <f>U4+U5+U6</f>
        <v>8958.92</v>
      </c>
      <c r="V7" s="21">
        <f>IF(M7&gt;0,W7/M7,0)</f>
        <v>0.51467680732744514</v>
      </c>
      <c r="W7" s="54">
        <f>W4+W5+W6</f>
        <v>22027.137999999999</v>
      </c>
      <c r="X7" s="21">
        <f>IF(M7&gt;0,Y7/M7,0)</f>
        <v>0.4</v>
      </c>
      <c r="Y7" s="54">
        <f>Y4+Y5+Y6</f>
        <v>17119.2</v>
      </c>
      <c r="Z7" s="55">
        <f>IF(M7&gt;0,AA7/M7,0)</f>
        <v>2.9099462591709894E-3</v>
      </c>
      <c r="AA7" s="56">
        <f>SUM(AA4:AA6)</f>
        <v>124.53988000000001</v>
      </c>
      <c r="AB7" s="55">
        <f>IF(M7&gt;0,(AB4*M4+AB5*M5+AB6*M6)/M7,0)</f>
        <v>3.4503237534464228E-3</v>
      </c>
      <c r="AC7" s="55">
        <f>IF(K7&gt;0,(K4*AC4+K5*AC5+K6*AC6)/K7,0)</f>
        <v>2.566584564860427E-4</v>
      </c>
      <c r="AD7" s="52">
        <f>SUM(AD4:AD6)</f>
        <v>10.984259999999999</v>
      </c>
      <c r="AE7" s="53">
        <f>IF(K7&gt;0,(K4*AE4+K5*AE5+K6*AE6)/K7,0)</f>
        <v>0.23836769942096619</v>
      </c>
      <c r="AF7" s="58">
        <f>SUM(AF4:AF6)</f>
        <v>132.93778850000001</v>
      </c>
      <c r="AG7" s="53">
        <f>IF(AND(AA7&gt;0),((AA4*AG4+AA5*AG5+AA6*AG6)/AA7),0)</f>
        <v>0.91278414085373005</v>
      </c>
      <c r="AH7" s="57">
        <f t="shared" si="0"/>
        <v>0.92658313352599653</v>
      </c>
      <c r="AI7" s="51">
        <f>SUM(AI4:AI6)</f>
        <v>620</v>
      </c>
      <c r="AJ7" s="21">
        <f>IF(AI7&gt;0,(AJ4*AI4+AJ5*AI5+AJ6*AI6)/AI7,0)</f>
        <v>0.10062096774193549</v>
      </c>
      <c r="AK7" s="53">
        <f>IF(K7&gt;0,(AK4*K4+AK5*K5+AK6*K6)/K7,0)</f>
        <v>0.24519365223403336</v>
      </c>
      <c r="AL7" s="58">
        <f>SUM(AL4:AL6)</f>
        <v>136.68269599999999</v>
      </c>
      <c r="AM7" s="56"/>
      <c r="AN7" s="56">
        <f>SUM(AN4:AN6)</f>
        <v>1045.9000000000001</v>
      </c>
      <c r="AO7" s="105"/>
      <c r="AP7" s="106">
        <f>AO6</f>
        <v>1166.4399999999996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2">
      <c r="A8" s="157">
        <v>2</v>
      </c>
      <c r="B8" s="23">
        <v>1</v>
      </c>
      <c r="C8" s="46" t="s">
        <v>50</v>
      </c>
      <c r="D8" s="12">
        <v>5872</v>
      </c>
      <c r="E8" s="12">
        <v>6</v>
      </c>
      <c r="F8" s="12">
        <v>5334</v>
      </c>
      <c r="G8" s="13">
        <v>4.5</v>
      </c>
      <c r="H8" s="13">
        <v>7</v>
      </c>
      <c r="I8" s="12">
        <v>5631</v>
      </c>
      <c r="J8" s="13">
        <v>5.6</v>
      </c>
      <c r="K8" s="12">
        <v>15121</v>
      </c>
      <c r="L8" s="14">
        <v>7.1999999999999995E-2</v>
      </c>
      <c r="M8" s="24">
        <f>ROUND(K8*(1-L8),0)</f>
        <v>14032</v>
      </c>
      <c r="N8" s="14">
        <v>0.73699999999999999</v>
      </c>
      <c r="O8" s="25">
        <f>M8*N8</f>
        <v>10341.584000000001</v>
      </c>
      <c r="P8" s="14">
        <v>0.186</v>
      </c>
      <c r="Q8" s="25">
        <f>M8*P8</f>
        <v>2609.9519999999998</v>
      </c>
      <c r="R8" s="16">
        <v>7.6999999999999999E-2</v>
      </c>
      <c r="S8" s="25">
        <f>M8*R8</f>
        <v>1080.4639999999999</v>
      </c>
      <c r="T8" s="140">
        <v>0.20799999999999999</v>
      </c>
      <c r="U8" s="25">
        <f>M8*T8</f>
        <v>2918.6559999999999</v>
      </c>
      <c r="V8" s="16">
        <v>0.51700000000000002</v>
      </c>
      <c r="W8" s="25">
        <f>M8*V8</f>
        <v>7254.5439999999999</v>
      </c>
      <c r="X8" s="16">
        <v>0.39</v>
      </c>
      <c r="Y8" s="25">
        <f>X8*M8</f>
        <v>5472.4800000000005</v>
      </c>
      <c r="Z8" s="17">
        <v>2.99E-3</v>
      </c>
      <c r="AA8" s="18">
        <f>M8*Z8</f>
        <v>41.955680000000001</v>
      </c>
      <c r="AB8" s="27">
        <f>IF(M8&gt;0,(AD8+AL8)/M8,0)</f>
        <v>2.8771671607753704E-3</v>
      </c>
      <c r="AC8" s="17">
        <v>2.5999999999999998E-4</v>
      </c>
      <c r="AD8" s="24">
        <f>AC8*M8</f>
        <v>3.6483199999999996</v>
      </c>
      <c r="AE8" s="117">
        <v>0.2324</v>
      </c>
      <c r="AF8" s="30">
        <f>AI8*(1-AJ8)*AE8</f>
        <v>36.566745599999997</v>
      </c>
      <c r="AG8" s="28">
        <f>IF(AND(AE8&gt;0,AC8&gt;0,Z8&gt;0),((Z8-AC8)*AE8)/((AE8-AC8)*Z8),0)</f>
        <v>0.91406609954262996</v>
      </c>
      <c r="AH8" s="60">
        <f t="shared" si="0"/>
        <v>0.91064776729616259</v>
      </c>
      <c r="AI8" s="12">
        <v>176</v>
      </c>
      <c r="AJ8" s="14">
        <v>0.106</v>
      </c>
      <c r="AK8" s="15">
        <v>0.2334</v>
      </c>
      <c r="AL8" s="30">
        <f>AI8*(1-AJ8)*AK8</f>
        <v>36.724089599999999</v>
      </c>
      <c r="AM8" s="19">
        <v>1.9</v>
      </c>
      <c r="AN8" s="19">
        <v>1065.58</v>
      </c>
      <c r="AO8" s="101">
        <f>AO6+AI8-AN8</f>
        <v>276.85999999999967</v>
      </c>
      <c r="AP8" s="102"/>
      <c r="AQ8" s="12"/>
      <c r="AR8" s="31"/>
      <c r="AS8" s="20"/>
      <c r="AT8" s="20"/>
      <c r="AU8" s="20"/>
      <c r="AV8" s="20"/>
    </row>
    <row r="9" spans="1:48" x14ac:dyDescent="0.2">
      <c r="A9" s="158"/>
      <c r="B9" s="33">
        <v>2</v>
      </c>
      <c r="C9" s="46" t="s">
        <v>51</v>
      </c>
      <c r="D9" s="34">
        <v>17729</v>
      </c>
      <c r="E9" s="34">
        <v>2</v>
      </c>
      <c r="F9" s="34">
        <v>9646</v>
      </c>
      <c r="G9" s="35">
        <v>5.5</v>
      </c>
      <c r="H9" s="35">
        <v>7.7</v>
      </c>
      <c r="I9" s="34">
        <v>9742</v>
      </c>
      <c r="J9" s="35">
        <v>6.1</v>
      </c>
      <c r="K9" s="34">
        <v>15169</v>
      </c>
      <c r="L9" s="36">
        <v>7.2999999999999995E-2</v>
      </c>
      <c r="M9" s="37">
        <f>ROUND(K9*(1-L9),0)</f>
        <v>14062</v>
      </c>
      <c r="N9" s="36">
        <v>0.66300000000000003</v>
      </c>
      <c r="O9" s="25">
        <f>M9*N9</f>
        <v>9323.1059999999998</v>
      </c>
      <c r="P9" s="36">
        <v>0.30299999999999999</v>
      </c>
      <c r="Q9" s="25">
        <f>M9*P9</f>
        <v>4260.7860000000001</v>
      </c>
      <c r="R9" s="39">
        <v>3.4000000000000002E-2</v>
      </c>
      <c r="S9" s="25">
        <f>M9*R9</f>
        <v>478.10800000000006</v>
      </c>
      <c r="T9" s="39">
        <v>0.20899999999999999</v>
      </c>
      <c r="U9" s="25">
        <f>M9*T9</f>
        <v>2938.9580000000001</v>
      </c>
      <c r="V9" s="39">
        <v>0.51</v>
      </c>
      <c r="W9" s="25">
        <f>M9*V9</f>
        <v>7171.62</v>
      </c>
      <c r="X9" s="39">
        <v>0.4</v>
      </c>
      <c r="Y9" s="25">
        <f>X9*M9</f>
        <v>5624.8</v>
      </c>
      <c r="Z9" s="40">
        <v>2.8800000000000002E-3</v>
      </c>
      <c r="AA9" s="18">
        <f>M9*Z9</f>
        <v>40.498560000000005</v>
      </c>
      <c r="AB9" s="27">
        <f>IF(M9&gt;0,(AD9+AL9)/M9,0)</f>
        <v>2.9349741146351871E-3</v>
      </c>
      <c r="AC9" s="40">
        <v>2.7E-4</v>
      </c>
      <c r="AD9" s="37">
        <f>AC9*M9</f>
        <v>3.7967400000000002</v>
      </c>
      <c r="AE9" s="28">
        <v>0.23330000000000001</v>
      </c>
      <c r="AF9" s="41">
        <f>AI9*(1-AJ9)*AE9</f>
        <v>37.668618000000002</v>
      </c>
      <c r="AG9" s="28">
        <f>IF(AND(AE9&gt;0,AC9&gt;0,Z9&gt;0),((Z9-AC9)*AE9)/((AE9-AC9)*Z9),0)</f>
        <v>0.90730002574775781</v>
      </c>
      <c r="AH9" s="29">
        <f t="shared" si="0"/>
        <v>0.90906350898564037</v>
      </c>
      <c r="AI9" s="34">
        <v>180</v>
      </c>
      <c r="AJ9" s="36">
        <v>0.10299999999999999</v>
      </c>
      <c r="AK9" s="38">
        <v>0.2321</v>
      </c>
      <c r="AL9" s="41">
        <f>AI9*(1-AJ9)*AK9</f>
        <v>37.474865999999999</v>
      </c>
      <c r="AM9" s="42">
        <v>1.84</v>
      </c>
      <c r="AN9" s="42"/>
      <c r="AO9" s="113">
        <f>AO8+AI9-AN9</f>
        <v>456.85999999999967</v>
      </c>
      <c r="AP9" s="104"/>
      <c r="AQ9" s="43"/>
      <c r="AR9" s="44"/>
      <c r="AS9" s="45"/>
      <c r="AT9" s="45"/>
      <c r="AU9" s="45"/>
      <c r="AV9" s="45"/>
    </row>
    <row r="10" spans="1:48" x14ac:dyDescent="0.2">
      <c r="A10" s="158"/>
      <c r="B10" s="33">
        <v>3</v>
      </c>
      <c r="C10" s="46" t="s">
        <v>56</v>
      </c>
      <c r="D10" s="43">
        <v>16400</v>
      </c>
      <c r="E10" s="43">
        <v>1</v>
      </c>
      <c r="F10" s="43">
        <v>18196</v>
      </c>
      <c r="G10" s="37">
        <v>5.4</v>
      </c>
      <c r="H10" s="37">
        <v>8.5</v>
      </c>
      <c r="I10" s="43">
        <v>17912</v>
      </c>
      <c r="J10" s="37">
        <v>5.3</v>
      </c>
      <c r="K10" s="43">
        <v>15079</v>
      </c>
      <c r="L10" s="39">
        <v>7.0999999999999994E-2</v>
      </c>
      <c r="M10" s="37">
        <f>ROUND(K10*(1-L10),0)</f>
        <v>14008</v>
      </c>
      <c r="N10" s="39">
        <v>0.70399999999999996</v>
      </c>
      <c r="O10" s="25">
        <f>M10*N10</f>
        <v>9861.6319999999996</v>
      </c>
      <c r="P10" s="39">
        <v>0.26300000000000001</v>
      </c>
      <c r="Q10" s="25">
        <f>M10*P10</f>
        <v>3684.1040000000003</v>
      </c>
      <c r="R10" s="39">
        <v>3.3000000000000002E-2</v>
      </c>
      <c r="S10" s="25">
        <f>M10*R10</f>
        <v>462.26400000000001</v>
      </c>
      <c r="T10" s="39">
        <v>0.20300000000000001</v>
      </c>
      <c r="U10" s="25">
        <f>M10*T10</f>
        <v>2843.6240000000003</v>
      </c>
      <c r="V10" s="39">
        <v>0.51900000000000002</v>
      </c>
      <c r="W10" s="25">
        <f>M10*V10</f>
        <v>7270.152</v>
      </c>
      <c r="X10" s="39">
        <v>0.4</v>
      </c>
      <c r="Y10" s="25">
        <f>X10*M10</f>
        <v>5603.2000000000007</v>
      </c>
      <c r="Z10" s="47">
        <v>2.8999999999999998E-3</v>
      </c>
      <c r="AA10" s="18">
        <f>M10*Z10</f>
        <v>40.623199999999997</v>
      </c>
      <c r="AB10" s="27">
        <f>IF(M10&gt;0,(AD10+AL10)/M10,0)</f>
        <v>4.8510627498572247E-3</v>
      </c>
      <c r="AC10" s="47">
        <v>2.7E-4</v>
      </c>
      <c r="AD10" s="37">
        <f>AC10*M10</f>
        <v>3.7821600000000002</v>
      </c>
      <c r="AE10" s="28">
        <v>0.23769999999999999</v>
      </c>
      <c r="AF10" s="41">
        <f>AI10*(1-AJ10)*AE10</f>
        <v>63.530078999999994</v>
      </c>
      <c r="AG10" s="28">
        <f>IF(AND(AE10&gt;0,AC10&gt;0,Z10&gt;0),((Z10-AC10)*AE10)/((AE10-AC10)*Z10),0)</f>
        <v>0.90792785387199426</v>
      </c>
      <c r="AH10" s="29">
        <f t="shared" si="0"/>
        <v>0.945405230783255</v>
      </c>
      <c r="AI10" s="43">
        <v>295</v>
      </c>
      <c r="AJ10" s="39">
        <v>9.4E-2</v>
      </c>
      <c r="AK10" s="28">
        <v>0.24010000000000001</v>
      </c>
      <c r="AL10" s="41">
        <f>AI10*(1-AJ10)*AK10</f>
        <v>64.171526999999998</v>
      </c>
      <c r="AM10" s="18">
        <v>1.75</v>
      </c>
      <c r="AN10" s="18"/>
      <c r="AO10" s="113">
        <f>AO9+AI10-AN10</f>
        <v>751.85999999999967</v>
      </c>
      <c r="AP10" s="104"/>
      <c r="AQ10" s="43"/>
      <c r="AR10" s="48"/>
      <c r="AS10" s="41"/>
      <c r="AT10" s="41"/>
      <c r="AU10" s="41"/>
      <c r="AV10" s="41"/>
    </row>
    <row r="11" spans="1:48" s="22" customFormat="1" ht="13.5" thickBot="1" x14ac:dyDescent="0.25">
      <c r="A11" s="159"/>
      <c r="B11" s="49" t="s">
        <v>38</v>
      </c>
      <c r="C11" s="50"/>
      <c r="D11" s="51">
        <f>SUM(D8:D10)</f>
        <v>40001</v>
      </c>
      <c r="E11" s="51"/>
      <c r="F11" s="51">
        <f>SUM(F8:F10)</f>
        <v>33176</v>
      </c>
      <c r="G11" s="52"/>
      <c r="H11" s="52"/>
      <c r="I11" s="51">
        <f>SUM(I8:I10)</f>
        <v>33285</v>
      </c>
      <c r="J11" s="52"/>
      <c r="K11" s="51">
        <f>SUM(K8:K10)</f>
        <v>45369</v>
      </c>
      <c r="L11" s="21">
        <f>IF(K11&gt;0,(K8*L8+K9*L9+K10*L10)/K11,0)</f>
        <v>7.2001983733386232E-2</v>
      </c>
      <c r="M11" s="52">
        <f>M8+M9+M10</f>
        <v>42102</v>
      </c>
      <c r="N11" s="21">
        <f>IF(M11&gt;0,O11/M11,0)</f>
        <v>0.70130449859864141</v>
      </c>
      <c r="O11" s="54">
        <f>O8+O9+O10</f>
        <v>29526.322</v>
      </c>
      <c r="P11" s="21">
        <f>IF(M11&gt;0,Q11/M11,0)</f>
        <v>0.2506969265118047</v>
      </c>
      <c r="Q11" s="54">
        <f>Q8+Q9+Q10</f>
        <v>10554.842000000001</v>
      </c>
      <c r="R11" s="21">
        <f>IF(M11&gt;0,S11/M11,0)</f>
        <v>4.7998574889553947E-2</v>
      </c>
      <c r="S11" s="54">
        <f>S8+S9+S10</f>
        <v>2020.8360000000002</v>
      </c>
      <c r="T11" s="21">
        <f>IF(M11&gt;0,U11/M11,0)</f>
        <v>0.20667041945750794</v>
      </c>
      <c r="U11" s="54">
        <f>U8+U9+U10</f>
        <v>8701.2379999999994</v>
      </c>
      <c r="V11" s="21">
        <f>IF(M11&gt;0,W11/M11,0)</f>
        <v>0.51532744287682297</v>
      </c>
      <c r="W11" s="54">
        <f>W8+W9+W10</f>
        <v>21696.315999999999</v>
      </c>
      <c r="X11" s="21">
        <f>IF(M11&gt;0,Y11/M11,0)</f>
        <v>0.39666714170348211</v>
      </c>
      <c r="Y11" s="54">
        <f>Y8+Y9+Y10</f>
        <v>16700.480000000003</v>
      </c>
      <c r="Z11" s="55">
        <f>IF(M11&gt;0,AA11/M11,0)</f>
        <v>2.9233157569711651E-3</v>
      </c>
      <c r="AA11" s="56">
        <f>SUM(AA8:AA10)</f>
        <v>123.07744</v>
      </c>
      <c r="AB11" s="55">
        <f>IF(M11&gt;0,(AB8*M8+AB9*M9+AB10*M10)/M11,0)</f>
        <v>3.5532208113628803E-3</v>
      </c>
      <c r="AC11" s="55">
        <f>IF(K11&gt;0,(K8*AC8+K9*AC9+K10*AC10)/K11,0)</f>
        <v>2.6666710749630802E-4</v>
      </c>
      <c r="AD11" s="52">
        <f>SUM(AD8:AD10)</f>
        <v>11.227219999999999</v>
      </c>
      <c r="AE11" s="53">
        <f>IF(K11&gt;0,(K8*AE8+K9*AE9+K10*AE10)/K11,0)</f>
        <v>0.23446243911040579</v>
      </c>
      <c r="AF11" s="58">
        <f>SUM(AF8:AF10)</f>
        <v>137.7654426</v>
      </c>
      <c r="AG11" s="53">
        <f>IF(AND(AA11&gt;0),((AA8*AG8+AA9*AG9+AA10*AG10)/AA11),0)</f>
        <v>0.90981372455763332</v>
      </c>
      <c r="AH11" s="57">
        <f t="shared" si="0"/>
        <v>0.92600051889989587</v>
      </c>
      <c r="AI11" s="51">
        <f>SUM(AI8:AI10)</f>
        <v>651</v>
      </c>
      <c r="AJ11" s="21">
        <f>IF(AI11&gt;0,(AJ8*AI8+AJ9*AI9+AJ10*AI10)/AI11,0)</f>
        <v>9.9732718894009226E-2</v>
      </c>
      <c r="AK11" s="53">
        <f>IF(K11&gt;0,(AK8*K8+AK9*K9+AK10*K10)/K11,0)</f>
        <v>0.23519218409045822</v>
      </c>
      <c r="AL11" s="58">
        <f>SUM(AL8:AL10)</f>
        <v>138.3704826</v>
      </c>
      <c r="AM11" s="56"/>
      <c r="AN11" s="56">
        <f>SUM(AN8:AN10)</f>
        <v>1065.58</v>
      </c>
      <c r="AO11" s="105"/>
      <c r="AP11" s="106">
        <f>AO10</f>
        <v>751.85999999999967</v>
      </c>
      <c r="AQ11" s="51">
        <f>SUM(AQ8:AQ10)</f>
        <v>0</v>
      </c>
      <c r="AR11" s="59"/>
      <c r="AS11" s="58"/>
      <c r="AT11" s="58"/>
      <c r="AU11" s="58"/>
      <c r="AV11" s="58"/>
    </row>
    <row r="12" spans="1:48" x14ac:dyDescent="0.2">
      <c r="A12" s="157">
        <v>3</v>
      </c>
      <c r="B12" s="23">
        <v>1</v>
      </c>
      <c r="C12" s="11" t="s">
        <v>54</v>
      </c>
      <c r="D12" s="12">
        <v>12300</v>
      </c>
      <c r="E12" s="12">
        <v>1</v>
      </c>
      <c r="F12" s="12">
        <v>17492</v>
      </c>
      <c r="G12" s="13">
        <v>4.2</v>
      </c>
      <c r="H12" s="13">
        <v>7.6</v>
      </c>
      <c r="I12" s="12">
        <v>17388</v>
      </c>
      <c r="J12" s="13">
        <v>4.4000000000000004</v>
      </c>
      <c r="K12" s="12">
        <v>15377</v>
      </c>
      <c r="L12" s="14">
        <v>7.1999999999999995E-2</v>
      </c>
      <c r="M12" s="24">
        <f>ROUND(K12*(1-L12),0)</f>
        <v>14270</v>
      </c>
      <c r="N12" s="14">
        <v>0.71299999999999997</v>
      </c>
      <c r="O12" s="25">
        <f>M12*N12</f>
        <v>10174.51</v>
      </c>
      <c r="P12" s="14">
        <v>0.24399999999999999</v>
      </c>
      <c r="Q12" s="25">
        <f>M12*P12</f>
        <v>3481.88</v>
      </c>
      <c r="R12" s="16">
        <v>4.2999999999999997E-2</v>
      </c>
      <c r="S12" s="25">
        <f>M12*R12</f>
        <v>613.6099999999999</v>
      </c>
      <c r="T12" s="140">
        <v>0.21</v>
      </c>
      <c r="U12" s="25">
        <f>M12*T12</f>
        <v>2996.7</v>
      </c>
      <c r="V12" s="16">
        <v>0.51300000000000001</v>
      </c>
      <c r="W12" s="25">
        <f>M12*V12</f>
        <v>7320.51</v>
      </c>
      <c r="X12" s="16">
        <v>0.4</v>
      </c>
      <c r="Y12" s="25">
        <f>X12*M12</f>
        <v>5708</v>
      </c>
      <c r="Z12" s="17">
        <v>2.8999999999999998E-3</v>
      </c>
      <c r="AA12" s="18">
        <f>M12*Z12</f>
        <v>41.382999999999996</v>
      </c>
      <c r="AB12" s="27">
        <f>IF(M12&gt;0,(AD12+AL12)/M12,0)</f>
        <v>3.7070792151366501E-3</v>
      </c>
      <c r="AC12" s="17">
        <v>2.5999999999999998E-4</v>
      </c>
      <c r="AD12" s="24">
        <f>AC12*M12</f>
        <v>3.7101999999999995</v>
      </c>
      <c r="AE12" s="117">
        <v>0.23899999999999999</v>
      </c>
      <c r="AF12" s="30">
        <f>AI12*(1-AJ12)*AE12</f>
        <v>46.987878000000002</v>
      </c>
      <c r="AG12" s="28">
        <f>IF(AND(AE12&gt;0,AC12&gt;0,Z12&gt;0),((Z12-AC12)*AE12)/((AE12-AC12)*Z12),0)</f>
        <v>0.9113362393947535</v>
      </c>
      <c r="AH12" s="60">
        <f t="shared" si="0"/>
        <v>0.93083121181447692</v>
      </c>
      <c r="AI12" s="12">
        <v>217</v>
      </c>
      <c r="AJ12" s="14">
        <v>9.4E-2</v>
      </c>
      <c r="AK12" s="15">
        <v>0.25019999999999998</v>
      </c>
      <c r="AL12" s="30">
        <f>AI12*(1-AJ12)*AK12</f>
        <v>49.189820399999995</v>
      </c>
      <c r="AM12" s="19">
        <v>1.6</v>
      </c>
      <c r="AN12" s="19"/>
      <c r="AO12" s="101">
        <f>AO10+AI12-AN12</f>
        <v>968.85999999999967</v>
      </c>
      <c r="AP12" s="102"/>
      <c r="AQ12" s="12"/>
      <c r="AR12" s="31"/>
      <c r="AS12" s="20"/>
      <c r="AT12" s="20"/>
      <c r="AU12" s="20"/>
      <c r="AV12" s="20"/>
    </row>
    <row r="13" spans="1:48" x14ac:dyDescent="0.2">
      <c r="A13" s="158"/>
      <c r="B13" s="33">
        <v>2</v>
      </c>
      <c r="C13" s="46" t="s">
        <v>51</v>
      </c>
      <c r="D13" s="34">
        <v>17682</v>
      </c>
      <c r="E13" s="34">
        <v>4</v>
      </c>
      <c r="F13" s="34">
        <v>15930</v>
      </c>
      <c r="G13" s="35">
        <v>3.9</v>
      </c>
      <c r="H13" s="35">
        <v>8.6</v>
      </c>
      <c r="I13" s="34">
        <v>16271</v>
      </c>
      <c r="J13" s="35">
        <v>4.2</v>
      </c>
      <c r="K13" s="34">
        <v>15405</v>
      </c>
      <c r="L13" s="36">
        <v>7.1999999999999995E-2</v>
      </c>
      <c r="M13" s="37">
        <f>ROUND(K13*(1-L13),0)</f>
        <v>14296</v>
      </c>
      <c r="N13" s="36">
        <v>0.77400000000000002</v>
      </c>
      <c r="O13" s="25">
        <f>M13*N13</f>
        <v>11065.104000000001</v>
      </c>
      <c r="P13" s="36">
        <v>0.19900000000000001</v>
      </c>
      <c r="Q13" s="25">
        <f>M13*P13</f>
        <v>2844.904</v>
      </c>
      <c r="R13" s="39">
        <v>2.7E-2</v>
      </c>
      <c r="S13" s="25">
        <f>M13*R13</f>
        <v>385.99200000000002</v>
      </c>
      <c r="T13" s="39">
        <v>0.214</v>
      </c>
      <c r="U13" s="25">
        <f>M13*T13</f>
        <v>3059.3440000000001</v>
      </c>
      <c r="V13" s="39">
        <v>0.50600000000000001</v>
      </c>
      <c r="W13" s="25">
        <f>M13*V13</f>
        <v>7233.7759999999998</v>
      </c>
      <c r="X13" s="39">
        <v>0.39</v>
      </c>
      <c r="Y13" s="25">
        <f>X13*M13</f>
        <v>5575.4400000000005</v>
      </c>
      <c r="Z13" s="40">
        <v>2.8300000000000001E-3</v>
      </c>
      <c r="AA13" s="18">
        <f>M13*Z13</f>
        <v>40.457680000000003</v>
      </c>
      <c r="AB13" s="27">
        <f>IF(M13&gt;0,(AD13+AL13)/M13,0)</f>
        <v>3.2967379127028539E-3</v>
      </c>
      <c r="AC13" s="40">
        <v>2.5999999999999998E-4</v>
      </c>
      <c r="AD13" s="37">
        <f>AC13*M13</f>
        <v>3.7169599999999998</v>
      </c>
      <c r="AE13" s="28">
        <v>0.2354</v>
      </c>
      <c r="AF13" s="41">
        <f>AI13*(1-AJ13)*AE13</f>
        <v>42.107410399999999</v>
      </c>
      <c r="AG13" s="28">
        <f>IF(AND(AE13&gt;0,AC13&gt;0,Z13&gt;0),((Z13-AC13)*AE13)/((AE13-AC13)*Z13),0)</f>
        <v>0.90913134675650731</v>
      </c>
      <c r="AH13" s="29">
        <f t="shared" si="0"/>
        <v>0.92212201361710155</v>
      </c>
      <c r="AI13" s="34">
        <v>197</v>
      </c>
      <c r="AJ13" s="36">
        <v>9.1999999999999998E-2</v>
      </c>
      <c r="AK13" s="38">
        <v>0.2427</v>
      </c>
      <c r="AL13" s="41">
        <f>AI13*(1-AJ13)*AK13</f>
        <v>43.4132052</v>
      </c>
      <c r="AM13" s="42">
        <v>1.58</v>
      </c>
      <c r="AN13" s="42"/>
      <c r="AO13" s="113">
        <f>AO12+AI13-AN13</f>
        <v>1165.8599999999997</v>
      </c>
      <c r="AP13" s="104"/>
      <c r="AQ13" s="43"/>
      <c r="AR13" s="44"/>
      <c r="AS13" s="45"/>
      <c r="AT13" s="45"/>
      <c r="AU13" s="45"/>
      <c r="AV13" s="45"/>
    </row>
    <row r="14" spans="1:48" x14ac:dyDescent="0.2">
      <c r="A14" s="158"/>
      <c r="B14" s="33">
        <v>3</v>
      </c>
      <c r="C14" s="46" t="s">
        <v>56</v>
      </c>
      <c r="D14" s="43">
        <v>18152</v>
      </c>
      <c r="E14" s="43">
        <v>2</v>
      </c>
      <c r="F14" s="43">
        <v>13576</v>
      </c>
      <c r="G14" s="37">
        <v>5</v>
      </c>
      <c r="H14" s="37">
        <v>9.5</v>
      </c>
      <c r="I14" s="43">
        <v>14510</v>
      </c>
      <c r="J14" s="37">
        <v>4.5999999999999996</v>
      </c>
      <c r="K14" s="43">
        <v>15451</v>
      </c>
      <c r="L14" s="39">
        <v>6.8000000000000005E-2</v>
      </c>
      <c r="M14" s="37">
        <f>ROUND(K14*(1-L14),0)</f>
        <v>14400</v>
      </c>
      <c r="N14" s="39">
        <v>0.74099999999999999</v>
      </c>
      <c r="O14" s="25">
        <f>M14*N14</f>
        <v>10670.4</v>
      </c>
      <c r="P14" s="39">
        <v>0.23599999999999999</v>
      </c>
      <c r="Q14" s="25">
        <f>M14*P14</f>
        <v>3398.3999999999996</v>
      </c>
      <c r="R14" s="39">
        <v>2.3E-2</v>
      </c>
      <c r="S14" s="25">
        <f>M14*R14</f>
        <v>331.2</v>
      </c>
      <c r="T14" s="39">
        <v>0.21299999999999999</v>
      </c>
      <c r="U14" s="25">
        <f>M14*T14</f>
        <v>3067.2</v>
      </c>
      <c r="V14" s="39">
        <v>0.50600000000000001</v>
      </c>
      <c r="W14" s="25">
        <f>M14*V14</f>
        <v>7286.4</v>
      </c>
      <c r="X14" s="39">
        <v>0.39</v>
      </c>
      <c r="Y14" s="25">
        <f>X14*M14</f>
        <v>5616</v>
      </c>
      <c r="Z14" s="47">
        <v>2.7200000000000002E-3</v>
      </c>
      <c r="AA14" s="18">
        <f>M14*Z14</f>
        <v>39.168000000000006</v>
      </c>
      <c r="AB14" s="27">
        <f>IF(M14&gt;0,(AD14+AL14)/M14,0)</f>
        <v>3.0995413611111114E-3</v>
      </c>
      <c r="AC14" s="47">
        <v>2.4000000000000001E-4</v>
      </c>
      <c r="AD14" s="37">
        <f>AC14*M14</f>
        <v>3.456</v>
      </c>
      <c r="AE14" s="28">
        <v>0.2331</v>
      </c>
      <c r="AF14" s="41">
        <f>AI14*(1-AJ14)*AE14</f>
        <v>40.010216400000004</v>
      </c>
      <c r="AG14" s="28">
        <f>IF(AND(AE14&gt;0,AC14&gt;0,Z14&gt;0),((Z14-AC14)*AE14)/((AE14-AC14)*Z14),0)</f>
        <v>0.91270442730042289</v>
      </c>
      <c r="AH14" s="29">
        <f t="shared" si="0"/>
        <v>0.92349306744212278</v>
      </c>
      <c r="AI14" s="43">
        <v>188</v>
      </c>
      <c r="AJ14" s="39">
        <v>8.6999999999999994E-2</v>
      </c>
      <c r="AK14" s="28">
        <v>0.2399</v>
      </c>
      <c r="AL14" s="41">
        <f>AI14*(1-AJ14)*AK14</f>
        <v>41.177395600000004</v>
      </c>
      <c r="AM14" s="18">
        <v>1.58</v>
      </c>
      <c r="AN14" s="18"/>
      <c r="AO14" s="113">
        <f>AO13+AI14-AN14</f>
        <v>1353.8599999999997</v>
      </c>
      <c r="AP14" s="104"/>
      <c r="AQ14" s="43"/>
      <c r="AR14" s="48"/>
      <c r="AS14" s="41"/>
      <c r="AT14" s="41"/>
      <c r="AU14" s="41"/>
      <c r="AV14" s="41"/>
    </row>
    <row r="15" spans="1:48" s="22" customFormat="1" ht="13.5" thickBot="1" x14ac:dyDescent="0.25">
      <c r="A15" s="159"/>
      <c r="B15" s="49" t="s">
        <v>38</v>
      </c>
      <c r="C15" s="50"/>
      <c r="D15" s="51">
        <f>SUM(D12:D14)</f>
        <v>48134</v>
      </c>
      <c r="E15" s="51"/>
      <c r="F15" s="51">
        <f>SUM(F12:F14)</f>
        <v>46998</v>
      </c>
      <c r="G15" s="52"/>
      <c r="H15" s="52"/>
      <c r="I15" s="51">
        <f>SUM(I12:I14)</f>
        <v>48169</v>
      </c>
      <c r="J15" s="52"/>
      <c r="K15" s="51">
        <f>SUM(K12:K14)</f>
        <v>46233</v>
      </c>
      <c r="L15" s="21">
        <f>IF(K15&gt;0,(K12*L12+K13*L13+K14*L14)/K15,0)</f>
        <v>7.0663205935154544E-2</v>
      </c>
      <c r="M15" s="52">
        <f>M12+M13+M14</f>
        <v>42966</v>
      </c>
      <c r="N15" s="21">
        <f>IF(M15&gt;0,O15/M15,0)</f>
        <v>0.74268058464832665</v>
      </c>
      <c r="O15" s="54">
        <f>O12+O13+O14</f>
        <v>31910.014000000003</v>
      </c>
      <c r="P15" s="21">
        <f>IF(M15&gt;0,Q15/M15,0)</f>
        <v>0.22634604105571846</v>
      </c>
      <c r="Q15" s="54">
        <f>Q12+Q13+Q14</f>
        <v>9725.1839999999993</v>
      </c>
      <c r="R15" s="21">
        <f>IF(M15&gt;0,S15/M15,0)</f>
        <v>3.0973374295954939E-2</v>
      </c>
      <c r="S15" s="54">
        <f>S12+S13+S14</f>
        <v>1330.8019999999999</v>
      </c>
      <c r="T15" s="21">
        <f>IF(M15&gt;0,U15/M15,0)</f>
        <v>0.21233635898152026</v>
      </c>
      <c r="U15" s="54">
        <f>U12+U13+U14</f>
        <v>9123.2439999999988</v>
      </c>
      <c r="V15" s="21">
        <f>IF(M15&gt;0,W15/M15,0)</f>
        <v>0.50832486151840994</v>
      </c>
      <c r="W15" s="54">
        <f>W12+W13+W14</f>
        <v>21840.686000000002</v>
      </c>
      <c r="X15" s="21">
        <f>IF(M15&gt;0,Y15/M15,0)</f>
        <v>0.39332123074058561</v>
      </c>
      <c r="Y15" s="54">
        <f>Y12+Y13+Y14</f>
        <v>16899.440000000002</v>
      </c>
      <c r="Z15" s="55">
        <f>IF(M15&gt;0,AA15/M15,0)</f>
        <v>2.8163822557370943E-3</v>
      </c>
      <c r="AA15" s="56">
        <f>SUM(AA12:AA14)</f>
        <v>121.00868</v>
      </c>
      <c r="AB15" s="55">
        <f>IF(M15&gt;0,(AB12*M12+AB13*M13+AB14*M14)/M15,0)</f>
        <v>3.3669315551831682E-3</v>
      </c>
      <c r="AC15" s="55">
        <f>IF(K15&gt;0,(K12*AC12+K13*AC13+K14*AC14)/K15,0)</f>
        <v>2.533160296757727E-4</v>
      </c>
      <c r="AD15" s="52">
        <f>SUM(AD12:AD14)</f>
        <v>10.883159999999998</v>
      </c>
      <c r="AE15" s="53">
        <f>IF(K15&gt;0,(K12*AE12+K13*AE13+K14*AE14)/K15,0)</f>
        <v>0.2358286959531071</v>
      </c>
      <c r="AF15" s="58">
        <f>SUM(AF12:AF14)</f>
        <v>129.10550480000001</v>
      </c>
      <c r="AG15" s="53">
        <f>IF(AND(AA15&gt;0),((AA12*AG12+AA13*AG13+AA14*AG14)/AA15),0)</f>
        <v>0.91104191623625563</v>
      </c>
      <c r="AH15" s="57">
        <f t="shared" si="0"/>
        <v>0.9257235846600701</v>
      </c>
      <c r="AI15" s="51">
        <f>SUM(AI12:AI14)</f>
        <v>602</v>
      </c>
      <c r="AJ15" s="21">
        <f>IF(AI15&gt;0,(AJ12*AI12+AJ13*AI13+AJ14*AI14)/AI15,0)</f>
        <v>9.1159468438538199E-2</v>
      </c>
      <c r="AK15" s="53">
        <f>IF(K15&gt;0,(AK12*K12+AK13*K13+AK14*K14)/K15,0)</f>
        <v>0.24425872861376074</v>
      </c>
      <c r="AL15" s="58">
        <f>SUM(AL12:AL14)</f>
        <v>133.78042120000001</v>
      </c>
      <c r="AM15" s="56"/>
      <c r="AN15" s="56">
        <f>SUM(AN12:AN14)</f>
        <v>0</v>
      </c>
      <c r="AO15" s="105"/>
      <c r="AP15" s="106">
        <f>AO14</f>
        <v>1353.8599999999997</v>
      </c>
      <c r="AQ15" s="51">
        <f>SUM(AQ12:AQ14)</f>
        <v>0</v>
      </c>
      <c r="AR15" s="59"/>
      <c r="AS15" s="58"/>
      <c r="AT15" s="58"/>
      <c r="AU15" s="58"/>
      <c r="AV15" s="58"/>
    </row>
    <row r="16" spans="1:48" x14ac:dyDescent="0.2">
      <c r="A16" s="157">
        <v>4</v>
      </c>
      <c r="B16" s="23">
        <v>1</v>
      </c>
      <c r="C16" s="11" t="s">
        <v>53</v>
      </c>
      <c r="D16" s="12">
        <v>3837</v>
      </c>
      <c r="E16" s="12">
        <v>0</v>
      </c>
      <c r="F16" s="12">
        <v>9919</v>
      </c>
      <c r="G16" s="13">
        <v>3.3</v>
      </c>
      <c r="H16" s="13">
        <v>7.7</v>
      </c>
      <c r="I16" s="12">
        <v>10545</v>
      </c>
      <c r="J16" s="13">
        <v>6.3</v>
      </c>
      <c r="K16" s="12">
        <v>15411</v>
      </c>
      <c r="L16" s="14">
        <v>7.0999999999999994E-2</v>
      </c>
      <c r="M16" s="24">
        <f>ROUND(K16*(1-L16),0)</f>
        <v>14317</v>
      </c>
      <c r="N16" s="14">
        <v>0.86699999999999999</v>
      </c>
      <c r="O16" s="25">
        <f>M16*N16</f>
        <v>12412.839</v>
      </c>
      <c r="P16" s="14">
        <v>0.109</v>
      </c>
      <c r="Q16" s="25">
        <f>M16*P16</f>
        <v>1560.5529999999999</v>
      </c>
      <c r="R16" s="16">
        <v>2.4E-2</v>
      </c>
      <c r="S16" s="25">
        <f>M16*R16</f>
        <v>343.608</v>
      </c>
      <c r="T16" s="140">
        <v>0.22</v>
      </c>
      <c r="U16" s="25">
        <f>M16*T16</f>
        <v>3149.7400000000002</v>
      </c>
      <c r="V16" s="16">
        <v>0.496</v>
      </c>
      <c r="W16" s="25">
        <f>M16*V16</f>
        <v>7101.232</v>
      </c>
      <c r="X16" s="16">
        <v>0.39</v>
      </c>
      <c r="Y16" s="25">
        <f>X16*M16</f>
        <v>5583.63</v>
      </c>
      <c r="Z16" s="17">
        <v>2.8600000000000001E-3</v>
      </c>
      <c r="AA16" s="18">
        <f>M16*Z16</f>
        <v>40.946620000000003</v>
      </c>
      <c r="AB16" s="27">
        <f>IF(M16&gt;0,(AD16+AL16)/M16,0)</f>
        <v>3.3754946287630093E-3</v>
      </c>
      <c r="AC16" s="17">
        <v>2.5000000000000001E-4</v>
      </c>
      <c r="AD16" s="24">
        <f>AC16*M16</f>
        <v>3.57925</v>
      </c>
      <c r="AE16" s="117">
        <v>0.23710000000000001</v>
      </c>
      <c r="AF16" s="30">
        <f>AI16*(1-AJ16)*AE16</f>
        <v>43.5358278</v>
      </c>
      <c r="AG16" s="28">
        <f>IF(AND(AE16&gt;0,AC16&gt;0,Z16&gt;0),((Z16-AC16)*AE16)/((AE16-AC16)*Z16),0)</f>
        <v>0.91355066719221256</v>
      </c>
      <c r="AH16" s="60">
        <f t="shared" si="0"/>
        <v>0.9268876294096362</v>
      </c>
      <c r="AI16" s="12">
        <v>202</v>
      </c>
      <c r="AJ16" s="14">
        <v>9.0999999999999998E-2</v>
      </c>
      <c r="AK16" s="15">
        <v>0.2437</v>
      </c>
      <c r="AL16" s="30">
        <f>AI16*(1-AJ16)*AK16</f>
        <v>44.747706600000001</v>
      </c>
      <c r="AM16" s="19">
        <v>1.6</v>
      </c>
      <c r="AN16" s="19">
        <v>1016.3</v>
      </c>
      <c r="AO16" s="101">
        <f>AO14+AI16-AN16</f>
        <v>539.55999999999972</v>
      </c>
      <c r="AP16" s="102"/>
      <c r="AQ16" s="12"/>
      <c r="AR16" s="31"/>
      <c r="AS16" s="20"/>
      <c r="AT16" s="20"/>
      <c r="AU16" s="20"/>
      <c r="AV16" s="20"/>
    </row>
    <row r="17" spans="1:48" x14ac:dyDescent="0.2">
      <c r="A17" s="158"/>
      <c r="B17" s="33">
        <v>2</v>
      </c>
      <c r="C17" s="11" t="s">
        <v>54</v>
      </c>
      <c r="D17" s="34">
        <v>18400</v>
      </c>
      <c r="E17" s="34">
        <v>4</v>
      </c>
      <c r="F17" s="34">
        <v>17888</v>
      </c>
      <c r="G17" s="35">
        <v>3.4</v>
      </c>
      <c r="H17" s="35">
        <v>8.9</v>
      </c>
      <c r="I17" s="34">
        <v>17943</v>
      </c>
      <c r="J17" s="35">
        <v>5.5</v>
      </c>
      <c r="K17" s="34">
        <v>15389</v>
      </c>
      <c r="L17" s="36">
        <v>6.9000000000000006E-2</v>
      </c>
      <c r="M17" s="37">
        <f>ROUND(K17*(1-L17),0)</f>
        <v>14327</v>
      </c>
      <c r="N17" s="36">
        <v>0.83699999999999997</v>
      </c>
      <c r="O17" s="25">
        <f>M17*N17</f>
        <v>11991.698999999999</v>
      </c>
      <c r="P17" s="36">
        <v>0.14000000000000001</v>
      </c>
      <c r="Q17" s="25">
        <f>M17*P17</f>
        <v>2005.7800000000002</v>
      </c>
      <c r="R17" s="39">
        <v>2.3E-2</v>
      </c>
      <c r="S17" s="25">
        <f>M17*R17</f>
        <v>329.52100000000002</v>
      </c>
      <c r="T17" s="39">
        <v>0.219</v>
      </c>
      <c r="U17" s="25">
        <f>M17*T17</f>
        <v>3137.6129999999998</v>
      </c>
      <c r="V17" s="39">
        <v>0.5</v>
      </c>
      <c r="W17" s="25">
        <f>M17*V17</f>
        <v>7163.5</v>
      </c>
      <c r="X17" s="39">
        <v>0.4</v>
      </c>
      <c r="Y17" s="25">
        <f>X17*M17</f>
        <v>5730.8</v>
      </c>
      <c r="Z17" s="40">
        <v>3.0200000000000001E-3</v>
      </c>
      <c r="AA17" s="18">
        <f>M17*Z17</f>
        <v>43.267540000000004</v>
      </c>
      <c r="AB17" s="27">
        <f>IF(M17&gt;0,(AD17+AL17)/M17,0)</f>
        <v>3.5026293013191881E-3</v>
      </c>
      <c r="AC17" s="40">
        <v>2.4000000000000001E-4</v>
      </c>
      <c r="AD17" s="37">
        <f>AC17*M17</f>
        <v>3.4384800000000002</v>
      </c>
      <c r="AE17" s="28">
        <v>0.23619999999999999</v>
      </c>
      <c r="AF17" s="41">
        <f>AI17*(1-AJ17)*AE17</f>
        <v>44.305215000000004</v>
      </c>
      <c r="AG17" s="28">
        <f>IF(AND(AE17&gt;0,AC17&gt;0,Z17&gt;0),((Z17-AC17)*AE17)/((AE17-AC17)*Z17),0)</f>
        <v>0.92146609201918828</v>
      </c>
      <c r="AH17" s="29">
        <f t="shared" si="0"/>
        <v>0.93237800194401532</v>
      </c>
      <c r="AI17" s="34">
        <v>205</v>
      </c>
      <c r="AJ17" s="36">
        <v>8.5000000000000006E-2</v>
      </c>
      <c r="AK17" s="38">
        <v>0.2492</v>
      </c>
      <c r="AL17" s="41">
        <f>AI17*(1-AJ17)*AK17</f>
        <v>46.743690000000008</v>
      </c>
      <c r="AM17" s="42">
        <v>1.7</v>
      </c>
      <c r="AN17" s="42"/>
      <c r="AO17" s="113">
        <f>AO16+AI17-AN17</f>
        <v>744.55999999999972</v>
      </c>
      <c r="AP17" s="104"/>
      <c r="AQ17" s="43"/>
      <c r="AR17" s="44"/>
      <c r="AS17" s="45"/>
      <c r="AT17" s="45"/>
      <c r="AU17" s="45"/>
      <c r="AV17" s="45"/>
    </row>
    <row r="18" spans="1:48" x14ac:dyDescent="0.2">
      <c r="A18" s="158"/>
      <c r="B18" s="33">
        <v>3</v>
      </c>
      <c r="C18" s="46" t="s">
        <v>56</v>
      </c>
      <c r="D18" s="43">
        <v>15007</v>
      </c>
      <c r="E18" s="43">
        <v>5</v>
      </c>
      <c r="F18" s="43">
        <v>16225</v>
      </c>
      <c r="G18" s="37">
        <v>6.1</v>
      </c>
      <c r="H18" s="37">
        <v>9.1</v>
      </c>
      <c r="I18" s="43">
        <v>17230</v>
      </c>
      <c r="J18" s="37">
        <v>4.8</v>
      </c>
      <c r="K18" s="43">
        <v>15385</v>
      </c>
      <c r="L18" s="39">
        <v>7.0000000000000007E-2</v>
      </c>
      <c r="M18" s="37">
        <f>ROUND(K18*(1-L18),0)</f>
        <v>14308</v>
      </c>
      <c r="N18" s="39">
        <v>0.79</v>
      </c>
      <c r="O18" s="25">
        <f>M18*N18</f>
        <v>11303.32</v>
      </c>
      <c r="P18" s="39">
        <v>0.19</v>
      </c>
      <c r="Q18" s="25">
        <f>M18*P18</f>
        <v>2718.52</v>
      </c>
      <c r="R18" s="39">
        <v>0.02</v>
      </c>
      <c r="S18" s="25">
        <f>M18*R18</f>
        <v>286.16000000000003</v>
      </c>
      <c r="T18" s="39">
        <v>0.214</v>
      </c>
      <c r="U18" s="25">
        <f>M18*T18</f>
        <v>3061.9119999999998</v>
      </c>
      <c r="V18" s="39">
        <v>0.502</v>
      </c>
      <c r="W18" s="25">
        <f>M18*V18</f>
        <v>7182.616</v>
      </c>
      <c r="X18" s="39">
        <v>0.39</v>
      </c>
      <c r="Y18" s="25">
        <f>X18*M18</f>
        <v>5580.12</v>
      </c>
      <c r="Z18" s="47">
        <v>2.8500000000000001E-3</v>
      </c>
      <c r="AA18" s="18">
        <f>M18*Z18</f>
        <v>40.777799999999999</v>
      </c>
      <c r="AB18" s="27">
        <f>IF(M18&gt;0,(AD18+AL18)/M18,0)</f>
        <v>3.4566203522504897E-3</v>
      </c>
      <c r="AC18" s="47">
        <v>2.3000000000000001E-4</v>
      </c>
      <c r="AD18" s="37">
        <f>AC18*M18</f>
        <v>3.2908400000000002</v>
      </c>
      <c r="AE18" s="28">
        <v>0.24030000000000001</v>
      </c>
      <c r="AF18" s="41">
        <f>AI18*(1-AJ18)*AE18</f>
        <v>43.953273000000003</v>
      </c>
      <c r="AG18" s="28">
        <f>IF(AND(AE18&gt;0,AC18&gt;0,Z18&gt;0),((Z18-AC18)*AE18)/((AE18-AC18)*Z18),0)</f>
        <v>0.92017898288437794</v>
      </c>
      <c r="AH18" s="29">
        <f t="shared" si="0"/>
        <v>0.93431241186236313</v>
      </c>
      <c r="AI18" s="43">
        <v>201</v>
      </c>
      <c r="AJ18" s="39">
        <v>0.09</v>
      </c>
      <c r="AK18" s="28">
        <v>0.25240000000000001</v>
      </c>
      <c r="AL18" s="41">
        <f>AI18*(1-AJ18)*AK18</f>
        <v>46.166484000000004</v>
      </c>
      <c r="AM18" s="18">
        <v>1.6</v>
      </c>
      <c r="AN18" s="18"/>
      <c r="AO18" s="113">
        <f>AO17+AI18-AN18</f>
        <v>945.55999999999972</v>
      </c>
      <c r="AP18" s="104"/>
      <c r="AQ18" s="43"/>
      <c r="AR18" s="48"/>
      <c r="AS18" s="41"/>
      <c r="AT18" s="41"/>
      <c r="AU18" s="41"/>
      <c r="AV18" s="41"/>
    </row>
    <row r="19" spans="1:48" s="22" customFormat="1" ht="13.5" thickBot="1" x14ac:dyDescent="0.25">
      <c r="A19" s="159"/>
      <c r="B19" s="49" t="s">
        <v>38</v>
      </c>
      <c r="C19" s="50"/>
      <c r="D19" s="51">
        <f>SUM(D16:D18)</f>
        <v>37244</v>
      </c>
      <c r="E19" s="51"/>
      <c r="F19" s="51">
        <f>SUM(F16:F18)</f>
        <v>44032</v>
      </c>
      <c r="G19" s="52"/>
      <c r="H19" s="52"/>
      <c r="I19" s="51">
        <f>SUM(I16:I18)</f>
        <v>45718</v>
      </c>
      <c r="J19" s="52"/>
      <c r="K19" s="51">
        <f>SUM(K16:K18)</f>
        <v>46185</v>
      </c>
      <c r="L19" s="21">
        <f>IF(K19&gt;0,(K16*L16+K17*L17+K18*L18)/K19,0)</f>
        <v>7.0000476345133691E-2</v>
      </c>
      <c r="M19" s="52">
        <f>M16+M17+M18</f>
        <v>42952</v>
      </c>
      <c r="N19" s="21">
        <f>IF(M19&gt;0,O19/M19,0)</f>
        <v>0.83134331346619483</v>
      </c>
      <c r="O19" s="54">
        <f>O16+O17+O18</f>
        <v>35707.858</v>
      </c>
      <c r="P19" s="21">
        <f>IF(M19&gt;0,Q19/M19,0)</f>
        <v>0.14632270907059042</v>
      </c>
      <c r="Q19" s="54">
        <f>Q16+Q17+Q18</f>
        <v>6284.8530000000001</v>
      </c>
      <c r="R19" s="21">
        <f>IF(M19&gt;0,S19/M19,0)</f>
        <v>2.2333977463214753E-2</v>
      </c>
      <c r="S19" s="54">
        <f>S16+S17+S18</f>
        <v>959.28899999999999</v>
      </c>
      <c r="T19" s="21">
        <f>IF(M19&gt;0,U19/M19,0)</f>
        <v>0.217667745390203</v>
      </c>
      <c r="U19" s="54">
        <f>U16+U17+U18</f>
        <v>9349.2649999999994</v>
      </c>
      <c r="V19" s="21">
        <f>IF(M19&gt;0,W19/M19,0)</f>
        <v>0.49933292978208227</v>
      </c>
      <c r="W19" s="54">
        <f>W16+W17+W18</f>
        <v>21447.347999999998</v>
      </c>
      <c r="X19" s="21">
        <f>IF(M19&gt;0,Y19/M19,0)</f>
        <v>0.3933355839076178</v>
      </c>
      <c r="Y19" s="54">
        <f>Y16+Y17+Y18</f>
        <v>16894.55</v>
      </c>
      <c r="Z19" s="55">
        <f>IF(M19&gt;0,AA19/M19,0)</f>
        <v>2.9100381821568263E-3</v>
      </c>
      <c r="AA19" s="56">
        <f>SUM(AA16:AA18)</f>
        <v>124.99196000000001</v>
      </c>
      <c r="AB19" s="55">
        <f>IF(M19&gt;0,(AB16*M16+AB17*M17+AB18*M18)/M19,0)</f>
        <v>3.4449257450176944E-3</v>
      </c>
      <c r="AC19" s="55">
        <f>IF(K19&gt;0,(K16*AC16+K17*AC17+K18*AC18)/K19,0)</f>
        <v>2.4000562953339831E-4</v>
      </c>
      <c r="AD19" s="52">
        <f>SUM(AD16:AD18)</f>
        <v>10.30857</v>
      </c>
      <c r="AE19" s="53">
        <f>IF(K19&gt;0,(K16*AE16+K17*AE17+K18*AE18)/K19,0)</f>
        <v>0.23786609072209597</v>
      </c>
      <c r="AF19" s="58">
        <f>SUM(AF16:AF18)</f>
        <v>131.79431579999999</v>
      </c>
      <c r="AG19" s="53">
        <f>IF(AND(AA19&gt;0),((AA16*AG16+AA17*AG17+AA18*AG18)/AA19),0)</f>
        <v>0.91845313525455952</v>
      </c>
      <c r="AH19" s="57">
        <f t="shared" si="0"/>
        <v>0.93123033056615812</v>
      </c>
      <c r="AI19" s="51">
        <f>SUM(AI16:AI18)</f>
        <v>608</v>
      </c>
      <c r="AJ19" s="21">
        <f>IF(AI19&gt;0,(AJ16*AI16+AJ17*AI17+AJ18*AI18)/AI19,0)</f>
        <v>8.8646381578947372E-2</v>
      </c>
      <c r="AK19" s="53">
        <f>IF(K19&gt;0,(AK16*K16+AK17*K17+AK18*K18)/K19,0)</f>
        <v>0.2484307350871495</v>
      </c>
      <c r="AL19" s="58">
        <f>SUM(AL16:AL18)</f>
        <v>137.6578806</v>
      </c>
      <c r="AM19" s="56"/>
      <c r="AN19" s="56">
        <f>SUM(AN16:AN18)</f>
        <v>1016.3</v>
      </c>
      <c r="AO19" s="105"/>
      <c r="AP19" s="106">
        <f>AO18</f>
        <v>945.55999999999972</v>
      </c>
      <c r="AQ19" s="51">
        <f>SUM(AQ16:AQ18)</f>
        <v>0</v>
      </c>
      <c r="AR19" s="59"/>
      <c r="AS19" s="58"/>
      <c r="AT19" s="58"/>
      <c r="AU19" s="58"/>
      <c r="AV19" s="58"/>
    </row>
    <row r="20" spans="1:48" x14ac:dyDescent="0.2">
      <c r="A20" s="157">
        <v>5</v>
      </c>
      <c r="B20" s="23">
        <v>1</v>
      </c>
      <c r="C20" s="11" t="s">
        <v>53</v>
      </c>
      <c r="D20" s="12">
        <v>18926</v>
      </c>
      <c r="E20" s="12">
        <v>0</v>
      </c>
      <c r="F20" s="12">
        <v>17809</v>
      </c>
      <c r="G20" s="13">
        <v>3.9</v>
      </c>
      <c r="H20" s="13">
        <v>7.8</v>
      </c>
      <c r="I20" s="12">
        <v>18188</v>
      </c>
      <c r="J20" s="13">
        <v>4</v>
      </c>
      <c r="K20" s="12">
        <v>15380</v>
      </c>
      <c r="L20" s="14">
        <v>7.0999999999999994E-2</v>
      </c>
      <c r="M20" s="24">
        <f>ROUND(K20*(1-L20),0)</f>
        <v>14288</v>
      </c>
      <c r="N20" s="14">
        <v>0.86899999999999999</v>
      </c>
      <c r="O20" s="25">
        <f>M20*N20</f>
        <v>12416.271999999999</v>
      </c>
      <c r="P20" s="14">
        <v>0.114</v>
      </c>
      <c r="Q20" s="25">
        <f>M20*P20</f>
        <v>1628.8320000000001</v>
      </c>
      <c r="R20" s="16">
        <v>1.7000000000000001E-2</v>
      </c>
      <c r="S20" s="25">
        <f>M20*R20</f>
        <v>242.89600000000002</v>
      </c>
      <c r="T20" s="140">
        <v>0.216</v>
      </c>
      <c r="U20" s="25">
        <f>M20*T20</f>
        <v>3086.2080000000001</v>
      </c>
      <c r="V20" s="16">
        <v>0.5</v>
      </c>
      <c r="W20" s="25">
        <f>M20*V20</f>
        <v>7144</v>
      </c>
      <c r="X20" s="16">
        <v>0.39</v>
      </c>
      <c r="Y20" s="25">
        <f>X20*M20</f>
        <v>5572.3200000000006</v>
      </c>
      <c r="Z20" s="17">
        <v>2.7699999999999999E-3</v>
      </c>
      <c r="AA20" s="18">
        <f>M20*Z20</f>
        <v>39.577759999999998</v>
      </c>
      <c r="AB20" s="27">
        <f>IF(M20&gt;0,(AD20+AL20)/M20,0)</f>
        <v>3.505205634098544E-3</v>
      </c>
      <c r="AC20" s="17">
        <v>2.3000000000000001E-4</v>
      </c>
      <c r="AD20" s="24">
        <f>AC20*M20</f>
        <v>3.2862400000000003</v>
      </c>
      <c r="AE20" s="117">
        <v>0.23849999999999999</v>
      </c>
      <c r="AF20" s="30">
        <f>AI20*(1-AJ20)*AE20</f>
        <v>44.876875500000004</v>
      </c>
      <c r="AG20" s="28">
        <f>IF(AND(AE20&gt;0,AC20&gt;0,Z20&gt;0),((Z20-AC20)*AE20)/((AE20-AC20)*Z20),0)</f>
        <v>0.91785264994555371</v>
      </c>
      <c r="AH20" s="60">
        <f t="shared" si="0"/>
        <v>0.93524823355903741</v>
      </c>
      <c r="AI20" s="12">
        <v>207</v>
      </c>
      <c r="AJ20" s="14">
        <v>9.0999999999999998E-2</v>
      </c>
      <c r="AK20" s="15">
        <v>0.2487</v>
      </c>
      <c r="AL20" s="30">
        <f>AI20*(1-AJ20)*AK20</f>
        <v>46.7961381</v>
      </c>
      <c r="AM20" s="19">
        <v>1.6</v>
      </c>
      <c r="AN20" s="19"/>
      <c r="AO20" s="101">
        <f>AO18+AI20-AN20</f>
        <v>1152.5599999999997</v>
      </c>
      <c r="AP20" s="102"/>
      <c r="AQ20" s="12"/>
      <c r="AR20" s="31"/>
      <c r="AS20" s="20"/>
      <c r="AT20" s="20"/>
      <c r="AU20" s="20"/>
      <c r="AV20" s="20"/>
    </row>
    <row r="21" spans="1:48" x14ac:dyDescent="0.2">
      <c r="A21" s="158"/>
      <c r="B21" s="33">
        <v>2</v>
      </c>
      <c r="C21" s="11" t="s">
        <v>54</v>
      </c>
      <c r="D21" s="34">
        <v>18900</v>
      </c>
      <c r="E21" s="34">
        <v>3</v>
      </c>
      <c r="F21" s="34">
        <v>17864</v>
      </c>
      <c r="G21" s="35">
        <v>3.5</v>
      </c>
      <c r="H21" s="35">
        <v>8.3000000000000007</v>
      </c>
      <c r="I21" s="34">
        <v>18052</v>
      </c>
      <c r="J21" s="35">
        <v>3.6</v>
      </c>
      <c r="K21" s="34">
        <v>15396</v>
      </c>
      <c r="L21" s="36">
        <v>7.3999999999999996E-2</v>
      </c>
      <c r="M21" s="37">
        <f>ROUND(K21*(1-L21),0)</f>
        <v>14257</v>
      </c>
      <c r="N21" s="36">
        <v>0.82899999999999996</v>
      </c>
      <c r="O21" s="25">
        <f>M21*N21</f>
        <v>11819.053</v>
      </c>
      <c r="P21" s="36">
        <v>0.14399999999999999</v>
      </c>
      <c r="Q21" s="25">
        <f>M21*P21</f>
        <v>2053.0079999999998</v>
      </c>
      <c r="R21" s="39">
        <v>2.7E-2</v>
      </c>
      <c r="S21" s="25">
        <f>M21*R21</f>
        <v>384.93900000000002</v>
      </c>
      <c r="T21" s="39">
        <v>0.217</v>
      </c>
      <c r="U21" s="25">
        <f>M21*T21</f>
        <v>3093.7689999999998</v>
      </c>
      <c r="V21" s="39">
        <v>0.502</v>
      </c>
      <c r="W21" s="25">
        <f>M21*V21</f>
        <v>7157.0140000000001</v>
      </c>
      <c r="X21" s="39">
        <v>0.4</v>
      </c>
      <c r="Y21" s="25">
        <f>X21*M21</f>
        <v>5702.8</v>
      </c>
      <c r="Z21" s="40">
        <v>2.7899999999999999E-3</v>
      </c>
      <c r="AA21" s="18">
        <f>M21*Z21</f>
        <v>39.777029999999996</v>
      </c>
      <c r="AB21" s="27">
        <f>IF(M21&gt;0,(AD21+AL21)/M21,0)</f>
        <v>3.5751608052184895E-3</v>
      </c>
      <c r="AC21" s="40">
        <v>2.3000000000000001E-4</v>
      </c>
      <c r="AD21" s="37">
        <f>AC21*M21</f>
        <v>3.2791100000000002</v>
      </c>
      <c r="AE21" s="28">
        <v>0.23449999999999999</v>
      </c>
      <c r="AF21" s="41">
        <f>AI21*(1-AJ21)*AE21</f>
        <v>46.042667999999999</v>
      </c>
      <c r="AG21" s="28">
        <f>IF(AND(AE21&gt;0,AC21&gt;0,Z21&gt;0),((Z21-AC21)*AE21)/((AE21-AC21)*Z21),0)</f>
        <v>0.91846356247646732</v>
      </c>
      <c r="AH21" s="29">
        <f t="shared" si="0"/>
        <v>0.93655404465817504</v>
      </c>
      <c r="AI21" s="34">
        <v>216</v>
      </c>
      <c r="AJ21" s="36">
        <v>9.0999999999999998E-2</v>
      </c>
      <c r="AK21" s="38">
        <v>0.2429</v>
      </c>
      <c r="AL21" s="41">
        <f>AI21*(1-AJ21)*AK21</f>
        <v>47.691957600000002</v>
      </c>
      <c r="AM21" s="42">
        <v>1.68</v>
      </c>
      <c r="AN21" s="42"/>
      <c r="AO21" s="121">
        <f>AO20+AI21-AN21</f>
        <v>1368.5599999999997</v>
      </c>
      <c r="AP21" s="104"/>
      <c r="AQ21" s="43"/>
      <c r="AR21" s="44"/>
      <c r="AS21" s="45"/>
      <c r="AT21" s="45"/>
      <c r="AU21" s="45"/>
      <c r="AV21" s="45"/>
    </row>
    <row r="22" spans="1:48" x14ac:dyDescent="0.2">
      <c r="A22" s="158"/>
      <c r="B22" s="33">
        <v>3</v>
      </c>
      <c r="C22" s="46" t="s">
        <v>50</v>
      </c>
      <c r="D22" s="43">
        <v>15569</v>
      </c>
      <c r="E22" s="43">
        <v>4</v>
      </c>
      <c r="F22" s="43">
        <v>17612</v>
      </c>
      <c r="G22" s="37">
        <v>3.6</v>
      </c>
      <c r="H22" s="37">
        <v>7.7</v>
      </c>
      <c r="I22" s="43">
        <v>18078</v>
      </c>
      <c r="J22" s="37">
        <v>2.8</v>
      </c>
      <c r="K22" s="43">
        <v>15423</v>
      </c>
      <c r="L22" s="39">
        <v>7.9000000000000001E-2</v>
      </c>
      <c r="M22" s="37">
        <f>ROUND(K22*(1-L22),0)</f>
        <v>14205</v>
      </c>
      <c r="N22" s="39">
        <v>0.748</v>
      </c>
      <c r="O22" s="25">
        <f>M22*N22</f>
        <v>10625.34</v>
      </c>
      <c r="P22" s="39">
        <v>0.23699999999999999</v>
      </c>
      <c r="Q22" s="25">
        <f>M22*P22</f>
        <v>3366.585</v>
      </c>
      <c r="R22" s="39">
        <v>1.4999999999999999E-2</v>
      </c>
      <c r="S22" s="25">
        <f>M22*R22</f>
        <v>213.07499999999999</v>
      </c>
      <c r="T22" s="39">
        <v>0.217</v>
      </c>
      <c r="U22" s="25">
        <f>M22*T22</f>
        <v>3082.4850000000001</v>
      </c>
      <c r="V22" s="39">
        <v>0.497</v>
      </c>
      <c r="W22" s="25">
        <f>M22*V22</f>
        <v>7059.8850000000002</v>
      </c>
      <c r="X22" s="39">
        <v>0.4</v>
      </c>
      <c r="Y22" s="25">
        <f>X22*M22</f>
        <v>5682</v>
      </c>
      <c r="Z22" s="47">
        <v>2.9099999999999998E-3</v>
      </c>
      <c r="AA22" s="18">
        <f>M22*Z22</f>
        <v>41.336549999999995</v>
      </c>
      <c r="AB22" s="27">
        <f>IF(M22&gt;0,(AD22+AL22)/M22,0)</f>
        <v>3.5639615909890884E-3</v>
      </c>
      <c r="AC22" s="47">
        <v>2.4000000000000001E-4</v>
      </c>
      <c r="AD22" s="37">
        <f>AC22*M22</f>
        <v>3.4092000000000002</v>
      </c>
      <c r="AE22" s="28">
        <v>0.2346</v>
      </c>
      <c r="AF22" s="41">
        <f>AI22*(1-AJ22)*AE22</f>
        <v>45.886821600000005</v>
      </c>
      <c r="AG22" s="28">
        <f>IF(AND(AE22&gt;0,AC22&gt;0,Z22&gt;0),((Z22-AC22)*AE22)/((AE22-AC22)*Z22),0)</f>
        <v>0.91846537972244635</v>
      </c>
      <c r="AH22" s="29">
        <f t="shared" si="0"/>
        <v>0.93358737996955976</v>
      </c>
      <c r="AI22" s="43">
        <v>214</v>
      </c>
      <c r="AJ22" s="39">
        <v>8.5999999999999993E-2</v>
      </c>
      <c r="AK22" s="28">
        <v>0.2414</v>
      </c>
      <c r="AL22" s="41">
        <f>AI22*(1-AJ22)*AK22</f>
        <v>47.216874400000002</v>
      </c>
      <c r="AM22" s="18">
        <v>1.6</v>
      </c>
      <c r="AN22" s="18"/>
      <c r="AO22" s="121">
        <f>AO21+AI22-AN22</f>
        <v>1582.5599999999997</v>
      </c>
      <c r="AP22" s="104"/>
      <c r="AQ22" s="43"/>
      <c r="AR22" s="48"/>
      <c r="AS22" s="41"/>
      <c r="AT22" s="41"/>
      <c r="AU22" s="41"/>
      <c r="AV22" s="41"/>
    </row>
    <row r="23" spans="1:48" s="22" customFormat="1" ht="13.5" thickBot="1" x14ac:dyDescent="0.25">
      <c r="A23" s="159"/>
      <c r="B23" s="49" t="s">
        <v>38</v>
      </c>
      <c r="C23" s="50"/>
      <c r="D23" s="51">
        <f>SUM(D20:D22)</f>
        <v>53395</v>
      </c>
      <c r="E23" s="51"/>
      <c r="F23" s="51">
        <f>SUM(F20:F22)</f>
        <v>53285</v>
      </c>
      <c r="G23" s="52"/>
      <c r="H23" s="52"/>
      <c r="I23" s="51">
        <f>SUM(I20:I22)</f>
        <v>54318</v>
      </c>
      <c r="J23" s="52"/>
      <c r="K23" s="51">
        <f>SUM(K20:K22)</f>
        <v>46199</v>
      </c>
      <c r="L23" s="21">
        <f>IF(K23&gt;0,(K20*L20+K21*L21+K22*L22)/K23,0)</f>
        <v>7.4670469057771804E-2</v>
      </c>
      <c r="M23" s="52">
        <f>M20+M21+M22</f>
        <v>42750</v>
      </c>
      <c r="N23" s="21">
        <f>IF(M23&gt;0,O23/M23,0)</f>
        <v>0.81545415204678351</v>
      </c>
      <c r="O23" s="54">
        <f>O20+O21+O22</f>
        <v>34860.664999999994</v>
      </c>
      <c r="P23" s="21">
        <f>IF(M23&gt;0,Q23/M23,0)</f>
        <v>0.16487543859649123</v>
      </c>
      <c r="Q23" s="54">
        <f>Q20+Q21+Q22</f>
        <v>7048.4250000000002</v>
      </c>
      <c r="R23" s="21">
        <f>IF(M23&gt;0,S23/M23,0)</f>
        <v>1.9670409356725149E-2</v>
      </c>
      <c r="S23" s="54">
        <f>S20+S21+S22</f>
        <v>840.91000000000008</v>
      </c>
      <c r="T23" s="21">
        <f>IF(M23&gt;0,U23/M23,0)</f>
        <v>0.21666577777777776</v>
      </c>
      <c r="U23" s="54">
        <f>U20+U21+U22</f>
        <v>9262.4619999999995</v>
      </c>
      <c r="V23" s="21">
        <f>IF(M23&gt;0,W23/M23,0)</f>
        <v>0.49967015204678356</v>
      </c>
      <c r="W23" s="54">
        <f>W20+W21+W22</f>
        <v>21360.898999999998</v>
      </c>
      <c r="X23" s="21">
        <f>IF(M23&gt;0,Y23/M23,0)</f>
        <v>0.39665777777777783</v>
      </c>
      <c r="Y23" s="54">
        <f>Y20+Y21+Y22</f>
        <v>16957.120000000003</v>
      </c>
      <c r="Z23" s="55">
        <f>IF(M23&gt;0,AA23/M23,0)</f>
        <v>2.8231892397660818E-3</v>
      </c>
      <c r="AA23" s="56">
        <f>SUM(AA20:AA22)</f>
        <v>120.69134</v>
      </c>
      <c r="AB23" s="55">
        <f>IF(M23&gt;0,(AB20*M20+AB21*M21+AB22*M22)/M23,0)</f>
        <v>3.5480589497076023E-3</v>
      </c>
      <c r="AC23" s="55">
        <f>IF(K23&gt;0,(K20*AC20+K21*AC21+K22*AC22)/K23,0)</f>
        <v>2.3333838394770453E-4</v>
      </c>
      <c r="AD23" s="52">
        <f>SUM(AD20:AD22)</f>
        <v>9.9745500000000007</v>
      </c>
      <c r="AE23" s="53">
        <f>IF(K23&gt;0,(K20*AE20+K21*AE21+K22*AE22)/K23,0)</f>
        <v>0.23586501439425092</v>
      </c>
      <c r="AF23" s="58">
        <f>SUM(AF20:AF22)</f>
        <v>136.80636509999999</v>
      </c>
      <c r="AG23" s="53">
        <f>IF(AND(AA23&gt;0),((AA20*AG20+AA21*AG21+AA22*AG22)/AA23),0)</f>
        <v>0.91826385112310738</v>
      </c>
      <c r="AH23" s="57">
        <f t="shared" si="0"/>
        <v>0.93512797828337901</v>
      </c>
      <c r="AI23" s="51">
        <f>SUM(AI20:AI22)</f>
        <v>637</v>
      </c>
      <c r="AJ23" s="21">
        <f>IF(AI23&gt;0,(AJ20*AI20+AJ21*AI21+AJ22*AI22)/AI23,0)</f>
        <v>8.9320251177394019E-2</v>
      </c>
      <c r="AK23" s="53">
        <f>IF(K23&gt;0,(AK20*K20+AK21*K21+AK22*K22)/K23,0)</f>
        <v>0.24433010671226649</v>
      </c>
      <c r="AL23" s="58">
        <f>SUM(AL20:AL22)</f>
        <v>141.7049701</v>
      </c>
      <c r="AM23" s="56"/>
      <c r="AN23" s="56">
        <f>SUM(AN20:AN22)</f>
        <v>0</v>
      </c>
      <c r="AO23" s="105"/>
      <c r="AP23" s="106">
        <f>AO22</f>
        <v>1582.5599999999997</v>
      </c>
      <c r="AQ23" s="51">
        <f>SUM(AQ20:AQ22)</f>
        <v>0</v>
      </c>
      <c r="AR23" s="59"/>
      <c r="AS23" s="58"/>
      <c r="AT23" s="58"/>
      <c r="AU23" s="58"/>
      <c r="AV23" s="58"/>
    </row>
    <row r="24" spans="1:48" x14ac:dyDescent="0.2">
      <c r="A24" s="157">
        <v>6</v>
      </c>
      <c r="B24" s="23">
        <v>1</v>
      </c>
      <c r="C24" s="46" t="s">
        <v>51</v>
      </c>
      <c r="D24" s="12">
        <v>16938</v>
      </c>
      <c r="E24" s="12">
        <v>0</v>
      </c>
      <c r="F24" s="12">
        <v>17531</v>
      </c>
      <c r="G24" s="13">
        <v>5.2</v>
      </c>
      <c r="H24" s="13">
        <v>6.9</v>
      </c>
      <c r="I24" s="12">
        <v>18353</v>
      </c>
      <c r="J24" s="13">
        <v>2</v>
      </c>
      <c r="K24" s="12">
        <v>15443</v>
      </c>
      <c r="L24" s="14">
        <v>7.0999999999999994E-2</v>
      </c>
      <c r="M24" s="24">
        <f>ROUND(K24*(1-L24),0)</f>
        <v>14347</v>
      </c>
      <c r="N24" s="14">
        <v>0.752</v>
      </c>
      <c r="O24" s="25">
        <f>M24*N24</f>
        <v>10788.944</v>
      </c>
      <c r="P24" s="14">
        <v>0.21</v>
      </c>
      <c r="Q24" s="25">
        <f>M24*P24</f>
        <v>3012.87</v>
      </c>
      <c r="R24" s="16">
        <v>3.7999999999999999E-2</v>
      </c>
      <c r="S24" s="25">
        <f>M24*R24</f>
        <v>545.18600000000004</v>
      </c>
      <c r="T24" s="140">
        <v>0.214</v>
      </c>
      <c r="U24" s="25">
        <f>M24*T24</f>
        <v>3070.2579999999998</v>
      </c>
      <c r="V24" s="16">
        <v>0.501</v>
      </c>
      <c r="W24" s="25">
        <f>M24*V24</f>
        <v>7187.8469999999998</v>
      </c>
      <c r="X24" s="16">
        <v>0.4</v>
      </c>
      <c r="Y24" s="25">
        <f>X24*M24</f>
        <v>5738.8</v>
      </c>
      <c r="Z24" s="17">
        <v>3.0100000000000001E-3</v>
      </c>
      <c r="AA24" s="18">
        <f>M24*Z24</f>
        <v>43.184470000000005</v>
      </c>
      <c r="AB24" s="27">
        <f>IF(M24&gt;0,(AD24+AL24)/M24,0)</f>
        <v>3.3589747543040357E-3</v>
      </c>
      <c r="AC24" s="17">
        <v>2.5000000000000001E-4</v>
      </c>
      <c r="AD24" s="24">
        <f>AC24*M24</f>
        <v>3.5867499999999999</v>
      </c>
      <c r="AE24" s="117">
        <v>0.22650000000000001</v>
      </c>
      <c r="AF24" s="30">
        <f>AI24*(1-AJ24)*AE24</f>
        <v>43.792416000000003</v>
      </c>
      <c r="AG24" s="28">
        <f>IF(AND(AE24&gt;0,AC24&gt;0,Z24&gt;0),((Z24-AC24)*AE24)/((AE24-AC24)*Z24),0)</f>
        <v>0.91795671885611507</v>
      </c>
      <c r="AH24" s="60">
        <f t="shared" si="0"/>
        <v>0.92657662041015187</v>
      </c>
      <c r="AI24" s="12">
        <v>212</v>
      </c>
      <c r="AJ24" s="14">
        <v>8.7999999999999995E-2</v>
      </c>
      <c r="AK24" s="15">
        <v>0.23069999999999999</v>
      </c>
      <c r="AL24" s="30">
        <f>AI24*(1-AJ24)*AK24</f>
        <v>44.604460799999998</v>
      </c>
      <c r="AM24" s="19">
        <v>1.61</v>
      </c>
      <c r="AN24" s="19"/>
      <c r="AO24" s="101">
        <f>AO22+AI24-AN24</f>
        <v>1794.5599999999997</v>
      </c>
      <c r="AP24" s="102"/>
      <c r="AQ24" s="12"/>
      <c r="AR24" s="31"/>
      <c r="AS24" s="20"/>
      <c r="AT24" s="20"/>
      <c r="AU24" s="20"/>
      <c r="AV24" s="20"/>
    </row>
    <row r="25" spans="1:48" x14ac:dyDescent="0.2">
      <c r="A25" s="158"/>
      <c r="B25" s="33">
        <v>2</v>
      </c>
      <c r="C25" s="11" t="s">
        <v>53</v>
      </c>
      <c r="D25" s="34">
        <v>18700</v>
      </c>
      <c r="E25" s="34">
        <v>4</v>
      </c>
      <c r="F25" s="34">
        <v>17515</v>
      </c>
      <c r="G25" s="35">
        <v>9.8000000000000007</v>
      </c>
      <c r="H25" s="35">
        <v>8.9</v>
      </c>
      <c r="I25" s="34">
        <v>17836</v>
      </c>
      <c r="J25" s="35">
        <v>1.6</v>
      </c>
      <c r="K25" s="34">
        <v>15390</v>
      </c>
      <c r="L25" s="36">
        <v>7.5999999999999998E-2</v>
      </c>
      <c r="M25" s="37">
        <f>ROUND(K25*(1-L25),0)</f>
        <v>14220</v>
      </c>
      <c r="N25" s="36">
        <v>0.71199999999999997</v>
      </c>
      <c r="O25" s="25">
        <f>M25*N25</f>
        <v>10124.64</v>
      </c>
      <c r="P25" s="36">
        <v>0.255</v>
      </c>
      <c r="Q25" s="25">
        <f>M25*P25</f>
        <v>3626.1</v>
      </c>
      <c r="R25" s="39">
        <v>3.3000000000000002E-2</v>
      </c>
      <c r="S25" s="25">
        <f>M25*R25</f>
        <v>469.26000000000005</v>
      </c>
      <c r="T25" s="39">
        <v>0.22</v>
      </c>
      <c r="U25" s="25">
        <f>M25*T25</f>
        <v>3128.4</v>
      </c>
      <c r="V25" s="39">
        <v>0.501</v>
      </c>
      <c r="W25" s="25">
        <f>M25*V25</f>
        <v>7124.22</v>
      </c>
      <c r="X25" s="39">
        <v>0.4</v>
      </c>
      <c r="Y25" s="25">
        <f>X25*M25</f>
        <v>5688</v>
      </c>
      <c r="Z25" s="40">
        <v>3.0500000000000002E-3</v>
      </c>
      <c r="AA25" s="18">
        <f>M25*Z25</f>
        <v>43.371000000000002</v>
      </c>
      <c r="AB25" s="27">
        <f>IF(M25&gt;0,(AD25+AL25)/M25,0)</f>
        <v>3.7570347116736989E-3</v>
      </c>
      <c r="AC25" s="40">
        <v>2.5000000000000001E-4</v>
      </c>
      <c r="AD25" s="37">
        <f>AC25*M25</f>
        <v>3.5550000000000002</v>
      </c>
      <c r="AE25" s="28">
        <v>0.22</v>
      </c>
      <c r="AF25" s="41">
        <f>AI25*(1-AJ25)*AE25</f>
        <v>48.460279999999997</v>
      </c>
      <c r="AG25" s="28">
        <f>IF(AND(AE25&gt;0,AC25&gt;0,Z25&gt;0),((Z25-AC25)*AE25)/((AE25-AC25)*Z25),0)</f>
        <v>0.91907719278613942</v>
      </c>
      <c r="AH25" s="29">
        <f t="shared" si="0"/>
        <v>0.93449006227817943</v>
      </c>
      <c r="AI25" s="34">
        <v>241</v>
      </c>
      <c r="AJ25" s="36">
        <v>8.5999999999999993E-2</v>
      </c>
      <c r="AK25" s="38">
        <v>0.22639999999999999</v>
      </c>
      <c r="AL25" s="41">
        <f>AI25*(1-AJ25)*AK25</f>
        <v>49.870033599999999</v>
      </c>
      <c r="AM25" s="42">
        <v>1.65</v>
      </c>
      <c r="AN25" s="42"/>
      <c r="AO25" s="121">
        <f>AO24+AI25-AN25</f>
        <v>2035.5599999999997</v>
      </c>
      <c r="AP25" s="104"/>
      <c r="AQ25" s="43"/>
      <c r="AR25" s="44"/>
      <c r="AS25" s="45"/>
      <c r="AT25" s="45"/>
      <c r="AU25" s="45"/>
      <c r="AV25" s="45"/>
    </row>
    <row r="26" spans="1:48" x14ac:dyDescent="0.2">
      <c r="A26" s="158"/>
      <c r="B26" s="33">
        <v>3</v>
      </c>
      <c r="C26" s="46" t="s">
        <v>50</v>
      </c>
      <c r="D26" s="43">
        <v>16803</v>
      </c>
      <c r="E26" s="43">
        <v>2</v>
      </c>
      <c r="F26" s="43">
        <v>18525</v>
      </c>
      <c r="G26" s="37">
        <v>4.9000000000000004</v>
      </c>
      <c r="H26" s="37">
        <v>7.8</v>
      </c>
      <c r="I26" s="43">
        <v>19122</v>
      </c>
      <c r="J26" s="37">
        <v>1.1000000000000001</v>
      </c>
      <c r="K26" s="43">
        <v>15436</v>
      </c>
      <c r="L26" s="39">
        <v>6.9000000000000006E-2</v>
      </c>
      <c r="M26" s="37">
        <f>ROUND(K26*(1-L26),0)</f>
        <v>14371</v>
      </c>
      <c r="N26" s="39">
        <v>0.79</v>
      </c>
      <c r="O26" s="25">
        <f>M26*N26</f>
        <v>11353.09</v>
      </c>
      <c r="P26" s="39">
        <v>0.17699999999999999</v>
      </c>
      <c r="Q26" s="25">
        <f>M26*P26</f>
        <v>2543.6669999999999</v>
      </c>
      <c r="R26" s="39">
        <v>3.3000000000000002E-2</v>
      </c>
      <c r="S26" s="25">
        <f>M26*R26</f>
        <v>474.24299999999999</v>
      </c>
      <c r="T26" s="39">
        <v>0.22700000000000001</v>
      </c>
      <c r="U26" s="25">
        <f>M26*T26</f>
        <v>3262.2170000000001</v>
      </c>
      <c r="V26" s="39">
        <v>0.49099999999999999</v>
      </c>
      <c r="W26" s="25">
        <f>M26*V26</f>
        <v>7056.1610000000001</v>
      </c>
      <c r="X26" s="39">
        <v>0.4</v>
      </c>
      <c r="Y26" s="25">
        <f>X26*M26</f>
        <v>5748.4000000000005</v>
      </c>
      <c r="Z26" s="47">
        <v>3.0200000000000001E-3</v>
      </c>
      <c r="AA26" s="18">
        <f>M26*Z26</f>
        <v>43.400420000000004</v>
      </c>
      <c r="AB26" s="27">
        <f>IF(M26&gt;0,(AD26+AL26)/M26,0)</f>
        <v>3.4789293716512423E-3</v>
      </c>
      <c r="AC26" s="47">
        <v>2.5000000000000001E-4</v>
      </c>
      <c r="AD26" s="37">
        <f>AC26*M26</f>
        <v>3.5927500000000001</v>
      </c>
      <c r="AE26" s="28">
        <v>0.21970000000000001</v>
      </c>
      <c r="AF26" s="41">
        <f>AI26*(1-AJ26)*AE26</f>
        <v>45.029712000000004</v>
      </c>
      <c r="AG26" s="28">
        <f>IF(AND(AE26&gt;0,AC26&gt;0,Z26&gt;0),((Z26-AC26)*AE26)/((AE26-AC26)*Z26),0)</f>
        <v>0.918263449110434</v>
      </c>
      <c r="AH26" s="29">
        <f t="shared" si="0"/>
        <v>0.92916483255178872</v>
      </c>
      <c r="AI26" s="43">
        <v>224</v>
      </c>
      <c r="AJ26" s="39">
        <v>8.5000000000000006E-2</v>
      </c>
      <c r="AK26" s="28">
        <v>0.22639999999999999</v>
      </c>
      <c r="AL26" s="41">
        <f>AI26*(1-AJ26)*AK26</f>
        <v>46.402943999999998</v>
      </c>
      <c r="AM26" s="18">
        <v>1.6</v>
      </c>
      <c r="AN26" s="18"/>
      <c r="AO26" s="121">
        <f>AO25+AI26-AN26</f>
        <v>2259.5599999999995</v>
      </c>
      <c r="AP26" s="104"/>
      <c r="AQ26" s="43"/>
      <c r="AR26" s="48"/>
      <c r="AS26" s="41"/>
      <c r="AT26" s="41"/>
      <c r="AU26" s="41"/>
      <c r="AV26" s="41"/>
    </row>
    <row r="27" spans="1:48" s="22" customFormat="1" ht="13.5" thickBot="1" x14ac:dyDescent="0.25">
      <c r="A27" s="159"/>
      <c r="B27" s="49" t="s">
        <v>38</v>
      </c>
      <c r="C27" s="50"/>
      <c r="D27" s="51">
        <f>SUM(D24:D26)</f>
        <v>52441</v>
      </c>
      <c r="E27" s="51"/>
      <c r="F27" s="51">
        <f>SUM(F24:F26)</f>
        <v>53571</v>
      </c>
      <c r="G27" s="52"/>
      <c r="H27" s="52"/>
      <c r="I27" s="51">
        <f>SUM(I24:I26)</f>
        <v>55311</v>
      </c>
      <c r="J27" s="52"/>
      <c r="K27" s="51">
        <f>SUM(K24:K26)</f>
        <v>46269</v>
      </c>
      <c r="L27" s="21">
        <f>IF(K27&gt;0,(K24*L24+K25*L25+K26*L26)/K27,0)</f>
        <v>7.1995871966111208E-2</v>
      </c>
      <c r="M27" s="52">
        <f>M24+M25+M26</f>
        <v>42938</v>
      </c>
      <c r="N27" s="21">
        <f>IF(M27&gt;0,O27/M27,0)</f>
        <v>0.75147128417718567</v>
      </c>
      <c r="O27" s="54">
        <f>O24+O25+O26</f>
        <v>32266.673999999999</v>
      </c>
      <c r="P27" s="21">
        <f>IF(M27&gt;0,Q27/M27,0)</f>
        <v>0.21385805114350923</v>
      </c>
      <c r="Q27" s="54">
        <f>Q24+Q25+Q26</f>
        <v>9182.6369999999988</v>
      </c>
      <c r="R27" s="21">
        <f>IF(M27&gt;0,S27/M27,0)</f>
        <v>3.4670664679305047E-2</v>
      </c>
      <c r="S27" s="54">
        <f>S24+S25+S26</f>
        <v>1488.6890000000001</v>
      </c>
      <c r="T27" s="21">
        <f>IF(M27&gt;0,U27/M27,0)</f>
        <v>0.22033804555405467</v>
      </c>
      <c r="U27" s="54">
        <f>U24+U25+U26</f>
        <v>9460.875</v>
      </c>
      <c r="V27" s="21">
        <f>IF(M27&gt;0,W27/M27,0)</f>
        <v>0.4976530811868275</v>
      </c>
      <c r="W27" s="54">
        <f>W24+W25+W26</f>
        <v>21368.227999999999</v>
      </c>
      <c r="X27" s="21">
        <f>IF(M27&gt;0,Y27/M27,0)</f>
        <v>0.4</v>
      </c>
      <c r="Y27" s="54">
        <f>Y24+Y25+Y26</f>
        <v>17175.2</v>
      </c>
      <c r="Z27" s="55">
        <f>IF(M27&gt;0,AA27/M27,0)</f>
        <v>3.0265939261260423E-3</v>
      </c>
      <c r="AA27" s="56">
        <f>SUM(AA24:AA26)</f>
        <v>129.95589000000001</v>
      </c>
      <c r="AB27" s="55">
        <f>IF(M27&gt;0,(AB24*M24+AB25*M25+AB26*M26)/M27,0)</f>
        <v>3.5309501700125758E-3</v>
      </c>
      <c r="AC27" s="55">
        <f>IF(K27&gt;0,(K24*AC24+K25*AC25+K26*AC26)/K27,0)</f>
        <v>2.5000000000000001E-4</v>
      </c>
      <c r="AD27" s="52">
        <f>SUM(AD24:AD26)</f>
        <v>10.734500000000001</v>
      </c>
      <c r="AE27" s="53">
        <f>IF(K27&gt;0,(K24*AE24+K25*AE25+K26*AE26)/K27,0)</f>
        <v>0.22206939203354298</v>
      </c>
      <c r="AF27" s="58">
        <f>SUM(AF24:AF26)</f>
        <v>137.282408</v>
      </c>
      <c r="AG27" s="53">
        <f>IF(AND(AA27&gt;0),((AA24*AG24+AA25*AG25+AA26*AG26)/AA27),0)</f>
        <v>0.91843309816207219</v>
      </c>
      <c r="AH27" s="57">
        <f t="shared" si="0"/>
        <v>0.93021824211211246</v>
      </c>
      <c r="AI27" s="51">
        <f>SUM(AI24:AI26)</f>
        <v>677</v>
      </c>
      <c r="AJ27" s="21">
        <f>IF(AI27&gt;0,(AJ24*AI24+AJ25*AI25+AJ26*AI26)/AI27,0)</f>
        <v>8.6295420974889209E-2</v>
      </c>
      <c r="AK27" s="53">
        <f>IF(K27&gt;0,(AK24*K24+AK25*K25+AK26*K26)/K27,0)</f>
        <v>0.22783519202922042</v>
      </c>
      <c r="AL27" s="58">
        <f>SUM(AL24:AL26)</f>
        <v>140.87743839999999</v>
      </c>
      <c r="AM27" s="56"/>
      <c r="AN27" s="56">
        <f>SUM(AN24:AN26)</f>
        <v>0</v>
      </c>
      <c r="AO27" s="105"/>
      <c r="AP27" s="106">
        <f>AO26</f>
        <v>2259.5599999999995</v>
      </c>
      <c r="AQ27" s="51">
        <f>SUM(AQ24:AQ26)</f>
        <v>0</v>
      </c>
      <c r="AR27" s="59"/>
      <c r="AS27" s="58"/>
      <c r="AT27" s="58"/>
      <c r="AU27" s="58"/>
      <c r="AV27" s="58"/>
    </row>
    <row r="28" spans="1:48" x14ac:dyDescent="0.2">
      <c r="A28" s="157">
        <v>7</v>
      </c>
      <c r="B28" s="23">
        <v>1</v>
      </c>
      <c r="C28" s="46" t="s">
        <v>51</v>
      </c>
      <c r="D28" s="12">
        <v>5243</v>
      </c>
      <c r="E28" s="12">
        <v>1</v>
      </c>
      <c r="F28" s="12">
        <v>12249</v>
      </c>
      <c r="G28" s="13">
        <v>6.8</v>
      </c>
      <c r="H28" s="13">
        <v>6.2</v>
      </c>
      <c r="I28" s="12">
        <v>12205</v>
      </c>
      <c r="J28" s="13">
        <v>2</v>
      </c>
      <c r="K28" s="12">
        <v>15454</v>
      </c>
      <c r="L28" s="14">
        <v>7.1999999999999995E-2</v>
      </c>
      <c r="M28" s="24">
        <f>ROUND(K28*(1-L28),0)</f>
        <v>14341</v>
      </c>
      <c r="N28" s="14">
        <v>0.70899999999999996</v>
      </c>
      <c r="O28" s="25">
        <f>M28*N28</f>
        <v>10167.769</v>
      </c>
      <c r="P28" s="14">
        <v>0.27800000000000002</v>
      </c>
      <c r="Q28" s="25">
        <f>M28*P28</f>
        <v>3986.7980000000002</v>
      </c>
      <c r="R28" s="16">
        <v>1.2999999999999999E-2</v>
      </c>
      <c r="S28" s="25">
        <f>M28*R28</f>
        <v>186.43299999999999</v>
      </c>
      <c r="T28" s="140">
        <v>0.217</v>
      </c>
      <c r="U28" s="25">
        <f>M28*T28</f>
        <v>3111.9969999999998</v>
      </c>
      <c r="V28" s="16">
        <v>0.501</v>
      </c>
      <c r="W28" s="25">
        <f>M28*V28</f>
        <v>7184.8410000000003</v>
      </c>
      <c r="X28" s="16">
        <v>0.4</v>
      </c>
      <c r="Y28" s="25">
        <f>X28*M28</f>
        <v>5736.4000000000005</v>
      </c>
      <c r="Z28" s="17">
        <v>3.0400000000000002E-3</v>
      </c>
      <c r="AA28" s="18">
        <f>M28*Z28</f>
        <v>43.596640000000001</v>
      </c>
      <c r="AB28" s="27">
        <f>IF(M28&gt;0,(AD28+AL28)/M28,0)</f>
        <v>3.5399028798549612E-3</v>
      </c>
      <c r="AC28" s="17">
        <v>2.5000000000000001E-4</v>
      </c>
      <c r="AD28" s="24">
        <f>AC28*M28</f>
        <v>3.5852500000000003</v>
      </c>
      <c r="AE28" s="117">
        <v>0.21970000000000001</v>
      </c>
      <c r="AF28" s="30">
        <f>AI28*(1-AJ28)*AE28</f>
        <v>45.582916600000004</v>
      </c>
      <c r="AG28" s="28">
        <f>IF(AND(AE28&gt;0,AC28&gt;0,Z28&gt;0),((Z28-AC28)*AE28)/((AE28-AC28)*Z28),0)</f>
        <v>0.91880868439040186</v>
      </c>
      <c r="AH28" s="60">
        <f t="shared" si="0"/>
        <v>0.93039946011623242</v>
      </c>
      <c r="AI28" s="12">
        <v>227</v>
      </c>
      <c r="AJ28" s="14">
        <v>8.5999999999999993E-2</v>
      </c>
      <c r="AK28" s="15">
        <v>0.22739999999999999</v>
      </c>
      <c r="AL28" s="30">
        <f>AI28*(1-AJ28)*AK28</f>
        <v>47.180497199999998</v>
      </c>
      <c r="AM28" s="19">
        <v>1.59</v>
      </c>
      <c r="AN28" s="19">
        <v>1074.04</v>
      </c>
      <c r="AO28" s="101">
        <f>AO26+AI28-AN28</f>
        <v>1412.5199999999995</v>
      </c>
      <c r="AP28" s="102"/>
      <c r="AQ28" s="12"/>
      <c r="AR28" s="31"/>
      <c r="AS28" s="20"/>
      <c r="AT28" s="20"/>
      <c r="AU28" s="20"/>
      <c r="AV28" s="20"/>
    </row>
    <row r="29" spans="1:48" x14ac:dyDescent="0.2">
      <c r="A29" s="158"/>
      <c r="B29" s="33">
        <v>2</v>
      </c>
      <c r="C29" s="11" t="s">
        <v>56</v>
      </c>
      <c r="D29" s="34">
        <v>19900</v>
      </c>
      <c r="E29" s="34">
        <v>3</v>
      </c>
      <c r="F29" s="34">
        <v>13511</v>
      </c>
      <c r="G29" s="35">
        <v>6.3</v>
      </c>
      <c r="H29" s="35">
        <v>7.6</v>
      </c>
      <c r="I29" s="34">
        <v>12752</v>
      </c>
      <c r="J29" s="35">
        <v>2.4</v>
      </c>
      <c r="K29" s="34">
        <v>15105</v>
      </c>
      <c r="L29" s="36">
        <v>6.8000000000000005E-2</v>
      </c>
      <c r="M29" s="37">
        <f>ROUND(K29*(1-L29),0)</f>
        <v>14078</v>
      </c>
      <c r="N29" s="36">
        <v>0.72</v>
      </c>
      <c r="O29" s="25">
        <f>M29*N29</f>
        <v>10136.16</v>
      </c>
      <c r="P29" s="36">
        <v>0.25600000000000001</v>
      </c>
      <c r="Q29" s="25">
        <f>M29*P29</f>
        <v>3603.9680000000003</v>
      </c>
      <c r="R29" s="39">
        <v>2.4E-2</v>
      </c>
      <c r="S29" s="25">
        <f>M29*R29</f>
        <v>337.87200000000001</v>
      </c>
      <c r="T29" s="39">
        <v>0.20100000000000001</v>
      </c>
      <c r="U29" s="25">
        <f>M29*T29</f>
        <v>2829.6780000000003</v>
      </c>
      <c r="V29" s="39">
        <v>0.51400000000000001</v>
      </c>
      <c r="W29" s="25">
        <f>M29*V29</f>
        <v>7236.0920000000006</v>
      </c>
      <c r="X29" s="39">
        <v>0.39</v>
      </c>
      <c r="Y29" s="25">
        <f>X29*M29</f>
        <v>5490.42</v>
      </c>
      <c r="Z29" s="40">
        <v>3.0000000000000001E-3</v>
      </c>
      <c r="AA29" s="18">
        <f>M29*Z29</f>
        <v>42.234000000000002</v>
      </c>
      <c r="AB29" s="27">
        <f>IF(M29&gt;0,(AD29+AL29)/M29,0)</f>
        <v>3.5153206989629211E-3</v>
      </c>
      <c r="AC29" s="40">
        <v>2.5000000000000001E-4</v>
      </c>
      <c r="AD29" s="37">
        <f>AC29*M29</f>
        <v>3.5195000000000003</v>
      </c>
      <c r="AE29" s="28">
        <v>0.22370000000000001</v>
      </c>
      <c r="AF29" s="41">
        <f>AI29*(1-AJ29)*AE29</f>
        <v>45.340858200000007</v>
      </c>
      <c r="AG29" s="28">
        <f>IF(AND(AE29&gt;0,AC29&gt;0,Z29&gt;0),((Z29-AC29)*AE29)/((AE29-AC29)*Z29),0)</f>
        <v>0.91769225031699864</v>
      </c>
      <c r="AH29" s="29">
        <f t="shared" si="0"/>
        <v>0.92990776381400941</v>
      </c>
      <c r="AI29" s="34">
        <v>222</v>
      </c>
      <c r="AJ29" s="36">
        <v>8.6999999999999994E-2</v>
      </c>
      <c r="AK29" s="38">
        <v>0.2268</v>
      </c>
      <c r="AL29" s="41">
        <f>AI29*(1-AJ29)*AK29</f>
        <v>45.969184800000001</v>
      </c>
      <c r="AM29" s="42">
        <v>1.6</v>
      </c>
      <c r="AN29" s="42"/>
      <c r="AO29" s="121">
        <f>AO28+AI29-AN29</f>
        <v>1634.5199999999995</v>
      </c>
      <c r="AP29" s="104"/>
      <c r="AQ29" s="43"/>
      <c r="AR29" s="44"/>
      <c r="AS29" s="45"/>
      <c r="AT29" s="45"/>
      <c r="AU29" s="45"/>
      <c r="AV29" s="45"/>
    </row>
    <row r="30" spans="1:48" x14ac:dyDescent="0.2">
      <c r="A30" s="158"/>
      <c r="B30" s="33">
        <v>3</v>
      </c>
      <c r="C30" s="46" t="s">
        <v>50</v>
      </c>
      <c r="D30" s="43">
        <v>15167</v>
      </c>
      <c r="E30" s="43">
        <v>0</v>
      </c>
      <c r="F30" s="43">
        <v>15791</v>
      </c>
      <c r="G30" s="37">
        <v>3.9</v>
      </c>
      <c r="H30" s="37">
        <v>8.1</v>
      </c>
      <c r="I30" s="43">
        <v>15223</v>
      </c>
      <c r="J30" s="37">
        <v>2.6</v>
      </c>
      <c r="K30" s="43">
        <v>15058</v>
      </c>
      <c r="L30" s="39">
        <v>7.0000000000000007E-2</v>
      </c>
      <c r="M30" s="37">
        <f>ROUND(K30*(1-L30),0)</f>
        <v>14004</v>
      </c>
      <c r="N30" s="39">
        <v>0.71899999999999997</v>
      </c>
      <c r="O30" s="25">
        <f>M30*N30</f>
        <v>10068.876</v>
      </c>
      <c r="P30" s="39">
        <v>0.26600000000000001</v>
      </c>
      <c r="Q30" s="25">
        <f>M30*P30</f>
        <v>3725.0640000000003</v>
      </c>
      <c r="R30" s="39">
        <v>1.4999999999999999E-2</v>
      </c>
      <c r="S30" s="25">
        <f>M30*R30</f>
        <v>210.06</v>
      </c>
      <c r="T30" s="39">
        <v>0.215</v>
      </c>
      <c r="U30" s="25">
        <f>M30*T30</f>
        <v>3010.86</v>
      </c>
      <c r="V30" s="39">
        <v>0.51100000000000001</v>
      </c>
      <c r="W30" s="25">
        <f>M30*V30</f>
        <v>7156.0439999999999</v>
      </c>
      <c r="X30" s="39">
        <v>0.39</v>
      </c>
      <c r="Y30" s="25">
        <f>X30*M30</f>
        <v>5461.56</v>
      </c>
      <c r="Z30" s="47">
        <v>3.0500000000000002E-3</v>
      </c>
      <c r="AA30" s="18">
        <f>M30*Z30</f>
        <v>42.712200000000003</v>
      </c>
      <c r="AB30" s="27">
        <f>IF(M30&gt;0,(AD30+AL30)/M30,0)</f>
        <v>3.5991610254213083E-3</v>
      </c>
      <c r="AC30" s="47">
        <v>2.5999999999999998E-4</v>
      </c>
      <c r="AD30" s="37">
        <f>AC30*M30</f>
        <v>3.6410399999999998</v>
      </c>
      <c r="AE30" s="28">
        <v>0.2162</v>
      </c>
      <c r="AF30" s="41">
        <f>AI30*(1-AJ30)*AE30</f>
        <v>43.6711028</v>
      </c>
      <c r="AG30" s="28">
        <f>IF(AND(AE30&gt;0,AC30&gt;0,Z30&gt;0),((Z30-AC30)*AE30)/((AE30-AC30)*Z30),0)</f>
        <v>0.91585549720095305</v>
      </c>
      <c r="AH30" s="29">
        <f t="shared" si="0"/>
        <v>0.92880409187828428</v>
      </c>
      <c r="AI30" s="43">
        <v>221</v>
      </c>
      <c r="AJ30" s="39">
        <v>8.5999999999999993E-2</v>
      </c>
      <c r="AK30" s="28">
        <v>0.23150000000000001</v>
      </c>
      <c r="AL30" s="41">
        <f>AI30*(1-AJ30)*AK30</f>
        <v>46.761611000000002</v>
      </c>
      <c r="AM30" s="18">
        <v>1.6</v>
      </c>
      <c r="AN30" s="18"/>
      <c r="AO30" s="121">
        <f>AO29+AI30-AN30</f>
        <v>1855.5199999999995</v>
      </c>
      <c r="AP30" s="104"/>
      <c r="AQ30" s="43"/>
      <c r="AR30" s="48"/>
      <c r="AS30" s="41"/>
      <c r="AT30" s="41"/>
      <c r="AU30" s="41"/>
      <c r="AV30" s="41"/>
    </row>
    <row r="31" spans="1:48" s="22" customFormat="1" ht="13.5" thickBot="1" x14ac:dyDescent="0.25">
      <c r="A31" s="159"/>
      <c r="B31" s="49" t="s">
        <v>38</v>
      </c>
      <c r="C31" s="50"/>
      <c r="D31" s="51">
        <f>SUM(D28:D30)</f>
        <v>40310</v>
      </c>
      <c r="E31" s="51"/>
      <c r="F31" s="51">
        <f>SUM(F28:F30)</f>
        <v>41551</v>
      </c>
      <c r="G31" s="52"/>
      <c r="H31" s="52"/>
      <c r="I31" s="51">
        <f>SUM(I28:I30)</f>
        <v>40180</v>
      </c>
      <c r="J31" s="52"/>
      <c r="K31" s="51">
        <f>SUM(K28:K30)</f>
        <v>45617</v>
      </c>
      <c r="L31" s="21">
        <f>IF(K31&gt;0,(K28*L28+K29*L29+K30*L30)/K31,0)</f>
        <v>7.0015301313106959E-2</v>
      </c>
      <c r="M31" s="52">
        <f>M28+M29+M30</f>
        <v>42423</v>
      </c>
      <c r="N31" s="21">
        <f>IF(M31&gt;0,O31/M31,0)</f>
        <v>0.71595137071871395</v>
      </c>
      <c r="O31" s="54">
        <f>O28+O29+O30</f>
        <v>30372.805</v>
      </c>
      <c r="P31" s="21">
        <f>IF(M31&gt;0,Q31/M31,0)</f>
        <v>0.26673809018692696</v>
      </c>
      <c r="Q31" s="54">
        <f>Q28+Q29+Q30</f>
        <v>11315.830000000002</v>
      </c>
      <c r="R31" s="21">
        <f>IF(M31&gt;0,S31/M31,0)</f>
        <v>1.7310539094359194E-2</v>
      </c>
      <c r="S31" s="54">
        <f>S28+S29+S30</f>
        <v>734.36500000000001</v>
      </c>
      <c r="T31" s="21">
        <f>IF(M31&gt;0,U31/M31,0)</f>
        <v>0.21103021945642694</v>
      </c>
      <c r="U31" s="54">
        <f>U28+U29+U30</f>
        <v>8952.5349999999999</v>
      </c>
      <c r="V31" s="21">
        <f>IF(M31&gt;0,W31/M31,0)</f>
        <v>0.50861506729839945</v>
      </c>
      <c r="W31" s="54">
        <f>W28+W29+W30</f>
        <v>21576.976999999999</v>
      </c>
      <c r="X31" s="21">
        <f>IF(M31&gt;0,Y31/M31,0)</f>
        <v>0.39338047757112887</v>
      </c>
      <c r="Y31" s="54">
        <f>Y28+Y29+Y30</f>
        <v>16688.38</v>
      </c>
      <c r="Z31" s="55">
        <f>IF(M31&gt;0,AA31/M31,0)</f>
        <v>3.0300271079367327E-3</v>
      </c>
      <c r="AA31" s="56">
        <f>SUM(AA28:AA30)</f>
        <v>128.54284000000001</v>
      </c>
      <c r="AB31" s="55">
        <f>IF(M31&gt;0,(AB28*M28+AB29*M29+AB30*M30)/M31,0)</f>
        <v>3.55130667326686E-3</v>
      </c>
      <c r="AC31" s="55">
        <f>IF(K31&gt;0,(K28*AC28+K29*AC29+K30*AC30)/K31,0)</f>
        <v>2.5330096236052344E-4</v>
      </c>
      <c r="AD31" s="52">
        <f>SUM(AD28:AD30)</f>
        <v>10.745790000000001</v>
      </c>
      <c r="AE31" s="53">
        <f>IF(K31&gt;0,(K28*AE28+K29*AE29+K30*AE30)/K31,0)</f>
        <v>0.21986916938860512</v>
      </c>
      <c r="AF31" s="58">
        <f>SUM(AF28:AF30)</f>
        <v>134.59487760000002</v>
      </c>
      <c r="AG31" s="53">
        <f>IF(AND(AA31&gt;0),((AA28*AG28+AA29*AG29+AA30*AG30)/AA31),0)</f>
        <v>0.9174605844221011</v>
      </c>
      <c r="AH31" s="57">
        <f t="shared" si="0"/>
        <v>0.92970423559568638</v>
      </c>
      <c r="AI31" s="51">
        <f>SUM(AI28:AI30)</f>
        <v>670</v>
      </c>
      <c r="AJ31" s="21">
        <f>IF(AI31&gt;0,(AJ28*AI28+AJ29*AI29+AJ30*AI30)/AI31,0)</f>
        <v>8.6331343283582093E-2</v>
      </c>
      <c r="AK31" s="53">
        <f>IF(K31&gt;0,(AK28*K28+AK29*K29+AK30*K30)/K31,0)</f>
        <v>0.22855471863559634</v>
      </c>
      <c r="AL31" s="58">
        <f>SUM(AL28:AL30)</f>
        <v>139.911293</v>
      </c>
      <c r="AM31" s="56"/>
      <c r="AN31" s="56">
        <f>SUM(AN28:AN30)</f>
        <v>1074.04</v>
      </c>
      <c r="AO31" s="105"/>
      <c r="AP31" s="106">
        <f>AO30</f>
        <v>1855.5199999999995</v>
      </c>
      <c r="AQ31" s="51">
        <f>SUM(AQ28:AQ30)</f>
        <v>0</v>
      </c>
      <c r="AR31" s="59"/>
      <c r="AS31" s="58"/>
      <c r="AT31" s="58"/>
      <c r="AU31" s="58"/>
      <c r="AV31" s="58"/>
    </row>
    <row r="32" spans="1:48" x14ac:dyDescent="0.2">
      <c r="A32" s="157">
        <v>8</v>
      </c>
      <c r="B32" s="23">
        <v>1</v>
      </c>
      <c r="C32" s="46" t="s">
        <v>51</v>
      </c>
      <c r="D32" s="12">
        <v>4165</v>
      </c>
      <c r="E32" s="12">
        <v>1</v>
      </c>
      <c r="F32" s="12">
        <v>10624</v>
      </c>
      <c r="G32" s="13">
        <v>3</v>
      </c>
      <c r="H32" s="13">
        <v>7.4</v>
      </c>
      <c r="I32" s="12">
        <v>11047</v>
      </c>
      <c r="J32" s="13">
        <v>3.8</v>
      </c>
      <c r="K32" s="12">
        <v>14978</v>
      </c>
      <c r="L32" s="14">
        <v>7.1999999999999995E-2</v>
      </c>
      <c r="M32" s="24">
        <f>ROUND(K32*(1-L32),0)</f>
        <v>13900</v>
      </c>
      <c r="N32" s="14">
        <v>0.81699999999999995</v>
      </c>
      <c r="O32" s="25">
        <f>M32*N32</f>
        <v>11356.3</v>
      </c>
      <c r="P32" s="14">
        <v>0.16600000000000001</v>
      </c>
      <c r="Q32" s="25">
        <f>M32*P32</f>
        <v>2307.4</v>
      </c>
      <c r="R32" s="16">
        <v>1.7000000000000001E-2</v>
      </c>
      <c r="S32" s="25">
        <f>M32*R32</f>
        <v>236.3</v>
      </c>
      <c r="T32" s="140">
        <v>0.217</v>
      </c>
      <c r="U32" s="25">
        <f>M32*T32</f>
        <v>3016.3</v>
      </c>
      <c r="V32" s="16">
        <v>0.50900000000000001</v>
      </c>
      <c r="W32" s="25">
        <f>M32*V32</f>
        <v>7075.1</v>
      </c>
      <c r="X32" s="16">
        <v>0.4</v>
      </c>
      <c r="Y32" s="25">
        <f>X32*M32</f>
        <v>5560</v>
      </c>
      <c r="Z32" s="17">
        <v>2.9399999999999999E-3</v>
      </c>
      <c r="AA32" s="18">
        <f>M32*Z32</f>
        <v>40.866</v>
      </c>
      <c r="AB32" s="27">
        <f>IF(M32&gt;0,(AD32+AL32)/M32,0)</f>
        <v>3.2343044028776981E-3</v>
      </c>
      <c r="AC32" s="17">
        <v>2.5999999999999998E-4</v>
      </c>
      <c r="AD32" s="24">
        <f>AC32*M32</f>
        <v>3.6139999999999999</v>
      </c>
      <c r="AE32" s="117">
        <v>0.20530000000000001</v>
      </c>
      <c r="AF32" s="30">
        <f>AI32*(1-AJ32)*AE32</f>
        <v>40.111924600000002</v>
      </c>
      <c r="AG32" s="28">
        <f>IF(AND(AE32&gt;0,AC32&gt;0,Z32&gt;0),((Z32-AC32)*AE32)/((AE32-AC32)*Z32),0)</f>
        <v>0.91272053105284257</v>
      </c>
      <c r="AH32" s="60">
        <f t="shared" si="0"/>
        <v>0.92074311980455281</v>
      </c>
      <c r="AI32" s="12">
        <v>214</v>
      </c>
      <c r="AJ32" s="14">
        <v>8.6999999999999994E-2</v>
      </c>
      <c r="AK32" s="15">
        <v>0.21160000000000001</v>
      </c>
      <c r="AL32" s="30">
        <f>AI32*(1-AJ32)*AK32</f>
        <v>41.342831200000006</v>
      </c>
      <c r="AM32" s="19">
        <v>1.61</v>
      </c>
      <c r="AN32" s="19">
        <v>1081.2</v>
      </c>
      <c r="AO32" s="101">
        <f>AO30+AI32-AN32</f>
        <v>988.31999999999948</v>
      </c>
      <c r="AP32" s="102"/>
      <c r="AQ32" s="12"/>
      <c r="AR32" s="31"/>
      <c r="AS32" s="20"/>
      <c r="AT32" s="20"/>
      <c r="AU32" s="20"/>
      <c r="AV32" s="20"/>
    </row>
    <row r="33" spans="1:48" x14ac:dyDescent="0.2">
      <c r="A33" s="158"/>
      <c r="B33" s="33">
        <v>2</v>
      </c>
      <c r="C33" s="11" t="s">
        <v>56</v>
      </c>
      <c r="D33" s="34">
        <v>17450</v>
      </c>
      <c r="E33" s="34">
        <v>3</v>
      </c>
      <c r="F33" s="34">
        <v>13973</v>
      </c>
      <c r="G33" s="35">
        <v>5.7</v>
      </c>
      <c r="H33" s="35">
        <v>8.5</v>
      </c>
      <c r="I33" s="34">
        <v>13724</v>
      </c>
      <c r="J33" s="35">
        <v>4.7</v>
      </c>
      <c r="K33" s="34">
        <v>14935</v>
      </c>
      <c r="L33" s="36">
        <v>7.0999999999999994E-2</v>
      </c>
      <c r="M33" s="37">
        <f>ROUND(K33*(1-L33),0)</f>
        <v>13875</v>
      </c>
      <c r="N33" s="36">
        <v>0.70699999999999996</v>
      </c>
      <c r="O33" s="25">
        <f>M33*N33</f>
        <v>9809.625</v>
      </c>
      <c r="P33" s="36">
        <v>0.28000000000000003</v>
      </c>
      <c r="Q33" s="25">
        <f>M33*P33</f>
        <v>3885.0000000000005</v>
      </c>
      <c r="R33" s="39">
        <v>1.2999999999999999E-2</v>
      </c>
      <c r="S33" s="25">
        <f>M33*R33</f>
        <v>180.375</v>
      </c>
      <c r="T33" s="39">
        <v>0.22600000000000001</v>
      </c>
      <c r="U33" s="25">
        <f>M33*T33</f>
        <v>3135.75</v>
      </c>
      <c r="V33" s="39">
        <v>0.49299999999999999</v>
      </c>
      <c r="W33" s="25">
        <f>M33*V33</f>
        <v>6840.375</v>
      </c>
      <c r="X33" s="39">
        <v>0.4</v>
      </c>
      <c r="Y33" s="25">
        <f>X33*M33</f>
        <v>5550</v>
      </c>
      <c r="Z33" s="40">
        <v>2.8300000000000001E-3</v>
      </c>
      <c r="AA33" s="18">
        <f>M33*Z33</f>
        <v>39.266249999999999</v>
      </c>
      <c r="AB33" s="27">
        <f>IF(M33&gt;0,(AD33+AL33)/M33,0)</f>
        <v>3.2467104000000004E-3</v>
      </c>
      <c r="AC33" s="40">
        <v>2.5000000000000001E-4</v>
      </c>
      <c r="AD33" s="37">
        <f>AC33*M33</f>
        <v>3.46875</v>
      </c>
      <c r="AE33" s="28">
        <v>0.216</v>
      </c>
      <c r="AF33" s="41">
        <f>AI33*(1-AJ33)*AE33</f>
        <v>39.792384000000006</v>
      </c>
      <c r="AG33" s="28">
        <f>IF(AND(AE33&gt;0,AC33&gt;0,Z33&gt;0),((Z33-AC33)*AE33)/((AE33-AC33)*Z33),0)</f>
        <v>0.9127171629904719</v>
      </c>
      <c r="AH33" s="29">
        <f t="shared" si="0"/>
        <v>0.92402249124464775</v>
      </c>
      <c r="AI33" s="34">
        <v>202</v>
      </c>
      <c r="AJ33" s="36">
        <v>8.7999999999999995E-2</v>
      </c>
      <c r="AK33" s="38">
        <v>0.22570000000000001</v>
      </c>
      <c r="AL33" s="41">
        <f>AI33*(1-AJ33)*AK33</f>
        <v>41.579356800000006</v>
      </c>
      <c r="AM33" s="42">
        <v>1.6</v>
      </c>
      <c r="AN33" s="42"/>
      <c r="AO33" s="121">
        <f>AO32+AI33-AN33</f>
        <v>1190.3199999999995</v>
      </c>
      <c r="AP33" s="104"/>
      <c r="AQ33" s="43"/>
      <c r="AR33" s="44"/>
      <c r="AS33" s="45"/>
      <c r="AT33" s="45"/>
      <c r="AU33" s="45"/>
      <c r="AV33" s="45"/>
    </row>
    <row r="34" spans="1:48" x14ac:dyDescent="0.2">
      <c r="A34" s="158"/>
      <c r="B34" s="33">
        <v>3</v>
      </c>
      <c r="C34" s="46" t="s">
        <v>53</v>
      </c>
      <c r="D34" s="43">
        <v>15285</v>
      </c>
      <c r="E34" s="43">
        <v>1</v>
      </c>
      <c r="F34" s="43">
        <v>13340</v>
      </c>
      <c r="G34" s="37">
        <v>6.3</v>
      </c>
      <c r="H34" s="37">
        <v>8.3000000000000007</v>
      </c>
      <c r="I34" s="43">
        <v>14403</v>
      </c>
      <c r="J34" s="37">
        <v>4.5</v>
      </c>
      <c r="K34" s="43">
        <v>14829</v>
      </c>
      <c r="L34" s="39">
        <v>7.2999999999999995E-2</v>
      </c>
      <c r="M34" s="37">
        <f>ROUND(K34*(1-L34),0)</f>
        <v>13746</v>
      </c>
      <c r="N34" s="39">
        <v>0.77300000000000002</v>
      </c>
      <c r="O34" s="25">
        <f>M34*N34</f>
        <v>10625.657999999999</v>
      </c>
      <c r="P34" s="39">
        <v>0.20399999999999999</v>
      </c>
      <c r="Q34" s="25">
        <f>M34*P34</f>
        <v>2804.1839999999997</v>
      </c>
      <c r="R34" s="39">
        <v>2.3E-2</v>
      </c>
      <c r="S34" s="25">
        <f>M34*R34</f>
        <v>316.15800000000002</v>
      </c>
      <c r="T34" s="39">
        <v>0.216</v>
      </c>
      <c r="U34" s="25">
        <f>M34*T34</f>
        <v>2969.136</v>
      </c>
      <c r="V34" s="39">
        <v>0.48899999999999999</v>
      </c>
      <c r="W34" s="25">
        <f>M34*V34</f>
        <v>6721.7939999999999</v>
      </c>
      <c r="X34" s="39">
        <v>0.39</v>
      </c>
      <c r="Y34" s="25">
        <f>X34*M34</f>
        <v>5360.9400000000005</v>
      </c>
      <c r="Z34" s="47">
        <v>2.7799999999999999E-3</v>
      </c>
      <c r="AA34" s="18">
        <f>M34*Z34</f>
        <v>38.213879999999996</v>
      </c>
      <c r="AB34" s="27">
        <f>IF(M34&gt;0,(AD34+AL34)/M34,0)</f>
        <v>3.0903682234831951E-3</v>
      </c>
      <c r="AC34" s="47">
        <v>2.4000000000000001E-4</v>
      </c>
      <c r="AD34" s="37">
        <f>AC34*M34</f>
        <v>3.2990400000000002</v>
      </c>
      <c r="AE34" s="28">
        <v>0.20960000000000001</v>
      </c>
      <c r="AF34" s="41">
        <f>AI34*(1-AJ34)*AE34</f>
        <v>36.892953600000006</v>
      </c>
      <c r="AG34" s="28">
        <f>IF(AND(AE34&gt;0,AC34&gt;0,Z34&gt;0),((Z34-AC34)*AE34)/((AE34-AC34)*Z34),0)</f>
        <v>0.91471644999628876</v>
      </c>
      <c r="AH34" s="29">
        <f t="shared" si="0"/>
        <v>0.9233348608938392</v>
      </c>
      <c r="AI34" s="43">
        <v>193</v>
      </c>
      <c r="AJ34" s="39">
        <v>8.7999999999999995E-2</v>
      </c>
      <c r="AK34" s="28">
        <v>0.22259999999999999</v>
      </c>
      <c r="AL34" s="41">
        <f>AI34*(1-AJ34)*AK34</f>
        <v>39.181161600000003</v>
      </c>
      <c r="AM34" s="18">
        <v>1.65</v>
      </c>
      <c r="AN34" s="18"/>
      <c r="AO34" s="121">
        <f>AO33+AI34-AN34</f>
        <v>1383.3199999999995</v>
      </c>
      <c r="AP34" s="104"/>
      <c r="AQ34" s="43"/>
      <c r="AR34" s="48"/>
      <c r="AS34" s="41"/>
      <c r="AT34" s="41"/>
      <c r="AU34" s="41"/>
      <c r="AV34" s="41"/>
    </row>
    <row r="35" spans="1:48" s="22" customFormat="1" ht="13.5" thickBot="1" x14ac:dyDescent="0.25">
      <c r="A35" s="159"/>
      <c r="B35" s="49" t="s">
        <v>38</v>
      </c>
      <c r="C35" s="50"/>
      <c r="D35" s="51">
        <f>SUM(D32:D34)</f>
        <v>36900</v>
      </c>
      <c r="E35" s="51"/>
      <c r="F35" s="51">
        <f>SUM(F32:F34)</f>
        <v>37937</v>
      </c>
      <c r="G35" s="52"/>
      <c r="H35" s="52"/>
      <c r="I35" s="51">
        <f>SUM(I32:I34)</f>
        <v>39174</v>
      </c>
      <c r="J35" s="52"/>
      <c r="K35" s="51">
        <f>SUM(K32:K34)</f>
        <v>44742</v>
      </c>
      <c r="L35" s="21">
        <f>IF(K35&gt;0,(K32*L32+K33*L33+K34*L34)/K35,0)</f>
        <v>7.1997630861383041E-2</v>
      </c>
      <c r="M35" s="52">
        <f>M32+M33+M34</f>
        <v>41521</v>
      </c>
      <c r="N35" s="21">
        <f>IF(M35&gt;0,O35/M35,0)</f>
        <v>0.76567479106957925</v>
      </c>
      <c r="O35" s="54">
        <f>O32+O33+O34</f>
        <v>31791.582999999999</v>
      </c>
      <c r="P35" s="21">
        <f>IF(M35&gt;0,Q35/M35,0)</f>
        <v>0.21667551359553</v>
      </c>
      <c r="Q35" s="54">
        <f>Q32+Q33+Q34</f>
        <v>8996.5840000000007</v>
      </c>
      <c r="R35" s="21">
        <f>IF(M35&gt;0,S35/M35,0)</f>
        <v>1.7649695334890782E-2</v>
      </c>
      <c r="S35" s="54">
        <f>S32+S33+S34</f>
        <v>732.83300000000008</v>
      </c>
      <c r="T35" s="21">
        <f>IF(M35&gt;0,U35/M35,0)</f>
        <v>0.2196764528792659</v>
      </c>
      <c r="U35" s="54">
        <f>U32+U33+U34</f>
        <v>9121.1859999999997</v>
      </c>
      <c r="V35" s="21">
        <f>IF(M35&gt;0,W35/M35,0)</f>
        <v>0.49703208015221212</v>
      </c>
      <c r="W35" s="54">
        <f>W32+W33+W34</f>
        <v>20637.269</v>
      </c>
      <c r="X35" s="21">
        <f>IF(M35&gt;0,Y35/M35,0)</f>
        <v>0.3966893860937839</v>
      </c>
      <c r="Y35" s="54">
        <f>Y32+Y33+Y34</f>
        <v>16470.940000000002</v>
      </c>
      <c r="Z35" s="55">
        <f>IF(M35&gt;0,AA35/M35,0)</f>
        <v>2.8502716697574718E-3</v>
      </c>
      <c r="AA35" s="56">
        <f>SUM(AA32:AA34)</f>
        <v>118.34612999999999</v>
      </c>
      <c r="AB35" s="55">
        <f>IF(M35&gt;0,(AB32*M32+AB33*M33+AB34*M34)/M35,0)</f>
        <v>3.1907983815418709E-3</v>
      </c>
      <c r="AC35" s="55">
        <f>IF(K35&gt;0,(K32*AC32+K33*AC33+K34*AC34)/K35,0)</f>
        <v>2.500333020428233E-4</v>
      </c>
      <c r="AD35" s="52">
        <f>SUM(AD32:AD34)</f>
        <v>10.381790000000001</v>
      </c>
      <c r="AE35" s="53">
        <f>IF(K35&gt;0,(K32*AE32+K33*AE33+K34*AE34)/K35,0)</f>
        <v>0.21029685306870502</v>
      </c>
      <c r="AF35" s="58">
        <f>SUM(AF32:AF34)</f>
        <v>116.79726220000001</v>
      </c>
      <c r="AG35" s="53">
        <f>IF(AND(AA35&gt;0),((AA32*AG32+AA33*AG33+AA34*AG34)/AA35),0)</f>
        <v>0.91336389434503917</v>
      </c>
      <c r="AH35" s="57">
        <f t="shared" si="0"/>
        <v>0.92268814229317087</v>
      </c>
      <c r="AI35" s="51">
        <f>SUM(AI32:AI34)</f>
        <v>609</v>
      </c>
      <c r="AJ35" s="21">
        <f>IF(AI35&gt;0,(AJ32*AI32+AJ33*AI33+AJ34*AI34)/AI35,0)</f>
        <v>8.7648604269293925E-2</v>
      </c>
      <c r="AK35" s="53">
        <f>IF(K35&gt;0,(AK32*K32+AK33*K33+AK34*K34)/K35,0)</f>
        <v>0.21995238701890843</v>
      </c>
      <c r="AL35" s="58">
        <f>SUM(AL32:AL34)</f>
        <v>122.1033496</v>
      </c>
      <c r="AM35" s="56"/>
      <c r="AN35" s="56">
        <f>SUM(AN32:AN34)</f>
        <v>1081.2</v>
      </c>
      <c r="AO35" s="105"/>
      <c r="AP35" s="106">
        <f>AO34</f>
        <v>1383.3199999999995</v>
      </c>
      <c r="AQ35" s="51">
        <f>SUM(AQ32:AQ34)</f>
        <v>0</v>
      </c>
      <c r="AR35" s="59"/>
      <c r="AS35" s="58"/>
      <c r="AT35" s="58"/>
      <c r="AU35" s="58"/>
      <c r="AV35" s="58"/>
    </row>
    <row r="36" spans="1:48" x14ac:dyDescent="0.2">
      <c r="A36" s="157">
        <v>9</v>
      </c>
      <c r="B36" s="23">
        <v>1</v>
      </c>
      <c r="C36" s="11" t="s">
        <v>54</v>
      </c>
      <c r="D36" s="12">
        <v>3300</v>
      </c>
      <c r="E36" s="12">
        <v>0</v>
      </c>
      <c r="F36" s="12">
        <v>2810</v>
      </c>
      <c r="G36" s="13">
        <v>4.0999999999999996</v>
      </c>
      <c r="H36" s="13">
        <v>9</v>
      </c>
      <c r="I36" s="12">
        <v>2742</v>
      </c>
      <c r="J36" s="13">
        <v>8.1</v>
      </c>
      <c r="K36" s="12">
        <v>14126</v>
      </c>
      <c r="L36" s="14">
        <v>7.4999999999999997E-2</v>
      </c>
      <c r="M36" s="24">
        <f>ROUND(K36*(1-L36),0)</f>
        <v>13067</v>
      </c>
      <c r="N36" s="14">
        <v>0.72799999999999998</v>
      </c>
      <c r="O36" s="25">
        <f>M36*N36</f>
        <v>9512.7759999999998</v>
      </c>
      <c r="P36" s="14">
        <v>0.24199999999999999</v>
      </c>
      <c r="Q36" s="25">
        <f>M36*P36</f>
        <v>3162.2139999999999</v>
      </c>
      <c r="R36" s="16">
        <v>0.03</v>
      </c>
      <c r="S36" s="25">
        <f>M36*R36</f>
        <v>392.01</v>
      </c>
      <c r="T36" s="140">
        <v>0.21299999999999999</v>
      </c>
      <c r="U36" s="25">
        <f>M36*T36</f>
        <v>2783.2709999999997</v>
      </c>
      <c r="V36" s="16">
        <v>0.5</v>
      </c>
      <c r="W36" s="25">
        <f>M36*V36</f>
        <v>6533.5</v>
      </c>
      <c r="X36" s="16">
        <v>0.39</v>
      </c>
      <c r="Y36" s="25">
        <f>X36*M36</f>
        <v>5096.13</v>
      </c>
      <c r="Z36" s="17">
        <v>2.8900000000000002E-3</v>
      </c>
      <c r="AA36" s="18">
        <f>M36*Z36</f>
        <v>37.763630000000006</v>
      </c>
      <c r="AB36" s="27">
        <f>IF(M36&gt;0,(AD36+AL36)/M36,0)</f>
        <v>3.0358247493686387E-3</v>
      </c>
      <c r="AC36" s="17">
        <v>2.5000000000000001E-4</v>
      </c>
      <c r="AD36" s="24">
        <f>AC36*M36</f>
        <v>3.26675</v>
      </c>
      <c r="AE36" s="117">
        <v>0.21110000000000001</v>
      </c>
      <c r="AF36" s="30">
        <f>AI36*(1-AJ36)*AE36</f>
        <v>34.882164000000003</v>
      </c>
      <c r="AG36" s="28">
        <f>IF(AND(AE36&gt;0,AC36&gt;0,Z36&gt;0),((Z36-AC36)*AE36)/((AE36-AC36)*Z36),0)</f>
        <v>0.91457791949376088</v>
      </c>
      <c r="AH36" s="60">
        <f t="shared" si="0"/>
        <v>0.91869260258685159</v>
      </c>
      <c r="AI36" s="12">
        <v>180</v>
      </c>
      <c r="AJ36" s="14">
        <v>8.2000000000000003E-2</v>
      </c>
      <c r="AK36" s="15">
        <v>0.2203</v>
      </c>
      <c r="AL36" s="30">
        <f>AI36*(1-AJ36)*AK36</f>
        <v>36.402372</v>
      </c>
      <c r="AM36" s="19">
        <v>1.65</v>
      </c>
      <c r="AN36" s="19">
        <v>1045.22</v>
      </c>
      <c r="AO36" s="101">
        <f>AO34+AI36-AN36</f>
        <v>518.09999999999945</v>
      </c>
      <c r="AP36" s="102"/>
      <c r="AQ36" s="12"/>
      <c r="AR36" s="31"/>
      <c r="AS36" s="20"/>
      <c r="AT36" s="20"/>
      <c r="AU36" s="20"/>
      <c r="AV36" s="20"/>
    </row>
    <row r="37" spans="1:48" x14ac:dyDescent="0.2">
      <c r="A37" s="158"/>
      <c r="B37" s="33">
        <v>2</v>
      </c>
      <c r="C37" s="11" t="s">
        <v>56</v>
      </c>
      <c r="D37" s="34">
        <v>15185</v>
      </c>
      <c r="E37" s="34">
        <v>3</v>
      </c>
      <c r="F37" s="34">
        <v>14938</v>
      </c>
      <c r="G37" s="35">
        <v>5</v>
      </c>
      <c r="H37" s="35">
        <v>8.8000000000000007</v>
      </c>
      <c r="I37" s="34">
        <v>15045</v>
      </c>
      <c r="J37" s="35">
        <v>7.6</v>
      </c>
      <c r="K37" s="34">
        <v>14336</v>
      </c>
      <c r="L37" s="36">
        <v>7.0000000000000007E-2</v>
      </c>
      <c r="M37" s="37">
        <f>ROUND(K37*(1-L37),0)</f>
        <v>13332</v>
      </c>
      <c r="N37" s="36">
        <v>0.76600000000000001</v>
      </c>
      <c r="O37" s="25">
        <f>M37*N37</f>
        <v>10212.312</v>
      </c>
      <c r="P37" s="36">
        <v>0.214</v>
      </c>
      <c r="Q37" s="25">
        <f>M37*P37</f>
        <v>2853.0479999999998</v>
      </c>
      <c r="R37" s="39">
        <v>0.02</v>
      </c>
      <c r="S37" s="25">
        <f>M37*R37</f>
        <v>266.64</v>
      </c>
      <c r="T37" s="39">
        <v>0.19400000000000001</v>
      </c>
      <c r="U37" s="25">
        <f>M37*T37</f>
        <v>2586.4079999999999</v>
      </c>
      <c r="V37" s="39">
        <v>0.51</v>
      </c>
      <c r="W37" s="25">
        <f>M37*V37</f>
        <v>6799.32</v>
      </c>
      <c r="X37" s="39">
        <v>0.39</v>
      </c>
      <c r="Y37" s="25">
        <f>X37*M37</f>
        <v>5199.4800000000005</v>
      </c>
      <c r="Z37" s="40">
        <v>3.0200000000000001E-3</v>
      </c>
      <c r="AA37" s="18">
        <f>M37*Z37</f>
        <v>40.262640000000005</v>
      </c>
      <c r="AB37" s="27">
        <f>IF(M37&gt;0,(AD37+AL37)/M37,0)</f>
        <v>3.025904830483048E-3</v>
      </c>
      <c r="AC37" s="40">
        <v>2.7E-4</v>
      </c>
      <c r="AD37" s="37">
        <f>AC37*M37</f>
        <v>3.59964</v>
      </c>
      <c r="AE37" s="28">
        <v>0.20860000000000001</v>
      </c>
      <c r="AF37" s="41">
        <f>AI37*(1-AJ37)*AE37</f>
        <v>34.586297199999997</v>
      </c>
      <c r="AG37" s="28">
        <f>IF(AND(AE37&gt;0,AC37&gt;0,Z37&gt;0),((Z37-AC37)*AE37)/((AE37-AC37)*Z37),0)</f>
        <v>0.91177617782281872</v>
      </c>
      <c r="AH37" s="29">
        <f t="shared" si="0"/>
        <v>0.91188153876286693</v>
      </c>
      <c r="AI37" s="34">
        <v>182</v>
      </c>
      <c r="AJ37" s="36">
        <v>8.8999999999999996E-2</v>
      </c>
      <c r="AK37" s="38">
        <v>0.22159999999999999</v>
      </c>
      <c r="AL37" s="41">
        <f>AI37*(1-AJ37)*AK37</f>
        <v>36.741723199999996</v>
      </c>
      <c r="AM37" s="42">
        <v>1.6</v>
      </c>
      <c r="AN37" s="42"/>
      <c r="AO37" s="121">
        <f>AO36+AI37-AN37</f>
        <v>700.09999999999945</v>
      </c>
      <c r="AP37" s="104"/>
      <c r="AQ37" s="43"/>
      <c r="AR37" s="44"/>
      <c r="AS37" s="45"/>
      <c r="AT37" s="45"/>
      <c r="AU37" s="45"/>
      <c r="AV37" s="45"/>
    </row>
    <row r="38" spans="1:48" x14ac:dyDescent="0.2">
      <c r="A38" s="158"/>
      <c r="B38" s="33">
        <v>3</v>
      </c>
      <c r="C38" s="46" t="s">
        <v>53</v>
      </c>
      <c r="D38" s="43">
        <v>10939</v>
      </c>
      <c r="E38" s="43">
        <v>3</v>
      </c>
      <c r="F38" s="43">
        <v>13951</v>
      </c>
      <c r="G38" s="37">
        <v>6.5</v>
      </c>
      <c r="H38" s="37">
        <v>9.4</v>
      </c>
      <c r="I38" s="43">
        <v>15057</v>
      </c>
      <c r="J38" s="37">
        <v>7</v>
      </c>
      <c r="K38" s="43">
        <v>14316</v>
      </c>
      <c r="L38" s="39">
        <v>7.0999999999999994E-2</v>
      </c>
      <c r="M38" s="37">
        <f>ROUND(K38*(1-L38),0)</f>
        <v>13300</v>
      </c>
      <c r="N38" s="39">
        <v>0.67700000000000005</v>
      </c>
      <c r="O38" s="25">
        <f>M38*N38</f>
        <v>9004.1</v>
      </c>
      <c r="P38" s="39">
        <v>0.27200000000000002</v>
      </c>
      <c r="Q38" s="25">
        <f>M38*P38</f>
        <v>3617.6000000000004</v>
      </c>
      <c r="R38" s="39">
        <v>5.1999999999999998E-2</v>
      </c>
      <c r="S38" s="25">
        <f>M38*R38</f>
        <v>691.6</v>
      </c>
      <c r="T38" s="39">
        <v>0.20699999999999999</v>
      </c>
      <c r="U38" s="25">
        <f>M38*T38</f>
        <v>2753.1</v>
      </c>
      <c r="V38" s="39">
        <v>0.499</v>
      </c>
      <c r="W38" s="25">
        <f>M38*V38</f>
        <v>6636.7</v>
      </c>
      <c r="X38" s="39">
        <v>0.39</v>
      </c>
      <c r="Y38" s="25">
        <f>X38*M38</f>
        <v>5187</v>
      </c>
      <c r="Z38" s="47">
        <v>2.9499999999999999E-3</v>
      </c>
      <c r="AA38" s="18">
        <f>M38*Z38</f>
        <v>39.234999999999999</v>
      </c>
      <c r="AB38" s="27">
        <f>IF(M38&gt;0,(AD38+AL38)/M38,0)</f>
        <v>2.9531219548872179E-3</v>
      </c>
      <c r="AC38" s="47">
        <v>2.7E-4</v>
      </c>
      <c r="AD38" s="37">
        <f>AC38*M38</f>
        <v>3.5910000000000002</v>
      </c>
      <c r="AE38" s="28">
        <v>0.20369999999999999</v>
      </c>
      <c r="AF38" s="41">
        <f>AI38*(1-AJ38)*AE38</f>
        <v>33.329394000000001</v>
      </c>
      <c r="AG38" s="28">
        <f>IF(AND(AE38&gt;0,AC38&gt;0,Z38&gt;0),((Z38-AC38)*AE38)/((AE38-AC38)*Z38),0)</f>
        <v>0.90968033813321869</v>
      </c>
      <c r="AH38" s="29">
        <f t="shared" si="0"/>
        <v>0.90969750727494414</v>
      </c>
      <c r="AI38" s="43">
        <v>180</v>
      </c>
      <c r="AJ38" s="39">
        <v>9.0999999999999998E-2</v>
      </c>
      <c r="AK38" s="28">
        <v>0.21809999999999999</v>
      </c>
      <c r="AL38" s="41">
        <f>AI38*(1-AJ38)*AK38</f>
        <v>35.685521999999999</v>
      </c>
      <c r="AM38" s="18">
        <v>1.6</v>
      </c>
      <c r="AN38" s="18"/>
      <c r="AO38" s="121">
        <f>AO37+AI38-AN38</f>
        <v>880.09999999999945</v>
      </c>
      <c r="AP38" s="104"/>
      <c r="AQ38" s="43"/>
      <c r="AR38" s="48"/>
      <c r="AS38" s="41"/>
      <c r="AT38" s="41"/>
      <c r="AU38" s="41"/>
      <c r="AV38" s="41"/>
    </row>
    <row r="39" spans="1:48" s="22" customFormat="1" ht="13.5" thickBot="1" x14ac:dyDescent="0.25">
      <c r="A39" s="159"/>
      <c r="B39" s="49" t="s">
        <v>38</v>
      </c>
      <c r="C39" s="50"/>
      <c r="D39" s="51">
        <f>SUM(D36:D38)</f>
        <v>29424</v>
      </c>
      <c r="E39" s="51"/>
      <c r="F39" s="51">
        <f>SUM(F36:F38)</f>
        <v>31699</v>
      </c>
      <c r="G39" s="52"/>
      <c r="H39" s="52"/>
      <c r="I39" s="51">
        <f>SUM(I36:I38)</f>
        <v>32844</v>
      </c>
      <c r="J39" s="52"/>
      <c r="K39" s="51">
        <f>SUM(K36:K38)</f>
        <v>42778</v>
      </c>
      <c r="L39" s="21">
        <f>IF(K39&gt;0,(K36*L36+K37*L37+K38*L38)/K39,0)</f>
        <v>7.1985740333816453E-2</v>
      </c>
      <c r="M39" s="52">
        <f>M36+M37+M38</f>
        <v>39699</v>
      </c>
      <c r="N39" s="21">
        <f>IF(M39&gt;0,O39/M39,0)</f>
        <v>0.72367535706189079</v>
      </c>
      <c r="O39" s="54">
        <f>O36+O37+O38</f>
        <v>28729.188000000002</v>
      </c>
      <c r="P39" s="21">
        <f>IF(M39&gt;0,Q39/M39,0)</f>
        <v>0.24264747222851962</v>
      </c>
      <c r="Q39" s="54">
        <f>Q36+Q37+Q38</f>
        <v>9632.862000000001</v>
      </c>
      <c r="R39" s="21">
        <f>IF(M39&gt;0,S39/M39,0)</f>
        <v>3.4012191742865058E-2</v>
      </c>
      <c r="S39" s="54">
        <f>S36+S37+S38</f>
        <v>1350.25</v>
      </c>
      <c r="T39" s="21">
        <f>IF(M39&gt;0,U39/M39,0)</f>
        <v>0.20460915892087964</v>
      </c>
      <c r="U39" s="54">
        <f>U36+U37+U38</f>
        <v>8122.7790000000005</v>
      </c>
      <c r="V39" s="21">
        <f>IF(M39&gt;0,W39/M39,0)</f>
        <v>0.50302324995591829</v>
      </c>
      <c r="W39" s="54">
        <f>W36+W37+W38</f>
        <v>19969.52</v>
      </c>
      <c r="X39" s="21">
        <f>IF(M39&gt;0,Y39/M39,0)</f>
        <v>0.39</v>
      </c>
      <c r="Y39" s="54">
        <f>Y36+Y37+Y38</f>
        <v>15482.61</v>
      </c>
      <c r="Z39" s="55">
        <f>IF(M39&gt;0,AA39/M39,0)</f>
        <v>2.953758784856042E-3</v>
      </c>
      <c r="AA39" s="56">
        <f>SUM(AA36:AA38)</f>
        <v>117.26127000000001</v>
      </c>
      <c r="AB39" s="55">
        <f>IF(M39&gt;0,(AB36*M36+AB37*M37+AB38*M38)/M39,0)</f>
        <v>3.0047861961258471E-3</v>
      </c>
      <c r="AC39" s="55">
        <f>IF(K39&gt;0,(K36*AC36+K37*AC37+K38*AC38)/K39,0)</f>
        <v>2.6339567067184069E-4</v>
      </c>
      <c r="AD39" s="52">
        <f>SUM(AD36:AD38)</f>
        <v>10.45739</v>
      </c>
      <c r="AE39" s="53">
        <f>IF(K39&gt;0,(K36*AE36+K37*AE37+K38*AE38)/K39,0)</f>
        <v>0.20778571695731451</v>
      </c>
      <c r="AF39" s="58">
        <f>SUM(AF36:AF38)</f>
        <v>102.79785520000001</v>
      </c>
      <c r="AG39" s="53">
        <f>IF(AND(AA39&gt;0),((AA36*AG36+AA37*AG37+AA38*AG38)/AA39),0)</f>
        <v>0.91197721321664971</v>
      </c>
      <c r="AH39" s="57">
        <f t="shared" si="0"/>
        <v>0.91343490933113625</v>
      </c>
      <c r="AI39" s="51">
        <f>SUM(AI36:AI38)</f>
        <v>542</v>
      </c>
      <c r="AJ39" s="21">
        <f>IF(AI39&gt;0,(AJ36*AI36+AJ37*AI37+AJ38*AI38)/AI39,0)</f>
        <v>8.7339483394833939E-2</v>
      </c>
      <c r="AK39" s="53">
        <f>IF(K39&gt;0,(AK36*K36+AK37*K37+AK38*K38)/K39,0)</f>
        <v>0.21999941558745145</v>
      </c>
      <c r="AL39" s="58">
        <f>SUM(AL36:AL38)</f>
        <v>108.8296172</v>
      </c>
      <c r="AM39" s="56"/>
      <c r="AN39" s="56">
        <f>SUM(AN36:AN38)</f>
        <v>1045.22</v>
      </c>
      <c r="AO39" s="105"/>
      <c r="AP39" s="106">
        <f>AO38</f>
        <v>880.09999999999945</v>
      </c>
      <c r="AQ39" s="51">
        <f>SUM(AQ36:AQ38)</f>
        <v>0</v>
      </c>
      <c r="AR39" s="59"/>
      <c r="AS39" s="58"/>
      <c r="AT39" s="58"/>
      <c r="AU39" s="58"/>
      <c r="AV39" s="58"/>
    </row>
    <row r="40" spans="1:48" x14ac:dyDescent="0.2">
      <c r="A40" s="157">
        <v>10</v>
      </c>
      <c r="B40" s="23">
        <v>1</v>
      </c>
      <c r="C40" s="11" t="s">
        <v>54</v>
      </c>
      <c r="D40" s="12">
        <v>4600</v>
      </c>
      <c r="E40" s="12">
        <v>0</v>
      </c>
      <c r="F40" s="12">
        <v>12913</v>
      </c>
      <c r="G40" s="13">
        <v>7.3</v>
      </c>
      <c r="H40" s="13">
        <v>9.1</v>
      </c>
      <c r="I40" s="12">
        <v>13256</v>
      </c>
      <c r="J40" s="13">
        <v>7.3</v>
      </c>
      <c r="K40" s="12">
        <v>14584</v>
      </c>
      <c r="L40" s="14">
        <v>7.2999999999999995E-2</v>
      </c>
      <c r="M40" s="24">
        <f>ROUND(K40*(1-L40),0)</f>
        <v>13519</v>
      </c>
      <c r="N40" s="14">
        <v>0.6</v>
      </c>
      <c r="O40" s="25">
        <f>M40*N40</f>
        <v>8111.4</v>
      </c>
      <c r="P40" s="14">
        <v>0.35</v>
      </c>
      <c r="Q40" s="25">
        <f>M40*P40</f>
        <v>4731.6499999999996</v>
      </c>
      <c r="R40" s="16">
        <v>0.05</v>
      </c>
      <c r="S40" s="25">
        <f>M40*R40</f>
        <v>675.95</v>
      </c>
      <c r="T40" s="140">
        <v>0.217</v>
      </c>
      <c r="U40" s="25">
        <f>M40*T40</f>
        <v>2933.623</v>
      </c>
      <c r="V40" s="16">
        <v>0.498</v>
      </c>
      <c r="W40" s="25">
        <f>M40*V40</f>
        <v>6732.4619999999995</v>
      </c>
      <c r="X40" s="16">
        <v>0.39</v>
      </c>
      <c r="Y40" s="25">
        <f>X40*M40</f>
        <v>5272.41</v>
      </c>
      <c r="Z40" s="17">
        <v>2.9099999999999998E-3</v>
      </c>
      <c r="AA40" s="18">
        <f>M40*Z40</f>
        <v>39.340289999999996</v>
      </c>
      <c r="AB40" s="27">
        <f>IF(M40&gt;0,(AD40+AL40)/M40,0)</f>
        <v>2.8316019971891412E-3</v>
      </c>
      <c r="AC40" s="17">
        <v>2.5999999999999998E-4</v>
      </c>
      <c r="AD40" s="24">
        <f>AC40*M40</f>
        <v>3.5149399999999997</v>
      </c>
      <c r="AE40" s="117">
        <v>0.20480000000000001</v>
      </c>
      <c r="AF40" s="30">
        <f>AI40*(1-AJ40)*AE40</f>
        <v>33.616486399999999</v>
      </c>
      <c r="AG40" s="28">
        <f>IF(AND(AE40&gt;0,AC40&gt;0,Z40&gt;0),((Z40-AC40)*AE40)/((AE40-AC40)*Z40),0)</f>
        <v>0.91181049287698468</v>
      </c>
      <c r="AH40" s="60">
        <f t="shared" si="0"/>
        <v>0.90929541277150128</v>
      </c>
      <c r="AI40" s="12">
        <v>179</v>
      </c>
      <c r="AJ40" s="14">
        <v>8.3000000000000004E-2</v>
      </c>
      <c r="AK40" s="15">
        <v>0.21179999999999999</v>
      </c>
      <c r="AL40" s="30">
        <f>AI40*(1-AJ40)*AK40</f>
        <v>34.765487399999998</v>
      </c>
      <c r="AM40" s="19">
        <v>1.68</v>
      </c>
      <c r="AN40" s="19">
        <v>940.86</v>
      </c>
      <c r="AO40" s="101">
        <f>AO38+AI40-AN40-AP40</f>
        <v>-5.5422333389287814E-13</v>
      </c>
      <c r="AP40" s="102">
        <v>118.24</v>
      </c>
      <c r="AQ40" s="12"/>
      <c r="AR40" s="31"/>
      <c r="AS40" s="20"/>
      <c r="AT40" s="20"/>
      <c r="AU40" s="20"/>
      <c r="AV40" s="20"/>
    </row>
    <row r="41" spans="1:48" x14ac:dyDescent="0.2">
      <c r="A41" s="158"/>
      <c r="B41" s="33">
        <v>2</v>
      </c>
      <c r="C41" s="46" t="s">
        <v>50</v>
      </c>
      <c r="D41" s="34">
        <v>17857</v>
      </c>
      <c r="E41" s="34">
        <v>5</v>
      </c>
      <c r="F41" s="34">
        <v>11814</v>
      </c>
      <c r="G41" s="35">
        <v>7.5</v>
      </c>
      <c r="H41" s="35">
        <v>11.1</v>
      </c>
      <c r="I41" s="34">
        <v>12983</v>
      </c>
      <c r="J41" s="35">
        <v>8.1</v>
      </c>
      <c r="K41" s="34">
        <v>14898</v>
      </c>
      <c r="L41" s="36">
        <v>7.0000000000000007E-2</v>
      </c>
      <c r="M41" s="37">
        <f>ROUND(K41*(1-L41),0)</f>
        <v>13855</v>
      </c>
      <c r="N41" s="36">
        <v>0.65600000000000003</v>
      </c>
      <c r="O41" s="25">
        <f>M41*N41</f>
        <v>9088.880000000001</v>
      </c>
      <c r="P41" s="36">
        <v>0.27600000000000002</v>
      </c>
      <c r="Q41" s="25">
        <f>M41*P41</f>
        <v>3823.9800000000005</v>
      </c>
      <c r="R41" s="39">
        <v>6.8000000000000005E-2</v>
      </c>
      <c r="S41" s="25">
        <f>M41*R41</f>
        <v>942.1400000000001</v>
      </c>
      <c r="T41" s="39">
        <v>0.222</v>
      </c>
      <c r="U41" s="25">
        <f>M41*T41</f>
        <v>3075.81</v>
      </c>
      <c r="V41" s="39">
        <v>0.49</v>
      </c>
      <c r="W41" s="25">
        <f>M41*V41</f>
        <v>6788.95</v>
      </c>
      <c r="X41" s="39">
        <v>0.39</v>
      </c>
      <c r="Y41" s="25">
        <f>X41*M41</f>
        <v>5403.45</v>
      </c>
      <c r="Z41" s="40">
        <v>2.9499999999999999E-3</v>
      </c>
      <c r="AA41" s="18">
        <f>M41*Z41</f>
        <v>40.872250000000001</v>
      </c>
      <c r="AB41" s="27">
        <f>IF(M41&gt;0,(AD41+AL41)/M41,0)</f>
        <v>2.6891106315409599E-3</v>
      </c>
      <c r="AC41" s="40">
        <v>2.7E-4</v>
      </c>
      <c r="AD41" s="37">
        <f>AC41*M41</f>
        <v>3.74085</v>
      </c>
      <c r="AE41" s="28">
        <v>0.2039</v>
      </c>
      <c r="AF41" s="41">
        <f>AI41*(1-AJ41)*AE41</f>
        <v>32.205801100000002</v>
      </c>
      <c r="AG41" s="28">
        <f>IF(AND(AE41&gt;0,AC41&gt;0,Z41&gt;0),((Z41-AC41)*AE41)/((AE41-AC41)*Z41),0)</f>
        <v>0.90967915386581011</v>
      </c>
      <c r="AH41" s="29">
        <f t="shared" si="0"/>
        <v>0.90074114599251198</v>
      </c>
      <c r="AI41" s="34">
        <v>173</v>
      </c>
      <c r="AJ41" s="36">
        <v>8.6999999999999994E-2</v>
      </c>
      <c r="AK41" s="38">
        <v>0.2122</v>
      </c>
      <c r="AL41" s="41">
        <f>AI41*(1-AJ41)*AK41</f>
        <v>33.5167778</v>
      </c>
      <c r="AM41" s="42">
        <v>1.62</v>
      </c>
      <c r="AN41" s="42"/>
      <c r="AO41" s="121">
        <f>AO40+AI41-AN41</f>
        <v>172.99999999999943</v>
      </c>
      <c r="AP41" s="104"/>
      <c r="AQ41" s="43"/>
      <c r="AR41" s="44"/>
      <c r="AS41" s="45"/>
      <c r="AT41" s="45"/>
      <c r="AU41" s="45"/>
      <c r="AV41" s="45"/>
    </row>
    <row r="42" spans="1:48" x14ac:dyDescent="0.2">
      <c r="A42" s="158"/>
      <c r="B42" s="33">
        <v>3</v>
      </c>
      <c r="C42" s="46" t="s">
        <v>53</v>
      </c>
      <c r="D42" s="43">
        <v>16219</v>
      </c>
      <c r="E42" s="43">
        <v>1</v>
      </c>
      <c r="F42" s="43">
        <v>15164</v>
      </c>
      <c r="G42" s="37">
        <v>8.3000000000000007</v>
      </c>
      <c r="H42" s="37">
        <v>10.9</v>
      </c>
      <c r="I42" s="43">
        <v>16012</v>
      </c>
      <c r="J42" s="37">
        <v>8</v>
      </c>
      <c r="K42" s="43">
        <v>15085</v>
      </c>
      <c r="L42" s="39">
        <v>7.0999999999999994E-2</v>
      </c>
      <c r="M42" s="37">
        <f>ROUND(K42*(1-L42),0)</f>
        <v>14014</v>
      </c>
      <c r="N42" s="39">
        <v>0.72799999999999998</v>
      </c>
      <c r="O42" s="25">
        <f>M42*N42</f>
        <v>10202.191999999999</v>
      </c>
      <c r="P42" s="39">
        <v>0.191</v>
      </c>
      <c r="Q42" s="25">
        <f>M42*P42</f>
        <v>2676.674</v>
      </c>
      <c r="R42" s="39">
        <v>8.1000000000000003E-2</v>
      </c>
      <c r="S42" s="25">
        <f>M42*R42</f>
        <v>1135.134</v>
      </c>
      <c r="T42" s="39">
        <v>0.214</v>
      </c>
      <c r="U42" s="25">
        <f>M42*T42</f>
        <v>2998.9960000000001</v>
      </c>
      <c r="V42" s="39">
        <v>0.495</v>
      </c>
      <c r="W42" s="25">
        <f>M42*V42</f>
        <v>6936.93</v>
      </c>
      <c r="X42" s="39">
        <v>0.39</v>
      </c>
      <c r="Y42" s="25">
        <f>X42*M42</f>
        <v>5465.46</v>
      </c>
      <c r="Z42" s="47">
        <v>2.98E-3</v>
      </c>
      <c r="AA42" s="18">
        <f>M42*Z42</f>
        <v>41.761719999999997</v>
      </c>
      <c r="AB42" s="27">
        <f>IF(M42&gt;0,(AD42+AL42)/M42,0)</f>
        <v>2.8142032967032968E-3</v>
      </c>
      <c r="AC42" s="47">
        <v>2.9E-4</v>
      </c>
      <c r="AD42" s="37">
        <f>AC42*M42</f>
        <v>4.0640600000000004</v>
      </c>
      <c r="AE42" s="28">
        <v>0.20499999999999999</v>
      </c>
      <c r="AF42" s="41">
        <f>AI42*(1-AJ42)*AE42</f>
        <v>32.753875000000001</v>
      </c>
      <c r="AG42" s="28">
        <f>IF(AND(AE42&gt;0,AC42&gt;0,Z42&gt;0),((Z42-AC42)*AE42)/((AE42-AC42)*Z42),0)</f>
        <v>0.90396334116784627</v>
      </c>
      <c r="AH42" s="29">
        <f t="shared" si="0"/>
        <v>0.89812770626602789</v>
      </c>
      <c r="AI42" s="43">
        <v>175</v>
      </c>
      <c r="AJ42" s="39">
        <v>8.6999999999999994E-2</v>
      </c>
      <c r="AK42" s="28">
        <v>0.22140000000000001</v>
      </c>
      <c r="AL42" s="41">
        <f>AI42*(1-AJ42)*AK42</f>
        <v>35.374185000000004</v>
      </c>
      <c r="AM42" s="18">
        <v>1.6</v>
      </c>
      <c r="AN42" s="18"/>
      <c r="AO42" s="121">
        <f>AO41+AI42-AN42</f>
        <v>347.99999999999943</v>
      </c>
      <c r="AP42" s="104"/>
      <c r="AQ42" s="43"/>
      <c r="AR42" s="48"/>
      <c r="AS42" s="41"/>
      <c r="AT42" s="41"/>
      <c r="AU42" s="41"/>
      <c r="AV42" s="41"/>
    </row>
    <row r="43" spans="1:48" s="22" customFormat="1" ht="13.5" thickBot="1" x14ac:dyDescent="0.25">
      <c r="A43" s="159"/>
      <c r="B43" s="49" t="s">
        <v>38</v>
      </c>
      <c r="C43" s="50"/>
      <c r="D43" s="51">
        <f>SUM(D40:D42)</f>
        <v>38676</v>
      </c>
      <c r="E43" s="51"/>
      <c r="F43" s="51">
        <f>SUM(F40:F42)</f>
        <v>39891</v>
      </c>
      <c r="G43" s="52"/>
      <c r="H43" s="52"/>
      <c r="I43" s="51">
        <f>SUM(I40:I42)</f>
        <v>42251</v>
      </c>
      <c r="J43" s="52"/>
      <c r="K43" s="51">
        <f>SUM(K40:K42)</f>
        <v>44567</v>
      </c>
      <c r="L43" s="21">
        <f>IF(K43&gt;0,(K40*L40+K41*L41+K42*L42)/K43,0)</f>
        <v>7.1320192070365968E-2</v>
      </c>
      <c r="M43" s="52">
        <f>M40+M41+M42</f>
        <v>41388</v>
      </c>
      <c r="N43" s="21">
        <f>IF(M43&gt;0,O43/M43,0)</f>
        <v>0.66208736831931958</v>
      </c>
      <c r="O43" s="54">
        <f>O40+O41+O42</f>
        <v>27402.471999999998</v>
      </c>
      <c r="P43" s="21">
        <f>IF(M43&gt;0,Q43/M43,0)</f>
        <v>0.27139035469218131</v>
      </c>
      <c r="Q43" s="54">
        <f>Q40+Q41+Q42</f>
        <v>11232.304</v>
      </c>
      <c r="R43" s="21">
        <f>IF(M43&gt;0,S43/M43,0)</f>
        <v>6.6522276988499079E-2</v>
      </c>
      <c r="S43" s="54">
        <f>S40+S41+S42</f>
        <v>2753.2240000000002</v>
      </c>
      <c r="T43" s="21">
        <f>IF(M43&gt;0,U43/M43,0)</f>
        <v>0.21765799265487581</v>
      </c>
      <c r="U43" s="54">
        <f>U40+U41+U42</f>
        <v>9008.4290000000001</v>
      </c>
      <c r="V43" s="21">
        <f>IF(M43&gt;0,W43/M43,0)</f>
        <v>0.49430612737991692</v>
      </c>
      <c r="W43" s="54">
        <f>W40+W41+W42</f>
        <v>20458.342000000001</v>
      </c>
      <c r="X43" s="21">
        <f>IF(M43&gt;0,Y43/M43,0)</f>
        <v>0.39</v>
      </c>
      <c r="Y43" s="54">
        <f>Y40+Y41+Y42</f>
        <v>16141.32</v>
      </c>
      <c r="Z43" s="55">
        <f>IF(M43&gt;0,AA43/M43,0)</f>
        <v>2.9470923939306074E-3</v>
      </c>
      <c r="AA43" s="56">
        <f>SUM(AA40:AA42)</f>
        <v>121.97425999999999</v>
      </c>
      <c r="AB43" s="55">
        <f>IF(M43&gt;0,(AB40*M40+AB41*M41+AB42*M42)/M43,0)</f>
        <v>2.7780105392867498E-3</v>
      </c>
      <c r="AC43" s="55">
        <f>IF(K43&gt;0,(K40*AC40+K41*AC41+K42*AC42)/K43,0)</f>
        <v>2.7349720645320527E-4</v>
      </c>
      <c r="AD43" s="52">
        <f>SUM(AD40:AD42)</f>
        <v>11.319849999999999</v>
      </c>
      <c r="AE43" s="53">
        <f>IF(K43&gt;0,(K40*AE40+K41*AE41+K42*AE42)/K43,0)</f>
        <v>0.20456684093611863</v>
      </c>
      <c r="AF43" s="58">
        <f>SUM(AF40:AF42)</f>
        <v>98.576162500000009</v>
      </c>
      <c r="AG43" s="53">
        <f>IF(AND(AA43&gt;0),((AA40*AG40+AA41*AG41+AA42*AG42)/AA43),0)</f>
        <v>0.90840958539556982</v>
      </c>
      <c r="AH43" s="57">
        <f t="shared" si="0"/>
        <v>0.90269658040192058</v>
      </c>
      <c r="AI43" s="51">
        <f>SUM(AI40:AI42)</f>
        <v>527</v>
      </c>
      <c r="AJ43" s="21">
        <f>IF(AI43&gt;0,(AJ40*AI40+AJ41*AI41+AJ42*AI42)/AI43,0)</f>
        <v>8.564136622390893E-2</v>
      </c>
      <c r="AK43" s="53">
        <f>IF(K43&gt;0,(AK40*K40+AK41*K41+AK42*K42)/K43,0)</f>
        <v>0.21518311306572127</v>
      </c>
      <c r="AL43" s="58">
        <f>SUM(AL40:AL42)</f>
        <v>103.65645019999999</v>
      </c>
      <c r="AM43" s="56"/>
      <c r="AN43" s="56">
        <f>SUM(AN40:AN42)</f>
        <v>940.86</v>
      </c>
      <c r="AO43" s="105"/>
      <c r="AP43" s="106">
        <f>AO42</f>
        <v>347.99999999999943</v>
      </c>
      <c r="AQ43" s="51">
        <f>SUM(AQ40:AQ42)</f>
        <v>0</v>
      </c>
      <c r="AR43" s="59"/>
      <c r="AS43" s="58"/>
      <c r="AT43" s="58"/>
      <c r="AU43" s="58"/>
      <c r="AV43" s="58"/>
    </row>
    <row r="44" spans="1:48" x14ac:dyDescent="0.2">
      <c r="A44" s="157">
        <v>11</v>
      </c>
      <c r="B44" s="23">
        <v>1</v>
      </c>
      <c r="C44" s="11" t="s">
        <v>54</v>
      </c>
      <c r="D44" s="12">
        <v>3673</v>
      </c>
      <c r="E44" s="12">
        <v>0</v>
      </c>
      <c r="F44" s="12">
        <v>9137</v>
      </c>
      <c r="G44" s="13">
        <v>5.3</v>
      </c>
      <c r="H44" s="13">
        <v>8.8000000000000007</v>
      </c>
      <c r="I44" s="12">
        <v>9365</v>
      </c>
      <c r="J44" s="13">
        <v>9.4</v>
      </c>
      <c r="K44" s="12">
        <v>14049</v>
      </c>
      <c r="L44" s="14">
        <v>7.8E-2</v>
      </c>
      <c r="M44" s="24">
        <f>ROUND(K44*(1-L44),0)</f>
        <v>12953</v>
      </c>
      <c r="N44" s="14">
        <v>0.69799999999999995</v>
      </c>
      <c r="O44" s="25">
        <f>M44*N44</f>
        <v>9041.1939999999995</v>
      </c>
      <c r="P44" s="14">
        <v>0.26100000000000001</v>
      </c>
      <c r="Q44" s="25">
        <f>M44*P44</f>
        <v>3380.7330000000002</v>
      </c>
      <c r="R44" s="16">
        <v>4.1000000000000002E-2</v>
      </c>
      <c r="S44" s="25">
        <f>M44*R44</f>
        <v>531.07299999999998</v>
      </c>
      <c r="T44" s="140">
        <v>0.20599999999999999</v>
      </c>
      <c r="U44" s="25">
        <f>M44*T44</f>
        <v>2668.3179999999998</v>
      </c>
      <c r="V44" s="16">
        <v>0.497</v>
      </c>
      <c r="W44" s="25">
        <f>M44*V44</f>
        <v>6437.6409999999996</v>
      </c>
      <c r="X44" s="16">
        <v>0.39</v>
      </c>
      <c r="Y44" s="25">
        <f>X44*M44</f>
        <v>5051.67</v>
      </c>
      <c r="Z44" s="17">
        <v>3.0500000000000002E-3</v>
      </c>
      <c r="AA44" s="18">
        <f>M44*Z44</f>
        <v>39.50665</v>
      </c>
      <c r="AB44" s="27">
        <f>IF(M44&gt;0,(AD44+AL44)/M44,0)</f>
        <v>3.0503847757276307E-3</v>
      </c>
      <c r="AC44" s="17">
        <v>3.1E-4</v>
      </c>
      <c r="AD44" s="24">
        <f>AC44*M44</f>
        <v>4.0154300000000003</v>
      </c>
      <c r="AE44" s="117">
        <v>0.1961</v>
      </c>
      <c r="AF44" s="30">
        <f>AI44*(1-AJ44)*AE44</f>
        <v>34.121596099999998</v>
      </c>
      <c r="AG44" s="28">
        <f>IF(AND(AE44&gt;0,AC44&gt;0,Z44&gt;0),((Z44-AC44)*AE44)/((AE44-AC44)*Z44),0)</f>
        <v>0.89978305628563215</v>
      </c>
      <c r="AH44" s="60">
        <f t="shared" si="0"/>
        <v>0.89974072960047924</v>
      </c>
      <c r="AI44" s="12">
        <v>191</v>
      </c>
      <c r="AJ44" s="14">
        <v>8.8999999999999996E-2</v>
      </c>
      <c r="AK44" s="15">
        <v>0.20399999999999999</v>
      </c>
      <c r="AL44" s="30">
        <f>AI44*(1-AJ44)*AK44</f>
        <v>35.496203999999999</v>
      </c>
      <c r="AM44" s="19">
        <v>1.68</v>
      </c>
      <c r="AN44" s="19">
        <v>498.78</v>
      </c>
      <c r="AO44" s="101">
        <f>AO42+AI44-AN44</f>
        <v>40.219999999999459</v>
      </c>
      <c r="AP44" s="102"/>
      <c r="AQ44" s="12"/>
      <c r="AR44" s="31"/>
      <c r="AS44" s="20"/>
      <c r="AT44" s="20"/>
      <c r="AU44" s="20"/>
      <c r="AV44" s="20"/>
    </row>
    <row r="45" spans="1:48" x14ac:dyDescent="0.2">
      <c r="A45" s="158"/>
      <c r="B45" s="33">
        <v>2</v>
      </c>
      <c r="C45" s="46" t="s">
        <v>50</v>
      </c>
      <c r="D45" s="34">
        <v>18128</v>
      </c>
      <c r="E45" s="34">
        <v>4</v>
      </c>
      <c r="F45" s="34">
        <v>13386</v>
      </c>
      <c r="G45" s="35">
        <v>9</v>
      </c>
      <c r="H45" s="35">
        <v>8.9</v>
      </c>
      <c r="I45" s="34">
        <v>13825</v>
      </c>
      <c r="J45" s="35">
        <v>8.8000000000000007</v>
      </c>
      <c r="K45" s="34">
        <v>14558</v>
      </c>
      <c r="L45" s="36">
        <v>7.6999999999999999E-2</v>
      </c>
      <c r="M45" s="37">
        <f>ROUND(K45*(1-L45),0)</f>
        <v>13437</v>
      </c>
      <c r="N45" s="36">
        <v>0.70099999999999996</v>
      </c>
      <c r="O45" s="25">
        <f>M45*N45</f>
        <v>9419.3369999999995</v>
      </c>
      <c r="P45" s="36">
        <v>0.251</v>
      </c>
      <c r="Q45" s="25">
        <f>M45*P45</f>
        <v>3372.6869999999999</v>
      </c>
      <c r="R45" s="39">
        <v>4.8000000000000001E-2</v>
      </c>
      <c r="S45" s="25">
        <f>M45*R45</f>
        <v>644.976</v>
      </c>
      <c r="T45" s="39">
        <v>0.23100000000000001</v>
      </c>
      <c r="U45" s="25">
        <f>M45*T45</f>
        <v>3103.9470000000001</v>
      </c>
      <c r="V45" s="39">
        <v>0.48499999999999999</v>
      </c>
      <c r="W45" s="25">
        <f>M45*V45</f>
        <v>6516.9449999999997</v>
      </c>
      <c r="X45" s="39">
        <v>0.4</v>
      </c>
      <c r="Y45" s="25">
        <f>X45*M45</f>
        <v>5374.8</v>
      </c>
      <c r="Z45" s="40">
        <v>3.0400000000000002E-3</v>
      </c>
      <c r="AA45" s="18">
        <f>M45*Z45</f>
        <v>40.848480000000002</v>
      </c>
      <c r="AB45" s="27">
        <f>IF(M45&gt;0,(AD45+AL45)/M45,0)</f>
        <v>2.8467445114236812E-3</v>
      </c>
      <c r="AC45" s="40">
        <v>2.9999999999999997E-4</v>
      </c>
      <c r="AD45" s="37">
        <f>AC45*M45</f>
        <v>4.0310999999999995</v>
      </c>
      <c r="AE45" s="28">
        <v>0.1951</v>
      </c>
      <c r="AF45" s="41">
        <f>AI45*(1-AJ45)*AE45</f>
        <v>33.6344596</v>
      </c>
      <c r="AG45" s="28">
        <f>IF(AND(AE45&gt;0,AC45&gt;0,Z45&gt;0),((Z45-AC45)*AE45)/((AE45-AC45)*Z45),0)</f>
        <v>0.90270385280449572</v>
      </c>
      <c r="AH45" s="29">
        <f t="shared" si="0"/>
        <v>0.89597057665205049</v>
      </c>
      <c r="AI45" s="34">
        <v>188</v>
      </c>
      <c r="AJ45" s="39">
        <v>8.3000000000000004E-2</v>
      </c>
      <c r="AK45" s="38">
        <v>0.19850000000000001</v>
      </c>
      <c r="AL45" s="41">
        <f>AI45*(1-AJ45)*AK45</f>
        <v>34.220606000000004</v>
      </c>
      <c r="AM45" s="42">
        <v>1.65</v>
      </c>
      <c r="AN45" s="42"/>
      <c r="AO45" s="121">
        <f>AO44+AI45-AN45</f>
        <v>228.21999999999946</v>
      </c>
      <c r="AP45" s="104"/>
      <c r="AQ45" s="43"/>
      <c r="AR45" s="44"/>
      <c r="AS45" s="45"/>
      <c r="AT45" s="45"/>
      <c r="AU45" s="45"/>
      <c r="AV45" s="45"/>
    </row>
    <row r="46" spans="1:48" x14ac:dyDescent="0.2">
      <c r="A46" s="158"/>
      <c r="B46" s="33">
        <v>3</v>
      </c>
      <c r="C46" s="46" t="s">
        <v>51</v>
      </c>
      <c r="D46" s="43">
        <v>14091</v>
      </c>
      <c r="E46" s="43">
        <v>1</v>
      </c>
      <c r="F46" s="43">
        <v>12853</v>
      </c>
      <c r="G46" s="37">
        <v>9.8000000000000007</v>
      </c>
      <c r="H46" s="37">
        <v>9.9</v>
      </c>
      <c r="I46" s="43">
        <v>14078</v>
      </c>
      <c r="J46" s="37">
        <v>8.6</v>
      </c>
      <c r="K46" s="43">
        <v>14230</v>
      </c>
      <c r="L46" s="39">
        <v>6.9000000000000006E-2</v>
      </c>
      <c r="M46" s="37">
        <f>ROUND(K46*(1-L46),0)</f>
        <v>13248</v>
      </c>
      <c r="N46" s="39">
        <v>0.64400000000000002</v>
      </c>
      <c r="O46" s="25">
        <f>M46*N46</f>
        <v>8531.7119999999995</v>
      </c>
      <c r="P46" s="39">
        <v>0.315</v>
      </c>
      <c r="Q46" s="25">
        <f>M46*P46</f>
        <v>4173.12</v>
      </c>
      <c r="R46" s="39">
        <v>4.1000000000000002E-2</v>
      </c>
      <c r="S46" s="25">
        <f>M46*R46</f>
        <v>543.16800000000001</v>
      </c>
      <c r="T46" s="39">
        <v>0.214</v>
      </c>
      <c r="U46" s="25">
        <f>M46*T46</f>
        <v>2835.0720000000001</v>
      </c>
      <c r="V46" s="39">
        <v>0.498</v>
      </c>
      <c r="W46" s="25">
        <f>M46*V46</f>
        <v>6597.5039999999999</v>
      </c>
      <c r="X46" s="39">
        <v>0.41</v>
      </c>
      <c r="Y46" s="25">
        <f>X46*M46</f>
        <v>5431.6799999999994</v>
      </c>
      <c r="Z46" s="47">
        <v>3.0400000000000002E-3</v>
      </c>
      <c r="AA46" s="18">
        <f>M46*Z46</f>
        <v>40.273920000000004</v>
      </c>
      <c r="AB46" s="27">
        <f>IF(M46&gt;0,(AD46+AL46)/M46,0)</f>
        <v>2.9940661684782609E-3</v>
      </c>
      <c r="AC46" s="47">
        <v>2.7999999999999998E-4</v>
      </c>
      <c r="AD46" s="37">
        <f>AC46*M46</f>
        <v>3.7094399999999998</v>
      </c>
      <c r="AE46" s="28">
        <v>0.2016</v>
      </c>
      <c r="AF46" s="41">
        <f>AI46*(1-AJ46)*AE46</f>
        <v>34.419369599999996</v>
      </c>
      <c r="AG46" s="28">
        <f>IF(AND(AE46&gt;0,AC46&gt;0,Z46&gt;0),((Z46-AC46)*AE46)/((AE46-AC46)*Z46),0)</f>
        <v>0.909157455530342</v>
      </c>
      <c r="AH46" s="29">
        <f t="shared" si="0"/>
        <v>0.90768849602532686</v>
      </c>
      <c r="AI46" s="43">
        <v>187</v>
      </c>
      <c r="AJ46" s="39">
        <v>8.6999999999999994E-2</v>
      </c>
      <c r="AK46" s="28">
        <v>0.21060000000000001</v>
      </c>
      <c r="AL46" s="41">
        <f>AI46*(1-AJ46)*AK46</f>
        <v>35.955948599999999</v>
      </c>
      <c r="AM46" s="18">
        <v>1.58</v>
      </c>
      <c r="AN46" s="18"/>
      <c r="AO46" s="121">
        <f>AO45+AI46-AN46</f>
        <v>415.21999999999946</v>
      </c>
      <c r="AP46" s="104"/>
      <c r="AQ46" s="43"/>
      <c r="AR46" s="48"/>
      <c r="AS46" s="41"/>
      <c r="AT46" s="41"/>
      <c r="AU46" s="41"/>
      <c r="AV46" s="41"/>
    </row>
    <row r="47" spans="1:48" s="22" customFormat="1" ht="13.5" thickBot="1" x14ac:dyDescent="0.25">
      <c r="A47" s="159"/>
      <c r="B47" s="49" t="s">
        <v>38</v>
      </c>
      <c r="C47" s="50"/>
      <c r="D47" s="51">
        <f>SUM(D44:D46)</f>
        <v>35892</v>
      </c>
      <c r="E47" s="51"/>
      <c r="F47" s="51">
        <f>SUM(F44:F46)</f>
        <v>35376</v>
      </c>
      <c r="G47" s="52"/>
      <c r="H47" s="52"/>
      <c r="I47" s="51">
        <f>SUM(I44:I46)</f>
        <v>37268</v>
      </c>
      <c r="J47" s="52"/>
      <c r="K47" s="51">
        <f>SUM(K44:K46)</f>
        <v>42837</v>
      </c>
      <c r="L47" s="21">
        <f>IF(K47&gt;0,(K44*L44+K45*L45+K46*L46)/K47,0)</f>
        <v>7.4670448444102047E-2</v>
      </c>
      <c r="M47" s="52">
        <f>M44+M45+M46</f>
        <v>39638</v>
      </c>
      <c r="N47" s="21">
        <f>IF(M47&gt;0,O47/M47,0)</f>
        <v>0.68096884302941618</v>
      </c>
      <c r="O47" s="54">
        <f>O44+O45+O46</f>
        <v>26992.242999999999</v>
      </c>
      <c r="P47" s="21">
        <f>IF(M47&gt;0,Q47/M47,0)</f>
        <v>0.27565820677128011</v>
      </c>
      <c r="Q47" s="54">
        <f>Q44+Q45+Q46</f>
        <v>10926.54</v>
      </c>
      <c r="R47" s="21">
        <f>IF(M47&gt;0,S47/M47,0)</f>
        <v>4.3372950199303699E-2</v>
      </c>
      <c r="S47" s="54">
        <f>S44+S45+S46</f>
        <v>1719.2170000000001</v>
      </c>
      <c r="T47" s="21">
        <f>IF(M47&gt;0,U47/M47,0)</f>
        <v>0.21714862001110044</v>
      </c>
      <c r="U47" s="54">
        <f>U44+U45+U46</f>
        <v>8607.3369999999995</v>
      </c>
      <c r="V47" s="21">
        <f>IF(M47&gt;0,W47/M47,0)</f>
        <v>0.49326631010646349</v>
      </c>
      <c r="W47" s="54">
        <f>W44+W45+W46</f>
        <v>19552.09</v>
      </c>
      <c r="X47" s="21">
        <f>IF(M47&gt;0,Y47/M47,0)</f>
        <v>0.40007442353297346</v>
      </c>
      <c r="Y47" s="54">
        <f>Y44+Y45+Y46</f>
        <v>15858.150000000001</v>
      </c>
      <c r="Z47" s="55">
        <f>IF(M47&gt;0,AA47/M47,0)</f>
        <v>3.0432678238054393E-3</v>
      </c>
      <c r="AA47" s="56">
        <f>SUM(AA44:AA46)</f>
        <v>120.62905000000001</v>
      </c>
      <c r="AB47" s="55">
        <f>IF(M47&gt;0,(AB44*M44+AB45*M45+AB46*M46)/M47,0)</f>
        <v>2.9625291033856401E-3</v>
      </c>
      <c r="AC47" s="55">
        <f>IF(K47&gt;0,(K44*AC44+K45*AC45+K46*AC46)/K47,0)</f>
        <v>2.9663585218385973E-4</v>
      </c>
      <c r="AD47" s="52">
        <f>SUM(AD44:AD46)</f>
        <v>11.755970000000001</v>
      </c>
      <c r="AE47" s="53">
        <f>IF(K47&gt;0,(K44*AE44+K45*AE45+K46*AE46)/K47,0)</f>
        <v>0.19758719564862151</v>
      </c>
      <c r="AF47" s="58">
        <f>SUM(AF44:AF46)</f>
        <v>102.17542529999999</v>
      </c>
      <c r="AG47" s="53">
        <f>IF(AND(AA47&gt;0),((AA44*AG44+AA45*AG45+AA46*AG46)/AA47),0)</f>
        <v>0.90390191408492981</v>
      </c>
      <c r="AH47" s="57">
        <f t="shared" si="0"/>
        <v>0.90117906684670324</v>
      </c>
      <c r="AI47" s="51">
        <f>SUM(AI44:AI46)</f>
        <v>566</v>
      </c>
      <c r="AJ47" s="21">
        <f>IF(AI47&gt;0,(AJ44*AI44+AJ45*AI45+AJ46*AI46)/AI47,0)</f>
        <v>8.6346289752650171E-2</v>
      </c>
      <c r="AK47" s="53">
        <f>IF(K47&gt;0,(AK44*K44+AK45*K45+AK46*K46)/K47,0)</f>
        <v>0.20432329528211593</v>
      </c>
      <c r="AL47" s="58">
        <f>SUM(AL44:AL46)</f>
        <v>105.67275860000001</v>
      </c>
      <c r="AM47" s="56"/>
      <c r="AN47" s="56">
        <f>SUM(AN44:AN46)</f>
        <v>498.78</v>
      </c>
      <c r="AO47" s="105"/>
      <c r="AP47" s="106">
        <f>AO46</f>
        <v>415.21999999999946</v>
      </c>
      <c r="AQ47" s="51">
        <f>SUM(AQ44:AQ46)</f>
        <v>0</v>
      </c>
      <c r="AR47" s="59"/>
      <c r="AS47" s="58"/>
      <c r="AT47" s="58"/>
      <c r="AU47" s="58"/>
      <c r="AV47" s="58"/>
    </row>
    <row r="48" spans="1:48" x14ac:dyDescent="0.2">
      <c r="A48" s="157">
        <v>12</v>
      </c>
      <c r="B48" s="23">
        <v>1</v>
      </c>
      <c r="C48" s="11" t="s">
        <v>56</v>
      </c>
      <c r="D48" s="12">
        <v>13411</v>
      </c>
      <c r="E48" s="12">
        <v>0</v>
      </c>
      <c r="F48" s="12">
        <v>15949</v>
      </c>
      <c r="G48" s="13">
        <v>8.6</v>
      </c>
      <c r="H48" s="13">
        <v>9.4</v>
      </c>
      <c r="I48" s="12">
        <v>16031</v>
      </c>
      <c r="J48" s="13">
        <v>8.1</v>
      </c>
      <c r="K48" s="12">
        <v>14683</v>
      </c>
      <c r="L48" s="14">
        <v>6.6000000000000003E-2</v>
      </c>
      <c r="M48" s="24">
        <f>ROUND(K48*(1-L48),0)</f>
        <v>13714</v>
      </c>
      <c r="N48" s="14">
        <v>0.72599999999999998</v>
      </c>
      <c r="O48" s="25">
        <f>M48*N48</f>
        <v>9956.3639999999996</v>
      </c>
      <c r="P48" s="14">
        <v>0.24399999999999999</v>
      </c>
      <c r="Q48" s="25">
        <f>M48*P48</f>
        <v>3346.2159999999999</v>
      </c>
      <c r="R48" s="16">
        <v>0.03</v>
      </c>
      <c r="S48" s="25">
        <f>M48*R48</f>
        <v>411.41999999999996</v>
      </c>
      <c r="T48" s="140">
        <v>0.23300000000000001</v>
      </c>
      <c r="U48" s="25">
        <f>M48*T48</f>
        <v>3195.3620000000001</v>
      </c>
      <c r="V48" s="16">
        <v>0.46700000000000003</v>
      </c>
      <c r="W48" s="25">
        <f>M48*V48</f>
        <v>6404.4380000000001</v>
      </c>
      <c r="X48" s="16">
        <v>0.4</v>
      </c>
      <c r="Y48" s="25">
        <f>X48*M48</f>
        <v>5485.6</v>
      </c>
      <c r="Z48" s="17">
        <v>3.1800000000000001E-3</v>
      </c>
      <c r="AA48" s="18">
        <f>M48*Z48</f>
        <v>43.610520000000001</v>
      </c>
      <c r="AB48" s="27">
        <f>IF(M48&gt;0,(AD48+AL48)/M48,0)</f>
        <v>3.0833134023625489E-3</v>
      </c>
      <c r="AC48" s="17">
        <v>2.7999999999999998E-4</v>
      </c>
      <c r="AD48" s="24">
        <f>AC48*M48</f>
        <v>3.8399199999999998</v>
      </c>
      <c r="AE48" s="117">
        <v>0.20150000000000001</v>
      </c>
      <c r="AF48" s="30">
        <f>AI48*(1-AJ48)*AE48</f>
        <v>37.243245000000002</v>
      </c>
      <c r="AG48" s="28">
        <f>IF(AND(AE48&gt;0,AC48&gt;0,Z48&gt;0),((Z48-AC48)*AE48)/((AE48-AC48)*Z48),0)</f>
        <v>0.91321867426309578</v>
      </c>
      <c r="AH48" s="60">
        <f t="shared" si="0"/>
        <v>0.91041415969802719</v>
      </c>
      <c r="AI48" s="12">
        <v>202</v>
      </c>
      <c r="AJ48" s="14">
        <v>8.5000000000000006E-2</v>
      </c>
      <c r="AK48" s="15">
        <v>0.20799999999999999</v>
      </c>
      <c r="AL48" s="30">
        <f>AI48*(1-AJ48)*AK48</f>
        <v>38.44464</v>
      </c>
      <c r="AM48" s="19">
        <v>1.6</v>
      </c>
      <c r="AN48" s="19"/>
      <c r="AO48" s="101">
        <f>AO46+AI48-AN48</f>
        <v>617.21999999999946</v>
      </c>
      <c r="AP48" s="102"/>
      <c r="AQ48" s="12"/>
      <c r="AR48" s="31"/>
      <c r="AS48" s="20"/>
      <c r="AT48" s="20"/>
      <c r="AU48" s="20"/>
      <c r="AV48" s="20"/>
    </row>
    <row r="49" spans="1:48" x14ac:dyDescent="0.2">
      <c r="A49" s="158"/>
      <c r="B49" s="33">
        <v>2</v>
      </c>
      <c r="C49" s="46" t="s">
        <v>50</v>
      </c>
      <c r="D49" s="34">
        <v>18597</v>
      </c>
      <c r="E49" s="34">
        <v>1</v>
      </c>
      <c r="F49" s="34">
        <v>15658</v>
      </c>
      <c r="G49" s="35">
        <v>6</v>
      </c>
      <c r="H49" s="35">
        <v>9.4</v>
      </c>
      <c r="I49" s="34">
        <v>16524</v>
      </c>
      <c r="J49" s="35">
        <v>7.7</v>
      </c>
      <c r="K49" s="34">
        <v>14678</v>
      </c>
      <c r="L49" s="36">
        <v>7.1999999999999995E-2</v>
      </c>
      <c r="M49" s="37">
        <f>ROUND(K49*(1-L49),0)</f>
        <v>13621</v>
      </c>
      <c r="N49" s="36">
        <v>0.70199999999999996</v>
      </c>
      <c r="O49" s="25">
        <f>M49*N49</f>
        <v>9561.9419999999991</v>
      </c>
      <c r="P49" s="36">
        <v>0.222</v>
      </c>
      <c r="Q49" s="25">
        <f>M49*P49</f>
        <v>3023.8620000000001</v>
      </c>
      <c r="R49" s="39">
        <v>7.5999999999999998E-2</v>
      </c>
      <c r="S49" s="25">
        <f>M49*R49</f>
        <v>1035.1959999999999</v>
      </c>
      <c r="T49" s="39">
        <v>0.22800000000000001</v>
      </c>
      <c r="U49" s="25">
        <f>M49*T49</f>
        <v>3105.5880000000002</v>
      </c>
      <c r="V49" s="39">
        <v>0.48899999999999999</v>
      </c>
      <c r="W49" s="25">
        <f>M49*V49</f>
        <v>6660.6689999999999</v>
      </c>
      <c r="X49" s="39">
        <v>0.4</v>
      </c>
      <c r="Y49" s="25">
        <f>X49*M49</f>
        <v>5448.4000000000005</v>
      </c>
      <c r="Z49" s="40">
        <v>3.2200000000000002E-3</v>
      </c>
      <c r="AA49" s="18">
        <f>M49*Z49</f>
        <v>43.85962</v>
      </c>
      <c r="AB49" s="27">
        <f>IF(M49&gt;0,(AD49+AL49)/M49,0)</f>
        <v>3.2015857866529631E-3</v>
      </c>
      <c r="AC49" s="40">
        <v>2.9E-4</v>
      </c>
      <c r="AD49" s="37">
        <f>AC49*M49</f>
        <v>3.9500899999999999</v>
      </c>
      <c r="AE49" s="28">
        <v>0.18340000000000001</v>
      </c>
      <c r="AF49" s="41">
        <f>AI49*(1-AJ49)*AE49</f>
        <v>36.549786000000005</v>
      </c>
      <c r="AG49" s="28">
        <f>IF(AND(AE49&gt;0,AC49&gt;0,Z49&gt;0),((Z49-AC49)*AE49)/((AE49-AC49)*Z49),0)</f>
        <v>0.9113790000308678</v>
      </c>
      <c r="AH49" s="29">
        <f t="shared" si="0"/>
        <v>0.91074710713143481</v>
      </c>
      <c r="AI49" s="34">
        <v>219</v>
      </c>
      <c r="AJ49" s="36">
        <v>0.09</v>
      </c>
      <c r="AK49" s="38">
        <v>0.19900000000000001</v>
      </c>
      <c r="AL49" s="41">
        <f>AI49*(1-AJ49)*AK49</f>
        <v>39.658710000000006</v>
      </c>
      <c r="AM49" s="42">
        <v>1.7</v>
      </c>
      <c r="AN49" s="42"/>
      <c r="AO49" s="121">
        <f>AO48+AI49-AN49</f>
        <v>836.21999999999946</v>
      </c>
      <c r="AP49" s="104"/>
      <c r="AQ49" s="43"/>
      <c r="AR49" s="44"/>
      <c r="AS49" s="45"/>
      <c r="AT49" s="45"/>
      <c r="AU49" s="45"/>
      <c r="AV49" s="45"/>
    </row>
    <row r="50" spans="1:48" x14ac:dyDescent="0.2">
      <c r="A50" s="158"/>
      <c r="B50" s="33">
        <v>3</v>
      </c>
      <c r="C50" s="11" t="s">
        <v>52</v>
      </c>
      <c r="D50" s="43">
        <v>12420</v>
      </c>
      <c r="E50" s="43">
        <v>1</v>
      </c>
      <c r="F50" s="43">
        <v>14331</v>
      </c>
      <c r="G50" s="37">
        <v>6.1</v>
      </c>
      <c r="H50" s="37">
        <v>6.7</v>
      </c>
      <c r="I50" s="43">
        <v>15605</v>
      </c>
      <c r="J50" s="37">
        <v>8</v>
      </c>
      <c r="K50" s="43">
        <v>14643</v>
      </c>
      <c r="L50" s="39">
        <v>7.0000000000000007E-2</v>
      </c>
      <c r="M50" s="37">
        <f>ROUND(K50*(1-L50),0)</f>
        <v>13618</v>
      </c>
      <c r="N50" s="39">
        <v>0.58799999999999997</v>
      </c>
      <c r="O50" s="25">
        <f>M50*N50</f>
        <v>8007.3839999999991</v>
      </c>
      <c r="P50" s="39">
        <v>0.28999999999999998</v>
      </c>
      <c r="Q50" s="25">
        <f>M50*P50</f>
        <v>3949.22</v>
      </c>
      <c r="R50" s="39">
        <v>0.122</v>
      </c>
      <c r="S50" s="25">
        <f>M50*R50</f>
        <v>1661.396</v>
      </c>
      <c r="T50" s="39">
        <v>0.23100000000000001</v>
      </c>
      <c r="U50" s="25">
        <f>M50*T50</f>
        <v>3145.7580000000003</v>
      </c>
      <c r="V50" s="39">
        <v>0.48399999999999999</v>
      </c>
      <c r="W50" s="25">
        <f>M50*V50</f>
        <v>6591.1120000000001</v>
      </c>
      <c r="X50" s="39">
        <v>0.4</v>
      </c>
      <c r="Y50" s="25">
        <f>X50*M50</f>
        <v>5447.2000000000007</v>
      </c>
      <c r="Z50" s="47">
        <v>3.2499999999999999E-3</v>
      </c>
      <c r="AA50" s="18">
        <f>M50*Z50</f>
        <v>44.258499999999998</v>
      </c>
      <c r="AB50" s="27">
        <f>IF(M50&gt;0,(AD50+AL50)/M50,0)</f>
        <v>2.885577441621383E-3</v>
      </c>
      <c r="AC50" s="47">
        <v>2.9E-4</v>
      </c>
      <c r="AD50" s="37">
        <f>AC50*M50</f>
        <v>3.94922</v>
      </c>
      <c r="AE50" s="28">
        <v>0.1971</v>
      </c>
      <c r="AF50" s="41">
        <f>AI50*(1-AJ50)*AE50</f>
        <v>36.210029399999996</v>
      </c>
      <c r="AG50" s="28">
        <f>IF(AND(AE50&gt;0,AC50&gt;0,Z50&gt;0),((Z50-AC50)*AE50)/((AE50-AC50)*Z50),0)</f>
        <v>0.91211125138262994</v>
      </c>
      <c r="AH50" s="29">
        <f t="shared" si="0"/>
        <v>0.90085802681136973</v>
      </c>
      <c r="AI50" s="43">
        <v>201</v>
      </c>
      <c r="AJ50" s="39">
        <v>8.5999999999999993E-2</v>
      </c>
      <c r="AK50" s="28">
        <v>0.19239999999999999</v>
      </c>
      <c r="AL50" s="41">
        <f>AI50*(1-AJ50)*AK50</f>
        <v>35.346573599999999</v>
      </c>
      <c r="AM50" s="18">
        <v>1.68</v>
      </c>
      <c r="AN50" s="18"/>
      <c r="AO50" s="121">
        <f>AO49+AI50-AN50</f>
        <v>1037.2199999999993</v>
      </c>
      <c r="AP50" s="104"/>
      <c r="AQ50" s="43"/>
      <c r="AR50" s="48"/>
      <c r="AS50" s="41"/>
      <c r="AT50" s="41"/>
      <c r="AU50" s="41"/>
      <c r="AV50" s="41"/>
    </row>
    <row r="51" spans="1:48" s="22" customFormat="1" ht="13.5" thickBot="1" x14ac:dyDescent="0.25">
      <c r="A51" s="159"/>
      <c r="B51" s="49" t="s">
        <v>38</v>
      </c>
      <c r="C51" s="50"/>
      <c r="D51" s="51">
        <f>SUM(D48:D50)</f>
        <v>44428</v>
      </c>
      <c r="E51" s="51"/>
      <c r="F51" s="51">
        <f>SUM(F48:F50)</f>
        <v>45938</v>
      </c>
      <c r="G51" s="52"/>
      <c r="H51" s="52"/>
      <c r="I51" s="51">
        <f>SUM(I48:I50)</f>
        <v>48160</v>
      </c>
      <c r="J51" s="52"/>
      <c r="K51" s="51">
        <f>SUM(K48:K50)</f>
        <v>44004</v>
      </c>
      <c r="L51" s="21">
        <f>IF(K51&gt;0,(K48*L48+K49*L49+K50*L50)/K51,0)</f>
        <v>6.933242432506137E-2</v>
      </c>
      <c r="M51" s="52">
        <f>M48+M49+M50</f>
        <v>40953</v>
      </c>
      <c r="N51" s="21">
        <f>IF(M51&gt;0,O51/M51,0)</f>
        <v>0.67212878177422886</v>
      </c>
      <c r="O51" s="54">
        <f>O48+O49+O50</f>
        <v>27525.689999999995</v>
      </c>
      <c r="P51" s="21">
        <f>IF(M51&gt;0,Q51/M51,0)</f>
        <v>0.25197904915390812</v>
      </c>
      <c r="Q51" s="54">
        <f>Q48+Q49+Q50</f>
        <v>10319.297999999999</v>
      </c>
      <c r="R51" s="21">
        <f>IF(M51&gt;0,S51/M51,0)</f>
        <v>7.5892169071862858E-2</v>
      </c>
      <c r="S51" s="54">
        <f>S48+S49+S50</f>
        <v>3108.0119999999997</v>
      </c>
      <c r="T51" s="21">
        <f>IF(M51&gt;0,U51/M51,0)</f>
        <v>0.23067194100554295</v>
      </c>
      <c r="U51" s="54">
        <f>U48+U49+U50</f>
        <v>9446.7080000000005</v>
      </c>
      <c r="V51" s="21">
        <f>IF(M51&gt;0,W51/M51,0)</f>
        <v>0.47997018533440777</v>
      </c>
      <c r="W51" s="54">
        <f>W48+W49+W50</f>
        <v>19656.219000000001</v>
      </c>
      <c r="X51" s="21">
        <f>IF(M51&gt;0,Y51/M51,0)</f>
        <v>0.4</v>
      </c>
      <c r="Y51" s="54">
        <f>Y48+Y49+Y50</f>
        <v>16381.2</v>
      </c>
      <c r="Z51" s="55">
        <f>IF(M51&gt;0,AA51/M51,0)</f>
        <v>3.2165809586599267E-3</v>
      </c>
      <c r="AA51" s="56">
        <f>SUM(AA48:AA50)</f>
        <v>131.72863999999998</v>
      </c>
      <c r="AB51" s="55">
        <f>IF(M51&gt;0,(AB48*M48+AB49*M49+AB50*M50)/M51,0)</f>
        <v>3.0568982394452177E-3</v>
      </c>
      <c r="AC51" s="55">
        <f>IF(K51&gt;0,(K48*AC48+K49*AC49+K50*AC50)/K51,0)</f>
        <v>2.866632578856468E-4</v>
      </c>
      <c r="AD51" s="52">
        <f>SUM(AD48:AD50)</f>
        <v>11.739229999999999</v>
      </c>
      <c r="AE51" s="53">
        <f>IF(K51&gt;0,(K48*AE48+K49*AE49+K50*AE50)/K51,0)</f>
        <v>0.19399838651031726</v>
      </c>
      <c r="AF51" s="58">
        <f>SUM(AF48:AF50)</f>
        <v>110.00306040000001</v>
      </c>
      <c r="AG51" s="53">
        <f>IF(AND(AA51&gt;0),((AA48*AG48+AA49*AG49+AA50*AG50)/AA51),0)</f>
        <v>0.91223407221828323</v>
      </c>
      <c r="AH51" s="57">
        <f t="shared" si="0"/>
        <v>0.90752617081892772</v>
      </c>
      <c r="AI51" s="51">
        <f>SUM(AI48:AI50)</f>
        <v>622</v>
      </c>
      <c r="AJ51" s="21">
        <f>IF(AI51&gt;0,(AJ48*AI48+AJ49*AI49+AJ50*AI50)/AI51,0)</f>
        <v>8.7083601286173623E-2</v>
      </c>
      <c r="AK51" s="53">
        <f>IF(K51&gt;0,(AK48*K48+AK49*K49+AK50*K50)/K51,0)</f>
        <v>0.1998068175620398</v>
      </c>
      <c r="AL51" s="58">
        <f>SUM(AL48:AL50)</f>
        <v>113.44992360000001</v>
      </c>
      <c r="AM51" s="56"/>
      <c r="AN51" s="56">
        <f>SUM(AN48:AN50)</f>
        <v>0</v>
      </c>
      <c r="AO51" s="105"/>
      <c r="AP51" s="106">
        <f>AO50</f>
        <v>1037.2199999999993</v>
      </c>
      <c r="AQ51" s="51">
        <f>SUM(AQ48:AQ50)</f>
        <v>0</v>
      </c>
      <c r="AR51" s="59"/>
      <c r="AS51" s="58"/>
      <c r="AT51" s="58"/>
      <c r="AU51" s="58"/>
      <c r="AV51" s="58"/>
    </row>
    <row r="52" spans="1:48" x14ac:dyDescent="0.2">
      <c r="A52" s="157">
        <v>13</v>
      </c>
      <c r="B52" s="23">
        <v>1</v>
      </c>
      <c r="C52" s="11" t="s">
        <v>56</v>
      </c>
      <c r="D52" s="12">
        <v>11440</v>
      </c>
      <c r="E52" s="12">
        <v>0</v>
      </c>
      <c r="F52" s="12">
        <v>14937</v>
      </c>
      <c r="G52" s="13">
        <v>9.4</v>
      </c>
      <c r="H52" s="13">
        <v>9</v>
      </c>
      <c r="I52" s="12">
        <v>15783</v>
      </c>
      <c r="J52" s="13">
        <v>7.9</v>
      </c>
      <c r="K52" s="12">
        <v>14530</v>
      </c>
      <c r="L52" s="14">
        <v>6.5000000000000002E-2</v>
      </c>
      <c r="M52" s="24">
        <f>ROUND(K52*(1-L52),0)</f>
        <v>13586</v>
      </c>
      <c r="N52" s="14">
        <v>0.63300000000000001</v>
      </c>
      <c r="O52" s="25">
        <f>M52*N52</f>
        <v>8599.9380000000001</v>
      </c>
      <c r="P52" s="14">
        <v>0.33</v>
      </c>
      <c r="Q52" s="25">
        <f>M52*P52</f>
        <v>4483.38</v>
      </c>
      <c r="R52" s="16">
        <v>3.6999999999999998E-2</v>
      </c>
      <c r="S52" s="25">
        <f>M52*R52</f>
        <v>502.68199999999996</v>
      </c>
      <c r="T52" s="140">
        <v>0.22500000000000001</v>
      </c>
      <c r="U52" s="25">
        <f>M52*T52</f>
        <v>3056.85</v>
      </c>
      <c r="V52" s="16">
        <v>0.49199999999999999</v>
      </c>
      <c r="W52" s="25">
        <f>M52*V52</f>
        <v>6684.3119999999999</v>
      </c>
      <c r="X52" s="16">
        <v>0.4</v>
      </c>
      <c r="Y52" s="25">
        <f>X52*M52</f>
        <v>5434.4000000000005</v>
      </c>
      <c r="Z52" s="17">
        <v>3.13E-3</v>
      </c>
      <c r="AA52" s="18">
        <f>M52*Z52</f>
        <v>42.524180000000001</v>
      </c>
      <c r="AB52" s="27">
        <f>IF(M52&gt;0,(AD52+AL52)/M52,0)</f>
        <v>3.0902336228470491E-3</v>
      </c>
      <c r="AC52" s="17">
        <v>2.7999999999999998E-4</v>
      </c>
      <c r="AD52" s="24">
        <f>AC52*M52</f>
        <v>3.8040799999999995</v>
      </c>
      <c r="AE52" s="117">
        <v>0.20050000000000001</v>
      </c>
      <c r="AF52" s="30">
        <f>AI52*(1-AJ52)*AE52</f>
        <v>37.709639000000003</v>
      </c>
      <c r="AG52" s="28">
        <f>IF(AND(AE52&gt;0,AC52&gt;0,Z52&gt;0),((Z52-AC52)*AE52)/((AE52-AC52)*Z52),0)</f>
        <v>0.91181649067814552</v>
      </c>
      <c r="AH52" s="60">
        <f t="shared" si="0"/>
        <v>0.91064803003712491</v>
      </c>
      <c r="AI52" s="12">
        <v>206</v>
      </c>
      <c r="AJ52" s="14">
        <v>8.6999999999999994E-2</v>
      </c>
      <c r="AK52" s="15">
        <v>0.20300000000000001</v>
      </c>
      <c r="AL52" s="30">
        <f>AI52*(1-AJ52)*AK52</f>
        <v>38.179834000000007</v>
      </c>
      <c r="AM52" s="19">
        <v>1.65</v>
      </c>
      <c r="AN52" s="19"/>
      <c r="AO52" s="101">
        <f>AO50+AI52-AN52</f>
        <v>1243.2199999999993</v>
      </c>
      <c r="AP52" s="102"/>
      <c r="AQ52" s="12"/>
      <c r="AR52" s="31"/>
      <c r="AS52" s="20"/>
      <c r="AT52" s="20"/>
      <c r="AU52" s="20"/>
      <c r="AV52" s="20"/>
    </row>
    <row r="53" spans="1:48" x14ac:dyDescent="0.2">
      <c r="A53" s="158"/>
      <c r="B53" s="33">
        <v>2</v>
      </c>
      <c r="C53" s="11" t="s">
        <v>53</v>
      </c>
      <c r="D53" s="34">
        <v>18540</v>
      </c>
      <c r="E53" s="34">
        <v>1</v>
      </c>
      <c r="F53" s="34">
        <v>14824</v>
      </c>
      <c r="G53" s="35">
        <v>10.3</v>
      </c>
      <c r="H53" s="35">
        <v>9.6</v>
      </c>
      <c r="I53" s="34">
        <v>15879</v>
      </c>
      <c r="J53" s="35">
        <v>7.8</v>
      </c>
      <c r="K53" s="34">
        <v>14506</v>
      </c>
      <c r="L53" s="36">
        <v>6.9000000000000006E-2</v>
      </c>
      <c r="M53" s="37">
        <f>ROUND(K53*(1-L53),0)</f>
        <v>13505</v>
      </c>
      <c r="N53" s="36">
        <v>0.70699999999999996</v>
      </c>
      <c r="O53" s="25">
        <f>M53*N53</f>
        <v>9548.0349999999999</v>
      </c>
      <c r="P53" s="36">
        <v>0.22500000000000001</v>
      </c>
      <c r="Q53" s="25">
        <f>M53*P53</f>
        <v>3038.625</v>
      </c>
      <c r="R53" s="39">
        <v>6.8000000000000005E-2</v>
      </c>
      <c r="S53" s="25">
        <f>M53*R53</f>
        <v>918.34</v>
      </c>
      <c r="T53" s="39">
        <v>0.23599999999999999</v>
      </c>
      <c r="U53" s="25">
        <f>M53*T53</f>
        <v>3187.18</v>
      </c>
      <c r="V53" s="39">
        <v>0.46899999999999997</v>
      </c>
      <c r="W53" s="25">
        <f>M53*V53</f>
        <v>6333.8449999999993</v>
      </c>
      <c r="X53" s="39">
        <v>0.39</v>
      </c>
      <c r="Y53" s="25">
        <f>X53*M53</f>
        <v>5266.95</v>
      </c>
      <c r="Z53" s="40">
        <v>3.13E-3</v>
      </c>
      <c r="AA53" s="18">
        <f>M53*Z53</f>
        <v>42.270649999999996</v>
      </c>
      <c r="AB53" s="27">
        <f>IF(M53&gt;0,(AD53+AL53)/M53,0)</f>
        <v>3.168986405035172E-3</v>
      </c>
      <c r="AC53" s="40">
        <v>2.7999999999999998E-4</v>
      </c>
      <c r="AD53" s="37">
        <f>AC53*M53</f>
        <v>3.7813999999999997</v>
      </c>
      <c r="AE53" s="28">
        <v>0.19639999999999999</v>
      </c>
      <c r="AF53" s="41">
        <f>AI53*(1-AJ53)*AE53</f>
        <v>36.857602399999998</v>
      </c>
      <c r="AG53" s="28">
        <f>IF(AND(AE53&gt;0,AC53&gt;0,Z53&gt;0),((Z53-AC53)*AE53)/((AE53-AC53)*Z53),0)</f>
        <v>0.91184311098571069</v>
      </c>
      <c r="AH53" s="29">
        <f t="shared" si="0"/>
        <v>0.91287313146687488</v>
      </c>
      <c r="AI53" s="34">
        <v>206</v>
      </c>
      <c r="AJ53" s="36">
        <v>8.8999999999999996E-2</v>
      </c>
      <c r="AK53" s="38">
        <v>0.2079</v>
      </c>
      <c r="AL53" s="41">
        <f>AI53*(1-AJ53)*AK53</f>
        <v>39.015761400000002</v>
      </c>
      <c r="AM53" s="42">
        <v>1.6</v>
      </c>
      <c r="AN53" s="42"/>
      <c r="AO53" s="121">
        <f>AO52+AI53-AN53</f>
        <v>1449.2199999999993</v>
      </c>
      <c r="AP53" s="104"/>
      <c r="AQ53" s="43"/>
      <c r="AR53" s="44"/>
      <c r="AS53" s="45"/>
      <c r="AT53" s="45"/>
      <c r="AU53" s="45"/>
      <c r="AV53" s="45"/>
    </row>
    <row r="54" spans="1:48" x14ac:dyDescent="0.2">
      <c r="A54" s="158"/>
      <c r="B54" s="33">
        <v>3</v>
      </c>
      <c r="C54" s="11" t="s">
        <v>52</v>
      </c>
      <c r="D54" s="43">
        <v>11340</v>
      </c>
      <c r="E54" s="43">
        <v>0</v>
      </c>
      <c r="F54" s="43">
        <v>15705</v>
      </c>
      <c r="G54" s="37">
        <v>9.8000000000000007</v>
      </c>
      <c r="H54" s="37">
        <v>10.9</v>
      </c>
      <c r="I54" s="43">
        <v>16367</v>
      </c>
      <c r="J54" s="37">
        <v>7</v>
      </c>
      <c r="K54" s="43">
        <v>14464</v>
      </c>
      <c r="L54" s="39">
        <v>7.4999999999999997E-2</v>
      </c>
      <c r="M54" s="37">
        <f>ROUND(K54*(1-L54),0)</f>
        <v>13379</v>
      </c>
      <c r="N54" s="39">
        <v>0.54800000000000004</v>
      </c>
      <c r="O54" s="25">
        <f>M54*N54</f>
        <v>7331.6920000000009</v>
      </c>
      <c r="P54" s="39">
        <v>0.33200000000000002</v>
      </c>
      <c r="Q54" s="25">
        <f>M54*P54</f>
        <v>4441.8280000000004</v>
      </c>
      <c r="R54" s="39">
        <v>0.12</v>
      </c>
      <c r="S54" s="25">
        <f>M54*R54</f>
        <v>1605.48</v>
      </c>
      <c r="T54" s="39">
        <v>0.22900000000000001</v>
      </c>
      <c r="U54" s="25">
        <f>M54*T54</f>
        <v>3063.7910000000002</v>
      </c>
      <c r="V54" s="39">
        <v>0.49199999999999999</v>
      </c>
      <c r="W54" s="25">
        <f>M54*V54</f>
        <v>6582.4679999999998</v>
      </c>
      <c r="X54" s="39">
        <v>0.4</v>
      </c>
      <c r="Y54" s="25">
        <f>X54*M54</f>
        <v>5351.6</v>
      </c>
      <c r="Z54" s="47">
        <v>3.0599999999999998E-3</v>
      </c>
      <c r="AA54" s="18">
        <f>M54*Z54</f>
        <v>40.93974</v>
      </c>
      <c r="AB54" s="27">
        <f>IF(M54&gt;0,(AD54+AL54)/M54,0)</f>
        <v>2.9183173630316166E-3</v>
      </c>
      <c r="AC54" s="47">
        <v>2.7999999999999998E-4</v>
      </c>
      <c r="AD54" s="37">
        <f>AC54*M54</f>
        <v>3.7461199999999995</v>
      </c>
      <c r="AE54" s="28">
        <v>0.1862</v>
      </c>
      <c r="AF54" s="41">
        <f>AI54*(1-AJ54)*AE54</f>
        <v>34.811952000000005</v>
      </c>
      <c r="AG54" s="28">
        <f>IF(AND(AE54&gt;0,AC54&gt;0,Z54&gt;0),((Z54-AC54)*AE54)/((AE54-AC54)*Z54),0)</f>
        <v>0.90986494999606271</v>
      </c>
      <c r="AH54" s="29">
        <f t="shared" si="0"/>
        <v>0.90539705062331577</v>
      </c>
      <c r="AI54" s="43">
        <v>205</v>
      </c>
      <c r="AJ54" s="39">
        <v>8.7999999999999995E-2</v>
      </c>
      <c r="AK54" s="28">
        <v>0.1888</v>
      </c>
      <c r="AL54" s="41">
        <f>AI54*(1-AJ54)*AK54</f>
        <v>35.298048000000001</v>
      </c>
      <c r="AM54" s="18">
        <v>1.63</v>
      </c>
      <c r="AN54" s="18"/>
      <c r="AO54" s="121">
        <f>AO53+AI54-AN54</f>
        <v>1654.2199999999993</v>
      </c>
      <c r="AP54" s="104"/>
      <c r="AQ54" s="43"/>
      <c r="AR54" s="48"/>
      <c r="AS54" s="41"/>
      <c r="AT54" s="41"/>
      <c r="AU54" s="41"/>
      <c r="AV54" s="41"/>
    </row>
    <row r="55" spans="1:48" s="22" customFormat="1" ht="13.5" thickBot="1" x14ac:dyDescent="0.25">
      <c r="A55" s="159"/>
      <c r="B55" s="49" t="s">
        <v>38</v>
      </c>
      <c r="C55" s="50"/>
      <c r="D55" s="51">
        <f>SUM(D52:D54)</f>
        <v>41320</v>
      </c>
      <c r="E55" s="51"/>
      <c r="F55" s="51">
        <f>SUM(F52:F54)</f>
        <v>45466</v>
      </c>
      <c r="G55" s="52"/>
      <c r="H55" s="52"/>
      <c r="I55" s="51">
        <f>SUM(I52:I54)</f>
        <v>48029</v>
      </c>
      <c r="J55" s="52"/>
      <c r="K55" s="51">
        <f>SUM(K52:K54)</f>
        <v>43500</v>
      </c>
      <c r="L55" s="21">
        <f>IF(K55&gt;0,(K52*L52+K53*L53+K54*L54)/K55,0)</f>
        <v>6.9658942528735626E-2</v>
      </c>
      <c r="M55" s="52">
        <f>M52+M53+M54</f>
        <v>40470</v>
      </c>
      <c r="N55" s="21">
        <f>IF(M55&gt;0,O55/M55,0)</f>
        <v>0.6295938967136151</v>
      </c>
      <c r="O55" s="54">
        <f>O52+O53+O54</f>
        <v>25479.665000000001</v>
      </c>
      <c r="P55" s="21">
        <f>IF(M55&gt;0,Q55/M55,0)</f>
        <v>0.29562226340499137</v>
      </c>
      <c r="Q55" s="54">
        <f>Q52+Q53+Q54</f>
        <v>11963.833000000001</v>
      </c>
      <c r="R55" s="21">
        <f>IF(M55&gt;0,S55/M55,0)</f>
        <v>7.4783839881393629E-2</v>
      </c>
      <c r="S55" s="54">
        <f>S52+S53+S54</f>
        <v>3026.502</v>
      </c>
      <c r="T55" s="21">
        <f>IF(M55&gt;0,U55/M55,0)</f>
        <v>0.22999310600444775</v>
      </c>
      <c r="U55" s="54">
        <f>U52+U53+U54</f>
        <v>9307.8209999999999</v>
      </c>
      <c r="V55" s="21">
        <f>IF(M55&gt;0,W55/M55,0)</f>
        <v>0.48432480850012355</v>
      </c>
      <c r="W55" s="54">
        <f>W52+W53+W54</f>
        <v>19600.625</v>
      </c>
      <c r="X55" s="21">
        <f>IF(M55&gt;0,Y55/M55,0)</f>
        <v>0.39666296021744502</v>
      </c>
      <c r="Y55" s="54">
        <f>Y52+Y53+Y54</f>
        <v>16052.95</v>
      </c>
      <c r="Z55" s="55">
        <f>IF(M55&gt;0,AA55/M55,0)</f>
        <v>3.1068586607363477E-3</v>
      </c>
      <c r="AA55" s="56">
        <f>SUM(AA52:AA54)</f>
        <v>125.73456999999999</v>
      </c>
      <c r="AB55" s="55">
        <f>IF(M55&gt;0,(AB52*M52+AB53*M53+AB54*M54)/M55,0)</f>
        <v>3.0596798468000988E-3</v>
      </c>
      <c r="AC55" s="55">
        <f>IF(K55&gt;0,(K52*AC52+K53*AC53+K54*AC54)/K55,0)</f>
        <v>2.7999999999999998E-4</v>
      </c>
      <c r="AD55" s="52">
        <f>SUM(AD52:AD54)</f>
        <v>11.331599999999998</v>
      </c>
      <c r="AE55" s="53">
        <f>IF(K55&gt;0,(K52*AE52+K53*AE53+K54*AE54)/K55,0)</f>
        <v>0.19437793563218392</v>
      </c>
      <c r="AF55" s="58">
        <f>SUM(AF52:AF54)</f>
        <v>109.37919340000001</v>
      </c>
      <c r="AG55" s="53">
        <f>IF(AND(AA55&gt;0),((AA52*AG52+AA53*AG53+AA54*AG54)/AA55),0)</f>
        <v>0.9111900097475637</v>
      </c>
      <c r="AH55" s="57">
        <f t="shared" si="0"/>
        <v>0.9097613813422416</v>
      </c>
      <c r="AI55" s="51">
        <f>SUM(AI52:AI54)</f>
        <v>617</v>
      </c>
      <c r="AJ55" s="21">
        <f>IF(AI55&gt;0,(AJ52*AI52+AJ53*AI53+AJ54*AI54)/AI55,0)</f>
        <v>8.7999999999999995E-2</v>
      </c>
      <c r="AK55" s="53">
        <f>IF(K55&gt;0,(AK52*K52+AK53*K53+AK54*K54)/K55,0)</f>
        <v>0.19991242758620689</v>
      </c>
      <c r="AL55" s="58">
        <f>SUM(AL52:AL54)</f>
        <v>112.4936434</v>
      </c>
      <c r="AM55" s="56"/>
      <c r="AN55" s="56">
        <f>SUM(AN52:AN54)</f>
        <v>0</v>
      </c>
      <c r="AO55" s="105"/>
      <c r="AP55" s="106">
        <f>AO54</f>
        <v>1654.2199999999993</v>
      </c>
      <c r="AQ55" s="51">
        <f>SUM(AQ52:AQ54)</f>
        <v>0</v>
      </c>
      <c r="AR55" s="59"/>
      <c r="AS55" s="58"/>
      <c r="AT55" s="58"/>
      <c r="AU55" s="58"/>
      <c r="AV55" s="58"/>
    </row>
    <row r="56" spans="1:48" x14ac:dyDescent="0.2">
      <c r="A56" s="157">
        <v>14</v>
      </c>
      <c r="B56" s="23">
        <v>1</v>
      </c>
      <c r="C56" s="11" t="s">
        <v>56</v>
      </c>
      <c r="D56" s="12">
        <v>5248</v>
      </c>
      <c r="E56" s="12">
        <v>0</v>
      </c>
      <c r="F56" s="12">
        <v>15115</v>
      </c>
      <c r="G56" s="13">
        <v>8.6999999999999993</v>
      </c>
      <c r="H56" s="13">
        <v>9.5</v>
      </c>
      <c r="I56" s="12">
        <v>15777</v>
      </c>
      <c r="J56" s="13">
        <v>6.6</v>
      </c>
      <c r="K56" s="12">
        <v>14382</v>
      </c>
      <c r="L56" s="14">
        <v>6.8000000000000005E-2</v>
      </c>
      <c r="M56" s="24">
        <f>ROUND(K56*(1-L56),0)</f>
        <v>13404</v>
      </c>
      <c r="N56" s="14">
        <v>0.59899999999999998</v>
      </c>
      <c r="O56" s="25">
        <f>M56*N56</f>
        <v>8028.9960000000001</v>
      </c>
      <c r="P56" s="14">
        <v>0.34499999999999997</v>
      </c>
      <c r="Q56" s="25">
        <f>M56*P56</f>
        <v>4624.3799999999992</v>
      </c>
      <c r="R56" s="16">
        <v>5.6000000000000001E-2</v>
      </c>
      <c r="S56" s="25">
        <f>M56*R56</f>
        <v>750.62400000000002</v>
      </c>
      <c r="T56" s="140">
        <v>0.21</v>
      </c>
      <c r="U56" s="25">
        <f>M56*T56</f>
        <v>2814.8399999999997</v>
      </c>
      <c r="V56" s="16">
        <v>0.51100000000000001</v>
      </c>
      <c r="W56" s="25">
        <f>M56*V56</f>
        <v>6849.4440000000004</v>
      </c>
      <c r="X56" s="16">
        <v>0.4</v>
      </c>
      <c r="Y56" s="25">
        <f>X56*M56</f>
        <v>5361.6</v>
      </c>
      <c r="Z56" s="17">
        <v>3.0100000000000001E-3</v>
      </c>
      <c r="AA56" s="18">
        <f>M56*Z56</f>
        <v>40.346040000000002</v>
      </c>
      <c r="AB56" s="27">
        <f>IF(M56&gt;0,(AD56+AL56)/M56,0)</f>
        <v>3.0150280886302597E-3</v>
      </c>
      <c r="AC56" s="17">
        <v>2.7E-4</v>
      </c>
      <c r="AD56" s="24">
        <f>AC56*M56</f>
        <v>3.6190799999999999</v>
      </c>
      <c r="AE56" s="117">
        <v>0.2009</v>
      </c>
      <c r="AF56" s="30">
        <f>AI56*(1-AJ56)*AE56</f>
        <v>36.867761700000003</v>
      </c>
      <c r="AG56" s="28">
        <f>IF(AND(AE56&gt;0,AC56&gt;0,Z56&gt;0),((Z56-AC56)*AE56)/((AE56-AC56)*Z56),0)</f>
        <v>0.91152404808573917</v>
      </c>
      <c r="AH56" s="60">
        <f t="shared" si="0"/>
        <v>0.91167628923743715</v>
      </c>
      <c r="AI56" s="12">
        <v>201</v>
      </c>
      <c r="AJ56" s="14">
        <v>8.6999999999999994E-2</v>
      </c>
      <c r="AK56" s="15">
        <v>0.20050000000000001</v>
      </c>
      <c r="AL56" s="30">
        <f>AI56*(1-AJ56)*AK56</f>
        <v>36.794356500000006</v>
      </c>
      <c r="AM56" s="19">
        <v>1.6</v>
      </c>
      <c r="AN56" s="19">
        <v>1006.66</v>
      </c>
      <c r="AO56" s="101">
        <f>AO54+AI56-AN56</f>
        <v>848.55999999999938</v>
      </c>
      <c r="AP56" s="102"/>
      <c r="AQ56" s="12"/>
      <c r="AR56" s="31"/>
      <c r="AS56" s="20"/>
      <c r="AT56" s="20"/>
      <c r="AU56" s="20"/>
      <c r="AV56" s="20"/>
    </row>
    <row r="57" spans="1:48" x14ac:dyDescent="0.2">
      <c r="A57" s="158"/>
      <c r="B57" s="33">
        <v>2</v>
      </c>
      <c r="C57" s="11" t="s">
        <v>53</v>
      </c>
      <c r="D57" s="34">
        <v>18700</v>
      </c>
      <c r="E57" s="34">
        <v>4</v>
      </c>
      <c r="F57" s="34">
        <v>12918</v>
      </c>
      <c r="G57" s="35">
        <v>7.5</v>
      </c>
      <c r="H57" s="35">
        <v>8.5</v>
      </c>
      <c r="I57" s="34">
        <v>13470</v>
      </c>
      <c r="J57" s="35">
        <v>7.3</v>
      </c>
      <c r="K57" s="34">
        <v>14369</v>
      </c>
      <c r="L57" s="36">
        <v>7.0000000000000007E-2</v>
      </c>
      <c r="M57" s="37">
        <f>ROUND(K57*(1-L57),0)</f>
        <v>13363</v>
      </c>
      <c r="N57" s="36">
        <v>0.63600000000000001</v>
      </c>
      <c r="O57" s="25">
        <f>M57*N57</f>
        <v>8498.8680000000004</v>
      </c>
      <c r="P57" s="36">
        <v>0.29199999999999998</v>
      </c>
      <c r="Q57" s="25">
        <f>M57*P57</f>
        <v>3901.9959999999996</v>
      </c>
      <c r="R57" s="39">
        <v>7.1999999999999995E-2</v>
      </c>
      <c r="S57" s="25">
        <f>M57*R57</f>
        <v>962.13599999999997</v>
      </c>
      <c r="T57" s="39">
        <v>0.20899999999999999</v>
      </c>
      <c r="U57" s="25">
        <f>M57*T57</f>
        <v>2792.8669999999997</v>
      </c>
      <c r="V57" s="39">
        <v>0.51600000000000001</v>
      </c>
      <c r="W57" s="25">
        <f>M57*V57</f>
        <v>6895.308</v>
      </c>
      <c r="X57" s="39">
        <v>0.39</v>
      </c>
      <c r="Y57" s="25">
        <f>X57*M57</f>
        <v>5211.5700000000006</v>
      </c>
      <c r="Z57" s="40">
        <v>3.0799999999999998E-3</v>
      </c>
      <c r="AA57" s="18">
        <f>M57*Z57</f>
        <v>41.15804</v>
      </c>
      <c r="AB57" s="27">
        <f>IF(M57&gt;0,(AD57+AL57)/M57,0)</f>
        <v>3.1511550550026193E-3</v>
      </c>
      <c r="AC57" s="40">
        <v>2.5999999999999998E-4</v>
      </c>
      <c r="AD57" s="37">
        <f>AC57*M57</f>
        <v>3.4743799999999996</v>
      </c>
      <c r="AE57" s="28">
        <v>0.20119999999999999</v>
      </c>
      <c r="AF57" s="41">
        <f>AI57*(1-AJ57)*AE57</f>
        <v>37.533859999999997</v>
      </c>
      <c r="AG57" s="28">
        <f>IF(AND(AE57&gt;0,AC57&gt;0,Z57&gt;0),((Z57-AC57)*AE57)/((AE57-AC57)*Z57),0)</f>
        <v>0.91676910727373562</v>
      </c>
      <c r="AH57" s="29">
        <f t="shared" si="0"/>
        <v>0.91864386741107318</v>
      </c>
      <c r="AI57" s="34">
        <v>205</v>
      </c>
      <c r="AJ57" s="36">
        <v>0.09</v>
      </c>
      <c r="AK57" s="38">
        <v>0.20710000000000001</v>
      </c>
      <c r="AL57" s="41">
        <f>AI57*(1-AJ57)*AK57</f>
        <v>38.634505000000004</v>
      </c>
      <c r="AM57" s="42">
        <v>1.6</v>
      </c>
      <c r="AN57" s="42"/>
      <c r="AO57" s="121">
        <f>AO56+AI57-AN57</f>
        <v>1053.5599999999995</v>
      </c>
      <c r="AP57" s="104"/>
      <c r="AQ57" s="43"/>
      <c r="AR57" s="44"/>
      <c r="AS57" s="45"/>
      <c r="AT57" s="45"/>
      <c r="AU57" s="45"/>
      <c r="AV57" s="45"/>
    </row>
    <row r="58" spans="1:48" x14ac:dyDescent="0.2">
      <c r="A58" s="158"/>
      <c r="B58" s="33">
        <v>3</v>
      </c>
      <c r="C58" s="46" t="s">
        <v>54</v>
      </c>
      <c r="D58" s="43">
        <v>17277</v>
      </c>
      <c r="E58" s="43">
        <v>0</v>
      </c>
      <c r="F58" s="43">
        <v>15227</v>
      </c>
      <c r="G58" s="37">
        <v>6.5</v>
      </c>
      <c r="H58" s="37">
        <v>10.1</v>
      </c>
      <c r="I58" s="43">
        <v>16269</v>
      </c>
      <c r="J58" s="37">
        <v>6.9</v>
      </c>
      <c r="K58" s="43">
        <v>14423</v>
      </c>
      <c r="L58" s="39">
        <v>6.9000000000000006E-2</v>
      </c>
      <c r="M58" s="37">
        <f>ROUND(K58*(1-L58),0)</f>
        <v>13428</v>
      </c>
      <c r="N58" s="39">
        <v>0.69699999999999995</v>
      </c>
      <c r="O58" s="25">
        <f>M58*N58</f>
        <v>9359.3159999999989</v>
      </c>
      <c r="P58" s="39">
        <v>0.22900000000000001</v>
      </c>
      <c r="Q58" s="25">
        <f>M58*P58</f>
        <v>3075.0120000000002</v>
      </c>
      <c r="R58" s="39">
        <v>7.3999999999999996E-2</v>
      </c>
      <c r="S58" s="25">
        <f>M58*R58</f>
        <v>993.67199999999991</v>
      </c>
      <c r="T58" s="39">
        <v>0.21099999999999999</v>
      </c>
      <c r="U58" s="25">
        <f>M58*T58</f>
        <v>2833.308</v>
      </c>
      <c r="V58" s="39">
        <v>0.50700000000000001</v>
      </c>
      <c r="W58" s="25">
        <f>M58*V58</f>
        <v>6807.9960000000001</v>
      </c>
      <c r="X58" s="39">
        <v>0.39</v>
      </c>
      <c r="Y58" s="25">
        <f>X58*M58</f>
        <v>5236.92</v>
      </c>
      <c r="Z58" s="47">
        <v>3.0999999999999999E-3</v>
      </c>
      <c r="AA58" s="18">
        <f>M58*Z58</f>
        <v>41.626799999999996</v>
      </c>
      <c r="AB58" s="27">
        <f>IF(M58&gt;0,(AD58+AL58)/M58,0)</f>
        <v>3.1002037533512067E-3</v>
      </c>
      <c r="AC58" s="47">
        <v>2.7E-4</v>
      </c>
      <c r="AD58" s="37">
        <f>AC58*M58</f>
        <v>3.6255600000000001</v>
      </c>
      <c r="AE58" s="28">
        <v>0.19980000000000001</v>
      </c>
      <c r="AF58" s="41">
        <f>AI58*(1-AJ58)*AE58</f>
        <v>37.294668000000001</v>
      </c>
      <c r="AG58" s="28">
        <f>IF(AND(AE58&gt;0,AC58&gt;0,Z58&gt;0),((Z58-AC58)*AE58)/((AE58-AC58)*Z58),0)</f>
        <v>0.91413854816884199</v>
      </c>
      <c r="AH58" s="29">
        <f t="shared" si="0"/>
        <v>0.91412119326281005</v>
      </c>
      <c r="AI58" s="43">
        <v>204</v>
      </c>
      <c r="AJ58" s="39">
        <v>8.5000000000000006E-2</v>
      </c>
      <c r="AK58" s="28">
        <v>0.2036</v>
      </c>
      <c r="AL58" s="41">
        <f>AI58*(1-AJ58)*AK58</f>
        <v>38.003976000000002</v>
      </c>
      <c r="AM58" s="18">
        <v>1.7</v>
      </c>
      <c r="AN58" s="18"/>
      <c r="AO58" s="121">
        <f>AO57+AI58-AN58</f>
        <v>1257.5599999999995</v>
      </c>
      <c r="AP58" s="104"/>
      <c r="AQ58" s="43"/>
      <c r="AR58" s="48"/>
      <c r="AS58" s="41"/>
      <c r="AT58" s="41"/>
      <c r="AU58" s="41"/>
      <c r="AV58" s="41"/>
    </row>
    <row r="59" spans="1:48" s="22" customFormat="1" ht="13.5" thickBot="1" x14ac:dyDescent="0.25">
      <c r="A59" s="159"/>
      <c r="B59" s="49" t="s">
        <v>38</v>
      </c>
      <c r="C59" s="50"/>
      <c r="D59" s="51">
        <f>SUM(D56:D58)</f>
        <v>41225</v>
      </c>
      <c r="E59" s="51"/>
      <c r="F59" s="51">
        <f>SUM(F56:F58)</f>
        <v>43260</v>
      </c>
      <c r="G59" s="52"/>
      <c r="H59" s="52"/>
      <c r="I59" s="51">
        <f>SUM(I56:I58)</f>
        <v>45516</v>
      </c>
      <c r="J59" s="52"/>
      <c r="K59" s="51">
        <f>SUM(K56:K58)</f>
        <v>43174</v>
      </c>
      <c r="L59" s="21">
        <f>IF(K59&gt;0,(K56*L56+K57*L57+K58*L58)/K59,0)</f>
        <v>6.8999698892852193E-2</v>
      </c>
      <c r="M59" s="52">
        <f>M56+M57+M58</f>
        <v>40195</v>
      </c>
      <c r="N59" s="21">
        <f>IF(M59&gt;0,O59/M59,0)</f>
        <v>0.64403980594601318</v>
      </c>
      <c r="O59" s="54">
        <f>O56+O57+O58</f>
        <v>25887.18</v>
      </c>
      <c r="P59" s="21">
        <f>IF(M59&gt;0,Q59/M59,0)</f>
        <v>0.28862764025376286</v>
      </c>
      <c r="Q59" s="54">
        <f>Q56+Q57+Q58</f>
        <v>11601.387999999999</v>
      </c>
      <c r="R59" s="21">
        <f>IF(M59&gt;0,S59/M59,0)</f>
        <v>6.7332553800223904E-2</v>
      </c>
      <c r="S59" s="54">
        <f>S56+S57+S58</f>
        <v>2706.4319999999998</v>
      </c>
      <c r="T59" s="21">
        <f>IF(M59&gt;0,U59/M59,0)</f>
        <v>0.21000161711655677</v>
      </c>
      <c r="U59" s="54">
        <f>U56+U57+U58</f>
        <v>8441.0149999999994</v>
      </c>
      <c r="V59" s="21">
        <f>IF(M59&gt;0,W59/M59,0)</f>
        <v>0.51132598581913169</v>
      </c>
      <c r="W59" s="54">
        <f>W56+W57+W58</f>
        <v>20552.748</v>
      </c>
      <c r="X59" s="21">
        <f>IF(M59&gt;0,Y59/M59,0)</f>
        <v>0.39333474312725469</v>
      </c>
      <c r="Y59" s="54">
        <f>Y56+Y57+Y58</f>
        <v>15810.090000000002</v>
      </c>
      <c r="Z59" s="55">
        <f>IF(M59&gt;0,AA59/M59,0)</f>
        <v>3.0633382261475305E-3</v>
      </c>
      <c r="AA59" s="56">
        <f>SUM(AA56:AA58)</f>
        <v>123.13087999999999</v>
      </c>
      <c r="AB59" s="55">
        <f>IF(M59&gt;0,(AB56*M56+AB57*M57+AB58*M58)/M59,0)</f>
        <v>3.0887388356760793E-3</v>
      </c>
      <c r="AC59" s="55">
        <f>IF(K59&gt;0,(K56*AC56+K57*AC57+K58*AC58)/K59,0)</f>
        <v>2.6667183953305235E-4</v>
      </c>
      <c r="AD59" s="52">
        <f>SUM(AD56:AD58)</f>
        <v>10.71902</v>
      </c>
      <c r="AE59" s="53">
        <f>IF(K59&gt;0,(K56*AE56+K57*AE57+K58*AE58)/K59,0)</f>
        <v>0.20063237133459949</v>
      </c>
      <c r="AF59" s="58">
        <f>SUM(AF56:AF58)</f>
        <v>111.69628969999999</v>
      </c>
      <c r="AG59" s="53">
        <f>IF(AND(AA59&gt;0),((AA56*AG56+AA57*AG57+AA58*AG58)/AA59),0)</f>
        <v>0.91416115770374273</v>
      </c>
      <c r="AH59" s="57">
        <f t="shared" si="0"/>
        <v>0.91486068754153371</v>
      </c>
      <c r="AI59" s="51">
        <f>SUM(AI56:AI58)</f>
        <v>610</v>
      </c>
      <c r="AJ59" s="21">
        <f>IF(AI59&gt;0,(AJ56*AI56+AJ57*AI57+AJ58*AI58)/AI59,0)</f>
        <v>8.7339344262295088E-2</v>
      </c>
      <c r="AK59" s="53">
        <f>IF(K59&gt;0,(AK56*K56+AK57*K57+AK58*K58)/K59,0)</f>
        <v>0.20373219298651971</v>
      </c>
      <c r="AL59" s="58">
        <f>SUM(AL56:AL58)</f>
        <v>113.43283750000001</v>
      </c>
      <c r="AM59" s="56"/>
      <c r="AN59" s="56">
        <f>SUM(AN56:AN58)</f>
        <v>1006.66</v>
      </c>
      <c r="AO59" s="105"/>
      <c r="AP59" s="106">
        <f>AO58</f>
        <v>1257.5599999999995</v>
      </c>
      <c r="AQ59" s="51">
        <f>SUM(AQ56:AQ58)</f>
        <v>0</v>
      </c>
      <c r="AR59" s="59"/>
      <c r="AS59" s="58"/>
      <c r="AT59" s="58"/>
      <c r="AU59" s="58"/>
      <c r="AV59" s="58"/>
    </row>
    <row r="60" spans="1:48" x14ac:dyDescent="0.2">
      <c r="A60" s="157">
        <v>15</v>
      </c>
      <c r="B60" s="23">
        <v>1</v>
      </c>
      <c r="C60" s="46" t="s">
        <v>50</v>
      </c>
      <c r="D60" s="12">
        <v>6097</v>
      </c>
      <c r="E60" s="12">
        <v>0</v>
      </c>
      <c r="F60" s="12">
        <v>13367</v>
      </c>
      <c r="G60" s="13">
        <v>6.1</v>
      </c>
      <c r="H60" s="13">
        <v>8.1</v>
      </c>
      <c r="I60" s="12">
        <v>13700</v>
      </c>
      <c r="J60" s="13">
        <v>6.8</v>
      </c>
      <c r="K60" s="12">
        <v>14195</v>
      </c>
      <c r="L60" s="14">
        <v>6.8000000000000005E-2</v>
      </c>
      <c r="M60" s="24">
        <f>ROUND(K60*(1-L60),0)</f>
        <v>13230</v>
      </c>
      <c r="N60" s="14">
        <v>0.62</v>
      </c>
      <c r="O60" s="25">
        <f>M60*N60</f>
        <v>8202.6</v>
      </c>
      <c r="P60" s="14">
        <v>0.27200000000000002</v>
      </c>
      <c r="Q60" s="25">
        <f>M60*P60</f>
        <v>3598.5600000000004</v>
      </c>
      <c r="R60" s="16">
        <v>0.108</v>
      </c>
      <c r="S60" s="25">
        <f>M60*R60</f>
        <v>1428.84</v>
      </c>
      <c r="T60" s="140">
        <v>0.20799999999999999</v>
      </c>
      <c r="U60" s="25">
        <f>M60*T60</f>
        <v>2751.8399999999997</v>
      </c>
      <c r="V60" s="16">
        <v>0.52100000000000002</v>
      </c>
      <c r="W60" s="25">
        <f>M60*V60</f>
        <v>6892.83</v>
      </c>
      <c r="X60" s="16">
        <v>0.4</v>
      </c>
      <c r="Y60" s="25">
        <f>X60*M60</f>
        <v>5292</v>
      </c>
      <c r="Z60" s="17">
        <v>3.0799999999999998E-3</v>
      </c>
      <c r="AA60" s="18">
        <f>M60*Z60</f>
        <v>40.748399999999997</v>
      </c>
      <c r="AB60" s="27">
        <f>IF(M60&gt;0,(AD60+AL60)/M60,0)</f>
        <v>3.0136921768707482E-3</v>
      </c>
      <c r="AC60" s="17">
        <v>2.7999999999999998E-4</v>
      </c>
      <c r="AD60" s="24">
        <f>AC60*M60</f>
        <v>3.7043999999999997</v>
      </c>
      <c r="AE60" s="117">
        <v>0.19689999999999999</v>
      </c>
      <c r="AF60" s="30">
        <f>AI60*(1-AJ60)*AE60</f>
        <v>35.131882500000003</v>
      </c>
      <c r="AG60" s="28">
        <f>IF(AND(AE60&gt;0,AC60&gt;0,Z60&gt;0),((Z60-AC60)*AE60)/((AE60-AC60)*Z60),0)</f>
        <v>0.9103855152069984</v>
      </c>
      <c r="AH60" s="60">
        <f t="shared" si="0"/>
        <v>0.90834545472794359</v>
      </c>
      <c r="AI60" s="12">
        <v>195</v>
      </c>
      <c r="AJ60" s="14">
        <v>8.5000000000000006E-2</v>
      </c>
      <c r="AK60" s="15">
        <v>0.20269999999999999</v>
      </c>
      <c r="AL60" s="30">
        <f>AI60*(1-AJ60)*AK60</f>
        <v>36.1667475</v>
      </c>
      <c r="AM60" s="19">
        <v>1.6</v>
      </c>
      <c r="AN60" s="19">
        <v>1005.3</v>
      </c>
      <c r="AO60" s="101">
        <f>AO58+AI60-AN60</f>
        <v>447.25999999999954</v>
      </c>
      <c r="AP60" s="102"/>
      <c r="AQ60" s="12"/>
      <c r="AR60" s="31"/>
      <c r="AS60" s="20"/>
      <c r="AT60" s="20"/>
      <c r="AU60" s="20"/>
      <c r="AV60" s="20"/>
    </row>
    <row r="61" spans="1:48" x14ac:dyDescent="0.2">
      <c r="A61" s="158"/>
      <c r="B61" s="33">
        <v>2</v>
      </c>
      <c r="C61" s="11" t="s">
        <v>53</v>
      </c>
      <c r="D61" s="34">
        <v>17237</v>
      </c>
      <c r="E61" s="34">
        <v>4</v>
      </c>
      <c r="F61" s="34">
        <v>13166</v>
      </c>
      <c r="G61" s="35">
        <v>6.1</v>
      </c>
      <c r="H61" s="35">
        <v>9.5</v>
      </c>
      <c r="I61" s="34">
        <v>14174</v>
      </c>
      <c r="J61" s="35">
        <v>6.8</v>
      </c>
      <c r="K61" s="34">
        <v>13670</v>
      </c>
      <c r="L61" s="36">
        <v>7.4999999999999997E-2</v>
      </c>
      <c r="M61" s="37">
        <f>ROUND(K61*(1-L61),0)</f>
        <v>12645</v>
      </c>
      <c r="N61" s="36">
        <v>0.66600000000000004</v>
      </c>
      <c r="O61" s="25">
        <f>M61*N61</f>
        <v>8421.57</v>
      </c>
      <c r="P61" s="36">
        <v>0.24399999999999999</v>
      </c>
      <c r="Q61" s="25">
        <f>M61*P61</f>
        <v>3085.38</v>
      </c>
      <c r="R61" s="39">
        <v>0.09</v>
      </c>
      <c r="S61" s="25">
        <f>M61*R61</f>
        <v>1138.05</v>
      </c>
      <c r="T61" s="39">
        <v>0.20599999999999999</v>
      </c>
      <c r="U61" s="25">
        <f>M61*T61</f>
        <v>2604.87</v>
      </c>
      <c r="V61" s="39">
        <v>0.51400000000000001</v>
      </c>
      <c r="W61" s="25">
        <f>M61*V61</f>
        <v>6499.53</v>
      </c>
      <c r="X61" s="39">
        <v>0.4</v>
      </c>
      <c r="Y61" s="25">
        <f>X61*M61</f>
        <v>5058</v>
      </c>
      <c r="Z61" s="40">
        <v>2.9399999999999999E-3</v>
      </c>
      <c r="AA61" s="18">
        <f>M61*Z61</f>
        <v>37.176299999999998</v>
      </c>
      <c r="AB61" s="27">
        <f>IF(M61&gt;0,(AD61+AL61)/M61,0)</f>
        <v>2.8062038434163703E-3</v>
      </c>
      <c r="AC61" s="40">
        <v>2.7E-4</v>
      </c>
      <c r="AD61" s="37">
        <f>AC61*M61</f>
        <v>3.4141500000000002</v>
      </c>
      <c r="AE61" s="28">
        <v>0.20799999999999999</v>
      </c>
      <c r="AF61" s="41">
        <f>AI61*(1-AJ61)*AE61</f>
        <v>33.386496000000001</v>
      </c>
      <c r="AG61" s="28">
        <f>IF(AND(AE61&gt;0,AC61&gt;0,Z61&gt;0),((Z61-AC61)*AE61)/((AE61-AC61)*Z61),0)</f>
        <v>0.90934366333063821</v>
      </c>
      <c r="AH61" s="29">
        <f t="shared" si="0"/>
        <v>0.9050075922398868</v>
      </c>
      <c r="AI61" s="34">
        <v>176</v>
      </c>
      <c r="AJ61" s="36">
        <v>8.7999999999999995E-2</v>
      </c>
      <c r="AK61" s="38">
        <v>0.19980000000000001</v>
      </c>
      <c r="AL61" s="41">
        <f>AI61*(1-AJ61)*AK61</f>
        <v>32.070297600000004</v>
      </c>
      <c r="AM61" s="42">
        <v>1.6</v>
      </c>
      <c r="AN61" s="42"/>
      <c r="AO61" s="121">
        <f>AO60+AI61-AN61</f>
        <v>623.25999999999954</v>
      </c>
      <c r="AP61" s="104"/>
      <c r="AQ61" s="43"/>
      <c r="AR61" s="44"/>
      <c r="AS61" s="45"/>
      <c r="AT61" s="45"/>
      <c r="AU61" s="45"/>
      <c r="AV61" s="45"/>
    </row>
    <row r="62" spans="1:48" x14ac:dyDescent="0.2">
      <c r="A62" s="158"/>
      <c r="B62" s="33">
        <v>3</v>
      </c>
      <c r="C62" s="46" t="s">
        <v>54</v>
      </c>
      <c r="D62" s="43">
        <v>17300</v>
      </c>
      <c r="E62" s="43">
        <v>2</v>
      </c>
      <c r="F62" s="43">
        <v>14578</v>
      </c>
      <c r="G62" s="37">
        <v>7.4</v>
      </c>
      <c r="H62" s="37">
        <v>9.5</v>
      </c>
      <c r="I62" s="43">
        <v>15402</v>
      </c>
      <c r="J62" s="37">
        <v>6.5</v>
      </c>
      <c r="K62" s="43">
        <v>14458</v>
      </c>
      <c r="L62" s="39">
        <v>7.3999999999999996E-2</v>
      </c>
      <c r="M62" s="37">
        <f>ROUND(K62*(1-L62),0)</f>
        <v>13388</v>
      </c>
      <c r="N62" s="39">
        <v>0.68500000000000005</v>
      </c>
      <c r="O62" s="25">
        <f>M62*N62</f>
        <v>9170.7800000000007</v>
      </c>
      <c r="P62" s="39">
        <v>0.23</v>
      </c>
      <c r="Q62" s="25">
        <f>M62*P62</f>
        <v>3079.2400000000002</v>
      </c>
      <c r="R62" s="39">
        <v>8.5000000000000006E-2</v>
      </c>
      <c r="S62" s="25">
        <f>M62*R62</f>
        <v>1137.98</v>
      </c>
      <c r="T62" s="39">
        <v>0.216</v>
      </c>
      <c r="U62" s="25">
        <f>M62*T62</f>
        <v>2891.808</v>
      </c>
      <c r="V62" s="39">
        <v>0.50700000000000001</v>
      </c>
      <c r="W62" s="25">
        <f>M62*V62</f>
        <v>6787.7160000000003</v>
      </c>
      <c r="X62" s="39">
        <v>0.4</v>
      </c>
      <c r="Y62" s="25">
        <f>X62*M62</f>
        <v>5355.2000000000007</v>
      </c>
      <c r="Z62" s="47">
        <v>2.8900000000000002E-3</v>
      </c>
      <c r="AA62" s="18">
        <f>M62*Z62</f>
        <v>38.691320000000005</v>
      </c>
      <c r="AB62" s="27">
        <f>IF(M62&gt;0,(AD62+AL62)/M62,0)</f>
        <v>2.861385404840155E-3</v>
      </c>
      <c r="AC62" s="47">
        <v>2.5999999999999998E-4</v>
      </c>
      <c r="AD62" s="37">
        <f>AC62*M62</f>
        <v>3.4808799999999995</v>
      </c>
      <c r="AE62" s="28">
        <v>0.22090000000000001</v>
      </c>
      <c r="AF62" s="41">
        <f>AI62*(1-AJ62)*AE62</f>
        <v>33.405823400000003</v>
      </c>
      <c r="AG62" s="28">
        <f>IF(AND(AE62&gt;0,AC62&gt;0,Z62&gt;0),((Z62-AC62)*AE62)/((AE62-AC62)*Z62),0)</f>
        <v>0.91110697787625061</v>
      </c>
      <c r="AH62" s="29">
        <f t="shared" si="0"/>
        <v>0.91016246383408261</v>
      </c>
      <c r="AI62" s="43">
        <v>166</v>
      </c>
      <c r="AJ62" s="39">
        <v>8.8999999999999996E-2</v>
      </c>
      <c r="AK62" s="28">
        <v>0.2303</v>
      </c>
      <c r="AL62" s="41">
        <f>AI62*(1-AJ62)*AK62</f>
        <v>34.827347799999998</v>
      </c>
      <c r="AM62" s="18">
        <v>1.6</v>
      </c>
      <c r="AN62" s="18"/>
      <c r="AO62" s="121">
        <f>AO61+AI62-AN62</f>
        <v>789.25999999999954</v>
      </c>
      <c r="AP62" s="104"/>
      <c r="AQ62" s="43"/>
      <c r="AR62" s="48"/>
      <c r="AS62" s="41"/>
      <c r="AT62" s="41"/>
      <c r="AU62" s="41"/>
      <c r="AV62" s="41"/>
    </row>
    <row r="63" spans="1:48" s="22" customFormat="1" ht="13.5" thickBot="1" x14ac:dyDescent="0.25">
      <c r="A63" s="159"/>
      <c r="B63" s="49" t="s">
        <v>38</v>
      </c>
      <c r="C63" s="50"/>
      <c r="D63" s="51">
        <f>SUM(D60:D62)</f>
        <v>40634</v>
      </c>
      <c r="E63" s="51"/>
      <c r="F63" s="51">
        <f>SUM(F60:F62)</f>
        <v>41111</v>
      </c>
      <c r="G63" s="52"/>
      <c r="H63" s="52"/>
      <c r="I63" s="51">
        <f>SUM(I60:I62)</f>
        <v>43276</v>
      </c>
      <c r="J63" s="52"/>
      <c r="K63" s="51">
        <f>SUM(K60:K62)</f>
        <v>42323</v>
      </c>
      <c r="L63" s="21">
        <f>IF(K63&gt;0,(K60*L60+K61*L61+K62*L62)/K63,0)</f>
        <v>7.2310611251565349E-2</v>
      </c>
      <c r="M63" s="52">
        <f>M60+M61+M62</f>
        <v>39263</v>
      </c>
      <c r="N63" s="21">
        <f>IF(M63&gt;0,O63/M63,0)</f>
        <v>0.65697858034281631</v>
      </c>
      <c r="O63" s="54">
        <f>O60+O61+O62</f>
        <v>25794.949999999997</v>
      </c>
      <c r="P63" s="21">
        <f>IF(M63&gt;0,Q63/M63,0)</f>
        <v>0.24866108040648957</v>
      </c>
      <c r="Q63" s="54">
        <f>Q60+Q61+Q62</f>
        <v>9763.18</v>
      </c>
      <c r="R63" s="21">
        <f>IF(M63&gt;0,S63/M63,0)</f>
        <v>9.4360339250694036E-2</v>
      </c>
      <c r="S63" s="54">
        <f>S60+S61+S62</f>
        <v>3704.87</v>
      </c>
      <c r="T63" s="21">
        <f>IF(M63&gt;0,U63/M63,0)</f>
        <v>0.21008374296411381</v>
      </c>
      <c r="U63" s="54">
        <f>U60+U61+U62</f>
        <v>8248.518</v>
      </c>
      <c r="V63" s="21">
        <f>IF(M63&gt;0,W63/M63,0)</f>
        <v>0.51397183098591548</v>
      </c>
      <c r="W63" s="54">
        <f>W60+W61+W62</f>
        <v>20180.076000000001</v>
      </c>
      <c r="X63" s="21">
        <f>IF(M63&gt;0,Y63/M63,0)</f>
        <v>0.4</v>
      </c>
      <c r="Y63" s="54">
        <f>Y60+Y61+Y62</f>
        <v>15705.2</v>
      </c>
      <c r="Z63" s="55">
        <f>IF(M63&gt;0,AA63/M63,0)</f>
        <v>2.9701250541222016E-3</v>
      </c>
      <c r="AA63" s="56">
        <f>SUM(AA60:AA62)</f>
        <v>116.61602000000001</v>
      </c>
      <c r="AB63" s="55">
        <f>IF(M63&gt;0,(AB60*M60+AB61*M61+AB62*M62)/M63,0)</f>
        <v>2.8949347451799404E-3</v>
      </c>
      <c r="AC63" s="55">
        <f>IF(K63&gt;0,(K60*AC60+K61*AC61+K62*AC62)/K63,0)</f>
        <v>2.6993785884743516E-4</v>
      </c>
      <c r="AD63" s="52">
        <f>SUM(AD60:AD62)</f>
        <v>10.59943</v>
      </c>
      <c r="AE63" s="53">
        <f>IF(K63&gt;0,(K60*AE60+K61*AE61+K62*AE62)/K63,0)</f>
        <v>0.20868387637927371</v>
      </c>
      <c r="AF63" s="58">
        <f>SUM(AF60:AF62)</f>
        <v>101.92420190000001</v>
      </c>
      <c r="AG63" s="53">
        <f>IF(AND(AA63&gt;0),((AA60*AG60+AA61*AG61+AA62*AG62)/AA63),0)</f>
        <v>0.91029275046586733</v>
      </c>
      <c r="AH63" s="57">
        <f t="shared" si="0"/>
        <v>0.90791558003568573</v>
      </c>
      <c r="AI63" s="51">
        <f>SUM(AI60:AI62)</f>
        <v>537</v>
      </c>
      <c r="AJ63" s="21">
        <f>IF(AI63&gt;0,(AJ60*AI60+AJ61*AI61+AJ62*AI62)/AI63,0)</f>
        <v>8.7219739292364998E-2</v>
      </c>
      <c r="AK63" s="53">
        <f>IF(K63&gt;0,(AK60*K60+AK61*K61+AK62*K62)/K63,0)</f>
        <v>0.2111917846088415</v>
      </c>
      <c r="AL63" s="58">
        <f>SUM(AL60:AL62)</f>
        <v>103.0643929</v>
      </c>
      <c r="AM63" s="56"/>
      <c r="AN63" s="56">
        <f>SUM(AN60:AN62)</f>
        <v>1005.3</v>
      </c>
      <c r="AO63" s="105"/>
      <c r="AP63" s="106">
        <f>AO62</f>
        <v>789.25999999999954</v>
      </c>
      <c r="AQ63" s="51">
        <f>SUM(AQ60:AQ62)</f>
        <v>0</v>
      </c>
      <c r="AR63" s="59"/>
      <c r="AS63" s="58"/>
      <c r="AT63" s="58"/>
      <c r="AU63" s="58"/>
      <c r="AV63" s="58"/>
    </row>
    <row r="64" spans="1:48" x14ac:dyDescent="0.2">
      <c r="A64" s="157">
        <v>16</v>
      </c>
      <c r="B64" s="23">
        <v>1</v>
      </c>
      <c r="C64" s="46" t="s">
        <v>51</v>
      </c>
      <c r="D64" s="12">
        <v>4250</v>
      </c>
      <c r="E64" s="12">
        <v>0</v>
      </c>
      <c r="F64" s="12">
        <v>12491</v>
      </c>
      <c r="G64" s="13">
        <v>5.5</v>
      </c>
      <c r="H64" s="13">
        <v>8</v>
      </c>
      <c r="I64" s="12">
        <v>13146</v>
      </c>
      <c r="J64" s="13">
        <v>7.1</v>
      </c>
      <c r="K64" s="12">
        <v>14632</v>
      </c>
      <c r="L64" s="14">
        <v>6.4000000000000001E-2</v>
      </c>
      <c r="M64" s="24">
        <f>ROUND(K64*(1-L64),0)</f>
        <v>13696</v>
      </c>
      <c r="N64" s="14">
        <v>0.66900000000000004</v>
      </c>
      <c r="O64" s="25">
        <f>M64*N64</f>
        <v>9162.6239999999998</v>
      </c>
      <c r="P64" s="14">
        <v>0.21199999999999999</v>
      </c>
      <c r="Q64" s="25">
        <f>M64*P64</f>
        <v>2903.5520000000001</v>
      </c>
      <c r="R64" s="16">
        <v>0.11899999999999999</v>
      </c>
      <c r="S64" s="25">
        <f>M64*R64</f>
        <v>1629.8239999999998</v>
      </c>
      <c r="T64" s="140">
        <v>0.21</v>
      </c>
      <c r="U64" s="25">
        <f>M64*T64</f>
        <v>2876.16</v>
      </c>
      <c r="V64" s="16">
        <v>0.50900000000000001</v>
      </c>
      <c r="W64" s="25">
        <f>M64*V64</f>
        <v>6971.2640000000001</v>
      </c>
      <c r="X64" s="16">
        <v>0.4</v>
      </c>
      <c r="Y64" s="25">
        <f>X64*M64</f>
        <v>5478.4000000000005</v>
      </c>
      <c r="Z64" s="17">
        <v>2.97E-3</v>
      </c>
      <c r="AA64" s="18">
        <f>M64*Z64</f>
        <v>40.677120000000002</v>
      </c>
      <c r="AB64" s="27">
        <f>IF(M64&gt;0,(AD64+AL64)/M64,0)</f>
        <v>3.0718935382593464E-3</v>
      </c>
      <c r="AC64" s="17">
        <v>2.5999999999999998E-4</v>
      </c>
      <c r="AD64" s="24">
        <f>AC64*M64</f>
        <v>3.5609599999999997</v>
      </c>
      <c r="AE64" s="117">
        <v>0.2064</v>
      </c>
      <c r="AF64" s="30">
        <f>AI64*(1-AJ64)*AE64</f>
        <v>37.335902400000002</v>
      </c>
      <c r="AG64" s="28">
        <f>IF(AND(AE64&gt;0,AC64&gt;0,Z64&gt;0),((Z64-AC64)*AE64)/((AE64-AC64)*Z64),0)</f>
        <v>0.91360877622641479</v>
      </c>
      <c r="AH64" s="60">
        <f t="shared" si="0"/>
        <v>0.91648088467108824</v>
      </c>
      <c r="AI64" s="12">
        <v>199</v>
      </c>
      <c r="AJ64" s="14">
        <v>9.0999999999999998E-2</v>
      </c>
      <c r="AK64" s="15">
        <v>0.21290000000000001</v>
      </c>
      <c r="AL64" s="30">
        <f>AI64*(1-AJ64)*AK64</f>
        <v>38.511693900000004</v>
      </c>
      <c r="AM64" s="19">
        <v>1.68</v>
      </c>
      <c r="AN64" s="19">
        <v>875.18</v>
      </c>
      <c r="AO64" s="101">
        <f>AO62+AI64-AN64-AP64</f>
        <v>9.9999999999995879</v>
      </c>
      <c r="AP64" s="102">
        <v>103.08</v>
      </c>
      <c r="AQ64" s="12"/>
      <c r="AR64" s="31"/>
      <c r="AS64" s="20"/>
      <c r="AT64" s="20"/>
      <c r="AU64" s="20"/>
      <c r="AV64" s="20"/>
    </row>
    <row r="65" spans="1:48" x14ac:dyDescent="0.2">
      <c r="A65" s="158"/>
      <c r="B65" s="33">
        <v>2</v>
      </c>
      <c r="C65" s="11" t="s">
        <v>52</v>
      </c>
      <c r="D65" s="34">
        <v>20316</v>
      </c>
      <c r="E65" s="34">
        <v>1</v>
      </c>
      <c r="F65" s="34">
        <v>13978</v>
      </c>
      <c r="G65" s="35">
        <v>8.3000000000000007</v>
      </c>
      <c r="H65" s="35">
        <v>9.5</v>
      </c>
      <c r="I65" s="34">
        <v>14110</v>
      </c>
      <c r="J65" s="35">
        <v>7.3</v>
      </c>
      <c r="K65" s="34">
        <v>14606</v>
      </c>
      <c r="L65" s="36">
        <v>6.7000000000000004E-2</v>
      </c>
      <c r="M65" s="37">
        <f>ROUND(K65*(1-L65),0)</f>
        <v>13627</v>
      </c>
      <c r="N65" s="36">
        <v>0.64500000000000002</v>
      </c>
      <c r="O65" s="25">
        <f>M65*N65</f>
        <v>8789.4150000000009</v>
      </c>
      <c r="P65" s="36">
        <v>0.28000000000000003</v>
      </c>
      <c r="Q65" s="25">
        <f>M65*P65</f>
        <v>3815.5600000000004</v>
      </c>
      <c r="R65" s="39">
        <v>7.4999999999999997E-2</v>
      </c>
      <c r="S65" s="25">
        <f>M65*R65</f>
        <v>1022.025</v>
      </c>
      <c r="T65" s="39">
        <v>0.20899999999999999</v>
      </c>
      <c r="U65" s="25">
        <f>M65*T65</f>
        <v>2848.0429999999997</v>
      </c>
      <c r="V65" s="39">
        <v>0.505</v>
      </c>
      <c r="W65" s="25">
        <f>M65*V65</f>
        <v>6881.6350000000002</v>
      </c>
      <c r="X65" s="39">
        <v>0.41</v>
      </c>
      <c r="Y65" s="25">
        <f>X65*M65</f>
        <v>5587.07</v>
      </c>
      <c r="Z65" s="40">
        <v>2.9499999999999999E-3</v>
      </c>
      <c r="AA65" s="18">
        <f>M65*Z65</f>
        <v>40.199649999999998</v>
      </c>
      <c r="AB65" s="27">
        <f>IF(M65&gt;0,(AD65+AL65)/M65,0)</f>
        <v>2.9292186688192555E-3</v>
      </c>
      <c r="AC65" s="40">
        <v>2.5000000000000001E-4</v>
      </c>
      <c r="AD65" s="37">
        <f>AC65*M65</f>
        <v>3.4067500000000002</v>
      </c>
      <c r="AE65" s="28">
        <v>0.2084</v>
      </c>
      <c r="AF65" s="41">
        <f>AI65*(1-AJ65)*AE65</f>
        <v>35.339638399999998</v>
      </c>
      <c r="AG65" s="28">
        <f>IF(AND(AE65&gt;0,AC65&gt;0,Z65&gt;0),((Z65-AC65)*AE65)/((AE65-AC65)*Z65),0)</f>
        <v>0.91635350973263263</v>
      </c>
      <c r="AH65" s="29">
        <f t="shared" si="0"/>
        <v>0.91571631151364119</v>
      </c>
      <c r="AI65" s="34">
        <v>188</v>
      </c>
      <c r="AJ65" s="36">
        <v>9.8000000000000004E-2</v>
      </c>
      <c r="AK65" s="38">
        <v>0.21529999999999999</v>
      </c>
      <c r="AL65" s="41">
        <f>AI65*(1-AJ65)*AK65</f>
        <v>36.509712799999996</v>
      </c>
      <c r="AM65" s="42">
        <v>1.56</v>
      </c>
      <c r="AN65" s="42"/>
      <c r="AO65" s="121">
        <f>AO64+AI65-AN65</f>
        <v>197.9999999999996</v>
      </c>
      <c r="AP65" s="104"/>
      <c r="AQ65" s="43"/>
      <c r="AR65" s="44"/>
      <c r="AS65" s="45"/>
      <c r="AT65" s="45"/>
      <c r="AU65" s="45"/>
      <c r="AV65" s="45"/>
    </row>
    <row r="66" spans="1:48" x14ac:dyDescent="0.2">
      <c r="A66" s="158"/>
      <c r="B66" s="33">
        <v>3</v>
      </c>
      <c r="C66" s="46" t="s">
        <v>54</v>
      </c>
      <c r="D66" s="43">
        <v>15300</v>
      </c>
      <c r="E66" s="43">
        <v>1</v>
      </c>
      <c r="F66" s="43">
        <v>15258</v>
      </c>
      <c r="G66" s="37">
        <v>11.7</v>
      </c>
      <c r="H66" s="37">
        <v>11.8</v>
      </c>
      <c r="I66" s="43">
        <v>15797</v>
      </c>
      <c r="J66" s="37">
        <v>6.5</v>
      </c>
      <c r="K66" s="43">
        <v>14601</v>
      </c>
      <c r="L66" s="39">
        <v>6.7000000000000004E-2</v>
      </c>
      <c r="M66" s="37">
        <f>ROUND(K66*(1-L66),0)</f>
        <v>13623</v>
      </c>
      <c r="N66" s="39">
        <v>0.69299999999999995</v>
      </c>
      <c r="O66" s="25">
        <f>M66*N66</f>
        <v>9440.7389999999996</v>
      </c>
      <c r="P66" s="39">
        <v>0.22700000000000001</v>
      </c>
      <c r="Q66" s="25">
        <f>M66*P66</f>
        <v>3092.4210000000003</v>
      </c>
      <c r="R66" s="39">
        <v>0.08</v>
      </c>
      <c r="S66" s="25">
        <f>M66*R66</f>
        <v>1089.8399999999999</v>
      </c>
      <c r="T66" s="39">
        <v>0.21299999999999999</v>
      </c>
      <c r="U66" s="25">
        <f>M66*T66</f>
        <v>2901.6990000000001</v>
      </c>
      <c r="V66" s="39">
        <v>0.50600000000000001</v>
      </c>
      <c r="W66" s="25">
        <f>M66*V66</f>
        <v>6893.2380000000003</v>
      </c>
      <c r="X66" s="39">
        <v>0.4</v>
      </c>
      <c r="Y66" s="25">
        <f>X66*M66</f>
        <v>5449.2000000000007</v>
      </c>
      <c r="Z66" s="47">
        <v>3.0300000000000001E-3</v>
      </c>
      <c r="AA66" s="18">
        <f>M66*Z66</f>
        <v>41.27769</v>
      </c>
      <c r="AB66" s="27">
        <f>IF(M66&gt;0,(AD66+AL66)/M66,0)</f>
        <v>3.1423839682889225E-3</v>
      </c>
      <c r="AC66" s="47">
        <v>2.5000000000000001E-4</v>
      </c>
      <c r="AD66" s="37">
        <f>AC66*M66</f>
        <v>3.4057500000000003</v>
      </c>
      <c r="AE66" s="28">
        <v>0.20100000000000001</v>
      </c>
      <c r="AF66" s="41">
        <f>AI66*(1-AJ66)*AE66</f>
        <v>37.571120999999998</v>
      </c>
      <c r="AG66" s="28">
        <f>IF(AND(AE66&gt;0,AC66&gt;0,Z66&gt;0),((Z66-AC66)*AE66)/((AE66-AC66)*Z66),0)</f>
        <v>0.91863432918634347</v>
      </c>
      <c r="AH66" s="29">
        <f t="shared" si="0"/>
        <v>0.92153547023953564</v>
      </c>
      <c r="AI66" s="43">
        <v>207</v>
      </c>
      <c r="AJ66" s="39">
        <v>9.7000000000000003E-2</v>
      </c>
      <c r="AK66" s="28">
        <v>0.21079999999999999</v>
      </c>
      <c r="AL66" s="41">
        <f>AI66*(1-AJ66)*AK66</f>
        <v>39.402946799999995</v>
      </c>
      <c r="AM66" s="18">
        <v>1.75</v>
      </c>
      <c r="AN66" s="18"/>
      <c r="AO66" s="121">
        <f>AO65+AI66-AN66</f>
        <v>404.9999999999996</v>
      </c>
      <c r="AP66" s="104"/>
      <c r="AQ66" s="43"/>
      <c r="AR66" s="48"/>
      <c r="AS66" s="41"/>
      <c r="AT66" s="41"/>
      <c r="AU66" s="41"/>
      <c r="AV66" s="41"/>
    </row>
    <row r="67" spans="1:48" s="22" customFormat="1" ht="13.5" thickBot="1" x14ac:dyDescent="0.25">
      <c r="A67" s="159"/>
      <c r="B67" s="49" t="s">
        <v>38</v>
      </c>
      <c r="C67" s="50"/>
      <c r="D67" s="51">
        <f>SUM(D64:D66)</f>
        <v>39866</v>
      </c>
      <c r="E67" s="51"/>
      <c r="F67" s="51">
        <f>SUM(F64:F66)</f>
        <v>41727</v>
      </c>
      <c r="G67" s="52"/>
      <c r="H67" s="52"/>
      <c r="I67" s="51">
        <f>SUM(I64:I66)</f>
        <v>43053</v>
      </c>
      <c r="J67" s="52"/>
      <c r="K67" s="51">
        <f>SUM(K64:K66)</f>
        <v>43839</v>
      </c>
      <c r="L67" s="21">
        <f>IF(K67&gt;0,(K64*L64+K65*L65+K66*L66)/K67,0)</f>
        <v>6.5998699787860118E-2</v>
      </c>
      <c r="M67" s="52">
        <f>M64+M65+M66</f>
        <v>40946</v>
      </c>
      <c r="N67" s="21">
        <f>IF(M67&gt;0,O67/M67,0)</f>
        <v>0.66899765544863965</v>
      </c>
      <c r="O67" s="54">
        <f>O64+O65+O66</f>
        <v>27392.777999999998</v>
      </c>
      <c r="P67" s="21">
        <f>IF(M67&gt;0,Q67/M67,0)</f>
        <v>0.239621281688077</v>
      </c>
      <c r="Q67" s="54">
        <f>Q64+Q65+Q66</f>
        <v>9811.5330000000013</v>
      </c>
      <c r="R67" s="21">
        <f>IF(M67&gt;0,S67/M67,0)</f>
        <v>9.1381062863283333E-2</v>
      </c>
      <c r="S67" s="54">
        <f>S64+S65+S66</f>
        <v>3741.6889999999994</v>
      </c>
      <c r="T67" s="21">
        <f>IF(M67&gt;0,U67/M67,0)</f>
        <v>0.21066531529331314</v>
      </c>
      <c r="U67" s="54">
        <f>U64+U65+U66</f>
        <v>8625.902</v>
      </c>
      <c r="V67" s="21">
        <f>IF(M67&gt;0,W67/M67,0)</f>
        <v>0.50667066380110393</v>
      </c>
      <c r="W67" s="54">
        <f>W64+W65+W66</f>
        <v>20746.137000000002</v>
      </c>
      <c r="X67" s="21">
        <f>IF(M67&gt;0,Y67/M67,0)</f>
        <v>0.40332804181116599</v>
      </c>
      <c r="Y67" s="54">
        <f>Y64+Y65+Y66</f>
        <v>16514.670000000002</v>
      </c>
      <c r="Z67" s="55">
        <f>IF(M67&gt;0,AA67/M67,0)</f>
        <v>2.9833063058662627E-3</v>
      </c>
      <c r="AA67" s="56">
        <f>SUM(AA64:AA66)</f>
        <v>122.15446</v>
      </c>
      <c r="AB67" s="55">
        <f>IF(M67&gt;0,(AB64*M64+AB65*M65+AB66*M66)/M67,0)</f>
        <v>3.0478633688272362E-3</v>
      </c>
      <c r="AC67" s="55">
        <f>IF(K67&gt;0,(K64*AC64+K65*AC65+K66*AC66)/K67,0)</f>
        <v>2.5333766737379958E-4</v>
      </c>
      <c r="AD67" s="52">
        <f>SUM(AD64:AD66)</f>
        <v>10.373460000000001</v>
      </c>
      <c r="AE67" s="53">
        <f>IF(K67&gt;0,(K64*AE64+K65*AE65+K66*AE66)/K67,0)</f>
        <v>0.20526782545222289</v>
      </c>
      <c r="AF67" s="58">
        <f>SUM(AF64:AF66)</f>
        <v>110.2466618</v>
      </c>
      <c r="AG67" s="53">
        <f>IF(AND(AA67&gt;0),((AA64*AG64+AA65*AG65+AA66*AG66)/AA67),0)</f>
        <v>0.91621024115411165</v>
      </c>
      <c r="AH67" s="57">
        <f t="shared" si="0"/>
        <v>0.91797205687705896</v>
      </c>
      <c r="AI67" s="51">
        <f>SUM(AI64:AI66)</f>
        <v>594</v>
      </c>
      <c r="AJ67" s="21">
        <f>IF(AI67&gt;0,(AJ64*AI64+AJ65*AI65+AJ66*AI66)/AI67,0)</f>
        <v>9.5306397306397311E-2</v>
      </c>
      <c r="AK67" s="53">
        <f>IF(K67&gt;0,(AK64*K64+AK65*K65+AK66*K66)/K67,0)</f>
        <v>0.21300019161021005</v>
      </c>
      <c r="AL67" s="58">
        <f>SUM(AL64:AL66)</f>
        <v>114.4243535</v>
      </c>
      <c r="AM67" s="56"/>
      <c r="AN67" s="56">
        <f>SUM(AN64:AN66)</f>
        <v>875.18</v>
      </c>
      <c r="AO67" s="105"/>
      <c r="AP67" s="106">
        <f>AO66</f>
        <v>404.9999999999996</v>
      </c>
      <c r="AQ67" s="51">
        <f>SUM(AQ64:AQ66)</f>
        <v>0</v>
      </c>
      <c r="AR67" s="59"/>
      <c r="AS67" s="58"/>
      <c r="AT67" s="58"/>
      <c r="AU67" s="58"/>
      <c r="AV67" s="58"/>
    </row>
    <row r="68" spans="1:48" x14ac:dyDescent="0.2">
      <c r="A68" s="157">
        <v>17</v>
      </c>
      <c r="B68" s="23">
        <v>1</v>
      </c>
      <c r="C68" s="46" t="s">
        <v>51</v>
      </c>
      <c r="D68" s="12">
        <v>3579</v>
      </c>
      <c r="E68" s="12">
        <v>1</v>
      </c>
      <c r="F68" s="12">
        <v>6582</v>
      </c>
      <c r="G68" s="13">
        <v>9.4</v>
      </c>
      <c r="H68" s="13">
        <v>7.9</v>
      </c>
      <c r="I68" s="12">
        <v>7570</v>
      </c>
      <c r="J68" s="13">
        <v>8.9</v>
      </c>
      <c r="K68" s="12">
        <v>14485</v>
      </c>
      <c r="L68" s="14">
        <v>6.5000000000000002E-2</v>
      </c>
      <c r="M68" s="24">
        <f>ROUND(K68*(1-L68),0)</f>
        <v>13543</v>
      </c>
      <c r="N68" s="14">
        <v>0.79300000000000004</v>
      </c>
      <c r="O68" s="25">
        <f>M68*N68</f>
        <v>10739.599</v>
      </c>
      <c r="P68" s="14">
        <v>0.13600000000000001</v>
      </c>
      <c r="Q68" s="25">
        <f>M68*P68</f>
        <v>1841.8480000000002</v>
      </c>
      <c r="R68" s="16">
        <v>7.0999999999999994E-2</v>
      </c>
      <c r="S68" s="25">
        <f>M68*R68</f>
        <v>961.55299999999988</v>
      </c>
      <c r="T68" s="140">
        <v>0.21199999999999999</v>
      </c>
      <c r="U68" s="25">
        <f>M68*T68</f>
        <v>2871.116</v>
      </c>
      <c r="V68" s="16">
        <v>0.50600000000000001</v>
      </c>
      <c r="W68" s="25">
        <f>M68*V68</f>
        <v>6852.7579999999998</v>
      </c>
      <c r="X68" s="16">
        <v>0.4</v>
      </c>
      <c r="Y68" s="25">
        <f>X68*M68</f>
        <v>5417.2000000000007</v>
      </c>
      <c r="Z68" s="17">
        <v>3.0899999999999999E-3</v>
      </c>
      <c r="AA68" s="18">
        <f>M68*Z68</f>
        <v>41.84787</v>
      </c>
      <c r="AB68" s="27">
        <f>IF(M68&gt;0,(AD68+AL68)/M68,0)</f>
        <v>3.1581713357454037E-3</v>
      </c>
      <c r="AC68" s="17">
        <v>2.5999999999999998E-4</v>
      </c>
      <c r="AD68" s="24">
        <f>AC68*M68</f>
        <v>3.5211799999999998</v>
      </c>
      <c r="AE68" s="117">
        <v>0.19850000000000001</v>
      </c>
      <c r="AF68" s="30">
        <f>AI68*(1-AJ68)*AE68</f>
        <v>38.210456000000001</v>
      </c>
      <c r="AG68" s="28">
        <f>IF(AND(AE68&gt;0,AC68&gt;0,Z68&gt;0),((Z68-AC68)*AE68)/((AE68-AC68)*Z68),0)</f>
        <v>0.9170587904955193</v>
      </c>
      <c r="AH68" s="60">
        <f t="shared" si="0"/>
        <v>0.91884552955805288</v>
      </c>
      <c r="AI68" s="12">
        <v>212</v>
      </c>
      <c r="AJ68" s="14">
        <v>9.1999999999999998E-2</v>
      </c>
      <c r="AK68" s="15">
        <v>0.2039</v>
      </c>
      <c r="AL68" s="30">
        <f>AI68*(1-AJ68)*AK68</f>
        <v>39.249934400000001</v>
      </c>
      <c r="AM68" s="19">
        <v>1.75</v>
      </c>
      <c r="AN68" s="19">
        <v>503.3</v>
      </c>
      <c r="AO68" s="101">
        <f>AO66+AI68-AN68</f>
        <v>113.69999999999953</v>
      </c>
      <c r="AP68" s="102"/>
      <c r="AQ68" s="12"/>
      <c r="AR68" s="31"/>
      <c r="AS68" s="20"/>
      <c r="AT68" s="20"/>
      <c r="AU68" s="20"/>
      <c r="AV68" s="20"/>
    </row>
    <row r="69" spans="1:48" x14ac:dyDescent="0.2">
      <c r="A69" s="158"/>
      <c r="B69" s="33">
        <v>2</v>
      </c>
      <c r="C69" s="11" t="s">
        <v>52</v>
      </c>
      <c r="D69" s="34">
        <v>18283</v>
      </c>
      <c r="E69" s="34">
        <v>1</v>
      </c>
      <c r="F69" s="34">
        <v>13523</v>
      </c>
      <c r="G69" s="35">
        <v>10.4</v>
      </c>
      <c r="H69" s="35">
        <v>11.3</v>
      </c>
      <c r="I69" s="34">
        <v>14240</v>
      </c>
      <c r="J69" s="35">
        <v>8.9</v>
      </c>
      <c r="K69" s="34">
        <v>14311</v>
      </c>
      <c r="L69" s="36">
        <v>6.6000000000000003E-2</v>
      </c>
      <c r="M69" s="37">
        <f>ROUND(K69*(1-L69),0)</f>
        <v>13366</v>
      </c>
      <c r="N69" s="36">
        <v>0.69899999999999995</v>
      </c>
      <c r="O69" s="25">
        <f>M69*N69</f>
        <v>9342.8339999999989</v>
      </c>
      <c r="P69" s="36">
        <v>0.23599999999999999</v>
      </c>
      <c r="Q69" s="25">
        <f>M69*P69</f>
        <v>3154.3759999999997</v>
      </c>
      <c r="R69" s="39">
        <v>6.5000000000000002E-2</v>
      </c>
      <c r="S69" s="25">
        <f>M69*R69</f>
        <v>868.79000000000008</v>
      </c>
      <c r="T69" s="39">
        <v>0.20100000000000001</v>
      </c>
      <c r="U69" s="25">
        <f>M69*T69</f>
        <v>2686.5660000000003</v>
      </c>
      <c r="V69" s="39">
        <v>0.51200000000000001</v>
      </c>
      <c r="W69" s="25">
        <f>M69*V69</f>
        <v>6843.3919999999998</v>
      </c>
      <c r="X69" s="39">
        <v>0.41</v>
      </c>
      <c r="Y69" s="25">
        <f>X69*M69</f>
        <v>5480.0599999999995</v>
      </c>
      <c r="Z69" s="40">
        <v>3.0200000000000001E-3</v>
      </c>
      <c r="AA69" s="18">
        <f>M69*Z69</f>
        <v>40.365320000000004</v>
      </c>
      <c r="AB69" s="27">
        <f>IF(M69&gt;0,(AD69+AL69)/M69,0)</f>
        <v>2.8664239114170285E-3</v>
      </c>
      <c r="AC69" s="40">
        <v>2.7E-4</v>
      </c>
      <c r="AD69" s="37">
        <f>AC69*M69</f>
        <v>3.6088200000000001</v>
      </c>
      <c r="AE69" s="28">
        <v>0.21060000000000001</v>
      </c>
      <c r="AF69" s="41">
        <f>AI69*(1-AJ69)*AE69</f>
        <v>34.458372000000004</v>
      </c>
      <c r="AG69" s="28">
        <f>IF(AND(AE69&gt;0,AC69&gt;0,Z69&gt;0),((Z69-AC69)*AE69)/((AE69-AC69)*Z69),0)</f>
        <v>0.91176495592073381</v>
      </c>
      <c r="AH69" s="29">
        <f t="shared" ref="AH69:AH127" si="1">IF(AND(AB69&gt;0,AK69&gt;0,AC69&gt;0),((AK69*(AB69-AC69))/(AB69*(AK69-AC69))),0)</f>
        <v>0.90696052357949086</v>
      </c>
      <c r="AI69" s="34">
        <v>180</v>
      </c>
      <c r="AJ69" s="36">
        <v>9.0999999999999998E-2</v>
      </c>
      <c r="AK69" s="38">
        <v>0.21210000000000001</v>
      </c>
      <c r="AL69" s="41">
        <f>AI69*(1-AJ69)*AK69</f>
        <v>34.703802000000003</v>
      </c>
      <c r="AM69" s="42">
        <v>1.57</v>
      </c>
      <c r="AN69" s="42"/>
      <c r="AO69" s="121">
        <f>AO68+AI69-AN69</f>
        <v>293.69999999999953</v>
      </c>
      <c r="AP69" s="104"/>
      <c r="AQ69" s="43"/>
      <c r="AR69" s="44"/>
      <c r="AS69" s="45"/>
      <c r="AT69" s="45"/>
      <c r="AU69" s="45"/>
      <c r="AV69" s="45"/>
    </row>
    <row r="70" spans="1:48" x14ac:dyDescent="0.2">
      <c r="A70" s="158"/>
      <c r="B70" s="33">
        <v>3</v>
      </c>
      <c r="C70" s="46" t="s">
        <v>56</v>
      </c>
      <c r="D70" s="43">
        <v>12800</v>
      </c>
      <c r="E70" s="43">
        <v>0</v>
      </c>
      <c r="F70" s="43">
        <v>15528</v>
      </c>
      <c r="G70" s="37">
        <v>9.1999999999999993</v>
      </c>
      <c r="H70" s="37">
        <v>9</v>
      </c>
      <c r="I70" s="43">
        <v>16471</v>
      </c>
      <c r="J70" s="37">
        <v>7.5</v>
      </c>
      <c r="K70" s="43">
        <v>14254</v>
      </c>
      <c r="L70" s="39">
        <v>6.6000000000000003E-2</v>
      </c>
      <c r="M70" s="37">
        <f>ROUND(K70*(1-L70),0)</f>
        <v>13313</v>
      </c>
      <c r="N70" s="39">
        <v>0.63900000000000001</v>
      </c>
      <c r="O70" s="25">
        <f>M70*N70</f>
        <v>8507.0069999999996</v>
      </c>
      <c r="P70" s="39">
        <v>0.32700000000000001</v>
      </c>
      <c r="Q70" s="25">
        <f>M70*P70</f>
        <v>4353.3510000000006</v>
      </c>
      <c r="R70" s="39">
        <v>3.4000000000000002E-2</v>
      </c>
      <c r="S70" s="25">
        <f>M70*R70</f>
        <v>452.64200000000005</v>
      </c>
      <c r="T70" s="39">
        <v>0.19600000000000001</v>
      </c>
      <c r="U70" s="25">
        <f>M70*T70</f>
        <v>2609.348</v>
      </c>
      <c r="V70" s="39">
        <v>0.53200000000000003</v>
      </c>
      <c r="W70" s="25">
        <f>M70*V70</f>
        <v>7082.5160000000005</v>
      </c>
      <c r="X70" s="39">
        <v>0.4</v>
      </c>
      <c r="Y70" s="25">
        <f>X70*M70</f>
        <v>5325.2000000000007</v>
      </c>
      <c r="Z70" s="47">
        <v>3.0500000000000002E-3</v>
      </c>
      <c r="AA70" s="18">
        <f>M70*Z70</f>
        <v>40.604649999999999</v>
      </c>
      <c r="AB70" s="27">
        <f>IF(M70&gt;0,(AD70+AL70)/M70,0)</f>
        <v>3.0470140464207915E-3</v>
      </c>
      <c r="AC70" s="47">
        <v>2.7E-4</v>
      </c>
      <c r="AD70" s="37">
        <f>AC70*M70</f>
        <v>3.5945100000000001</v>
      </c>
      <c r="AE70" s="28">
        <v>0.20799999999999999</v>
      </c>
      <c r="AF70" s="41">
        <f>AI70*(1-AJ70)*AE70</f>
        <v>35.58464</v>
      </c>
      <c r="AG70" s="28">
        <f>IF(AND(AE70&gt;0,AC70&gt;0,Z70&gt;0),((Z70-AC70)*AE70)/((AE70-AC70)*Z70),0)</f>
        <v>0.91266011286719129</v>
      </c>
      <c r="AH70" s="29">
        <f t="shared" si="1"/>
        <v>0.91252879238051876</v>
      </c>
      <c r="AI70" s="43">
        <v>188</v>
      </c>
      <c r="AJ70" s="39">
        <v>0.09</v>
      </c>
      <c r="AK70" s="28">
        <v>0.21609999999999999</v>
      </c>
      <c r="AL70" s="41">
        <f>AI70*(1-AJ70)*AK70</f>
        <v>36.970388</v>
      </c>
      <c r="AM70" s="18">
        <v>1.57</v>
      </c>
      <c r="AN70" s="18"/>
      <c r="AO70" s="121">
        <f>AO69+AI70-AN70</f>
        <v>481.69999999999953</v>
      </c>
      <c r="AP70" s="104"/>
      <c r="AQ70" s="43"/>
      <c r="AR70" s="48"/>
      <c r="AS70" s="41"/>
      <c r="AT70" s="41"/>
      <c r="AU70" s="41"/>
      <c r="AV70" s="41"/>
    </row>
    <row r="71" spans="1:48" s="22" customFormat="1" ht="13.5" thickBot="1" x14ac:dyDescent="0.25">
      <c r="A71" s="159"/>
      <c r="B71" s="49" t="s">
        <v>38</v>
      </c>
      <c r="C71" s="50"/>
      <c r="D71" s="51">
        <f>SUM(D68:D70)</f>
        <v>34662</v>
      </c>
      <c r="E71" s="51"/>
      <c r="F71" s="51">
        <f>SUM(F68:F70)</f>
        <v>35633</v>
      </c>
      <c r="G71" s="52"/>
      <c r="H71" s="52"/>
      <c r="I71" s="51">
        <f>SUM(I68:I70)</f>
        <v>38281</v>
      </c>
      <c r="J71" s="52"/>
      <c r="K71" s="51">
        <f>SUM(K68:K70)</f>
        <v>43050</v>
      </c>
      <c r="L71" s="21">
        <f>IF(K71&gt;0,(K68*L68+K69*L69+K70*L70)/K71,0)</f>
        <v>6.5663530778164919E-2</v>
      </c>
      <c r="M71" s="52">
        <f>M68+M69+M70</f>
        <v>40222</v>
      </c>
      <c r="N71" s="21">
        <f>IF(M71&gt;0,O71/M71,0)</f>
        <v>0.71079110934314538</v>
      </c>
      <c r="O71" s="54">
        <f>O68+O69+O70</f>
        <v>28589.439999999995</v>
      </c>
      <c r="P71" s="21">
        <f>IF(M71&gt;0,Q71/M71,0)</f>
        <v>0.23244928148774305</v>
      </c>
      <c r="Q71" s="54">
        <f>Q68+Q69+Q70</f>
        <v>9349.5750000000007</v>
      </c>
      <c r="R71" s="21">
        <f>IF(M71&gt;0,S71/M71,0)</f>
        <v>5.6759609169111422E-2</v>
      </c>
      <c r="S71" s="54">
        <f>S68+S69+S70</f>
        <v>2282.9849999999997</v>
      </c>
      <c r="T71" s="21">
        <f>IF(M71&gt;0,U71/M71,0)</f>
        <v>0.20304882899905527</v>
      </c>
      <c r="U71" s="54">
        <f>U68+U69+U70</f>
        <v>8167.0300000000007</v>
      </c>
      <c r="V71" s="21">
        <f>IF(M71&gt;0,W71/M71,0)</f>
        <v>0.51659952264929643</v>
      </c>
      <c r="W71" s="54">
        <f>W68+W69+W70</f>
        <v>20778.666000000001</v>
      </c>
      <c r="X71" s="21">
        <f>IF(M71&gt;0,Y71/M71,0)</f>
        <v>0.40332305703346427</v>
      </c>
      <c r="Y71" s="54">
        <f>Y68+Y69+Y70</f>
        <v>16222.460000000001</v>
      </c>
      <c r="Z71" s="55">
        <f>IF(M71&gt;0,AA71/M71,0)</f>
        <v>3.0534990801054148E-3</v>
      </c>
      <c r="AA71" s="56">
        <f>SUM(AA68:AA70)</f>
        <v>122.81783999999999</v>
      </c>
      <c r="AB71" s="55">
        <f>IF(M71&gt;0,(AB68*M68+AB69*M69+AB70*M70)/M71,0)</f>
        <v>3.024430271990453E-3</v>
      </c>
      <c r="AC71" s="55">
        <f>IF(K71&gt;0,(K68*AC68+K69*AC69+K70*AC70)/K71,0)</f>
        <v>2.6663530778164927E-4</v>
      </c>
      <c r="AD71" s="52">
        <f>SUM(AD68:AD70)</f>
        <v>10.72451</v>
      </c>
      <c r="AE71" s="53">
        <f>IF(K71&gt;0,(K68*AE68+K69*AE69+K70*AE70)/K71,0)</f>
        <v>0.20566785365853657</v>
      </c>
      <c r="AF71" s="58">
        <f>SUM(AF68:AF70)</f>
        <v>108.253468</v>
      </c>
      <c r="AG71" s="53">
        <f>IF(AND(AA71&gt;0),((AA68*AG68+AA69*AG69+AA70*AG70)/AA71),0)</f>
        <v>0.91386467722826625</v>
      </c>
      <c r="AH71" s="57">
        <f t="shared" si="1"/>
        <v>0.91299505363771694</v>
      </c>
      <c r="AI71" s="51">
        <f>SUM(AI68:AI70)</f>
        <v>580</v>
      </c>
      <c r="AJ71" s="21">
        <f>IF(AI71&gt;0,(AJ68*AI68+AJ69*AI69+AJ70*AI70)/AI71,0)</f>
        <v>9.1041379310344825E-2</v>
      </c>
      <c r="AK71" s="53">
        <f>IF(K71&gt;0,(AK68*K68+AK69*K69+AK70*K70)/K71,0)</f>
        <v>0.21066536585365855</v>
      </c>
      <c r="AL71" s="58">
        <f>SUM(AL68:AL70)</f>
        <v>110.9241244</v>
      </c>
      <c r="AM71" s="56"/>
      <c r="AN71" s="56">
        <f>SUM(AN68:AN70)</f>
        <v>503.3</v>
      </c>
      <c r="AO71" s="105"/>
      <c r="AP71" s="106">
        <f>AO70</f>
        <v>481.69999999999953</v>
      </c>
      <c r="AQ71" s="51">
        <f>SUM(AQ68:AQ70)</f>
        <v>0</v>
      </c>
      <c r="AR71" s="59"/>
      <c r="AS71" s="58"/>
      <c r="AT71" s="58"/>
      <c r="AU71" s="58"/>
      <c r="AV71" s="58"/>
    </row>
    <row r="72" spans="1:48" x14ac:dyDescent="0.2">
      <c r="A72" s="157">
        <v>18</v>
      </c>
      <c r="B72" s="23">
        <v>1</v>
      </c>
      <c r="C72" s="11" t="s">
        <v>53</v>
      </c>
      <c r="D72" s="12">
        <v>4382</v>
      </c>
      <c r="E72" s="12">
        <v>0</v>
      </c>
      <c r="F72" s="12">
        <v>14335</v>
      </c>
      <c r="G72" s="13">
        <v>6.4</v>
      </c>
      <c r="H72" s="13">
        <v>7</v>
      </c>
      <c r="I72" s="12">
        <v>15078</v>
      </c>
      <c r="J72" s="125">
        <v>7.9</v>
      </c>
      <c r="K72" s="12">
        <v>14335</v>
      </c>
      <c r="L72" s="14">
        <v>6.5000000000000002E-2</v>
      </c>
      <c r="M72" s="24">
        <f>ROUND(K72*(1-L72),0)</f>
        <v>13403</v>
      </c>
      <c r="N72" s="14">
        <v>0.76100000000000001</v>
      </c>
      <c r="O72" s="25">
        <f>M72*N72</f>
        <v>10199.683000000001</v>
      </c>
      <c r="P72" s="14">
        <v>0.18099999999999999</v>
      </c>
      <c r="Q72" s="25">
        <f>M72*P72</f>
        <v>2425.9429999999998</v>
      </c>
      <c r="R72" s="16">
        <v>5.8000000000000003E-2</v>
      </c>
      <c r="S72" s="25">
        <f>M72*R72</f>
        <v>777.37400000000002</v>
      </c>
      <c r="T72" s="140">
        <v>0.20300000000000001</v>
      </c>
      <c r="U72" s="25">
        <f>M72*T72</f>
        <v>2720.8090000000002</v>
      </c>
      <c r="V72" s="16">
        <v>0.51700000000000002</v>
      </c>
      <c r="W72" s="25">
        <f>M72*V72</f>
        <v>6929.3510000000006</v>
      </c>
      <c r="X72" s="16">
        <v>0.4</v>
      </c>
      <c r="Y72" s="25">
        <f>X72*M72</f>
        <v>5361.2000000000007</v>
      </c>
      <c r="Z72" s="17">
        <v>2.8900000000000002E-3</v>
      </c>
      <c r="AA72" s="18">
        <f>M72*Z72</f>
        <v>38.734670000000001</v>
      </c>
      <c r="AB72" s="27">
        <f>IF(M72&gt;0,(AD72+AL72)/M72,0)</f>
        <v>2.8721895247332688E-3</v>
      </c>
      <c r="AC72" s="17">
        <v>2.5999999999999998E-4</v>
      </c>
      <c r="AD72" s="24">
        <f>AC72*M72</f>
        <v>3.4847799999999998</v>
      </c>
      <c r="AE72" s="117">
        <v>0.20269999999999999</v>
      </c>
      <c r="AF72" s="30">
        <f>AI72*(1-AJ72)*AE72</f>
        <v>33.681848199999997</v>
      </c>
      <c r="AG72" s="28">
        <f>IF(AND(AE72&gt;0,AC72&gt;0,Z72&gt;0),((Z72-AC72)*AE72)/((AE72-AC72)*Z72),0)</f>
        <v>0.91120338787211264</v>
      </c>
      <c r="AH72" s="60">
        <f t="shared" si="1"/>
        <v>0.91060039022455808</v>
      </c>
      <c r="AI72" s="12">
        <v>182</v>
      </c>
      <c r="AJ72" s="14">
        <v>8.6999999999999994E-2</v>
      </c>
      <c r="AK72" s="15">
        <v>0.2107</v>
      </c>
      <c r="AL72" s="30">
        <f>AI72*(1-AJ72)*AK72</f>
        <v>35.011176200000001</v>
      </c>
      <c r="AM72" s="19">
        <v>1.6</v>
      </c>
      <c r="AN72" s="19">
        <v>510.36</v>
      </c>
      <c r="AO72" s="101">
        <f>AO70+AI72-AN72</f>
        <v>153.33999999999958</v>
      </c>
      <c r="AP72" s="102"/>
      <c r="AQ72" s="12"/>
      <c r="AR72" s="31"/>
      <c r="AS72" s="20"/>
      <c r="AT72" s="20"/>
      <c r="AU72" s="20"/>
      <c r="AV72" s="20"/>
    </row>
    <row r="73" spans="1:48" x14ac:dyDescent="0.2">
      <c r="A73" s="158"/>
      <c r="B73" s="33">
        <v>2</v>
      </c>
      <c r="C73" s="46" t="s">
        <v>51</v>
      </c>
      <c r="D73" s="34">
        <v>17983</v>
      </c>
      <c r="E73" s="34">
        <v>3</v>
      </c>
      <c r="F73" s="34">
        <v>12969</v>
      </c>
      <c r="G73" s="35">
        <v>5.9</v>
      </c>
      <c r="H73" s="35">
        <v>7.8</v>
      </c>
      <c r="I73" s="34">
        <v>13451</v>
      </c>
      <c r="J73" s="126">
        <v>8.1999999999999993</v>
      </c>
      <c r="K73" s="34">
        <v>14368</v>
      </c>
      <c r="L73" s="36">
        <v>6.3E-2</v>
      </c>
      <c r="M73" s="37">
        <f>ROUND(K73*(1-L73),0)</f>
        <v>13463</v>
      </c>
      <c r="N73" s="36">
        <v>0.59599999999999997</v>
      </c>
      <c r="O73" s="25">
        <f>M73*N73</f>
        <v>8023.9479999999994</v>
      </c>
      <c r="P73" s="36">
        <v>0.28399999999999997</v>
      </c>
      <c r="Q73" s="25">
        <f>M73*P73</f>
        <v>3823.4919999999997</v>
      </c>
      <c r="R73" s="39">
        <v>0.12</v>
      </c>
      <c r="S73" s="25">
        <f>M73*R73</f>
        <v>1615.56</v>
      </c>
      <c r="T73" s="39">
        <v>0.22500000000000001</v>
      </c>
      <c r="U73" s="25">
        <f>M73*T73</f>
        <v>3029.1750000000002</v>
      </c>
      <c r="V73" s="39">
        <v>0.502</v>
      </c>
      <c r="W73" s="25">
        <f>M73*V73</f>
        <v>6758.4260000000004</v>
      </c>
      <c r="X73" s="39">
        <v>0.4</v>
      </c>
      <c r="Y73" s="25">
        <f>X73*M73</f>
        <v>5385.2000000000007</v>
      </c>
      <c r="Z73" s="40">
        <v>2.9099999999999998E-3</v>
      </c>
      <c r="AA73" s="18">
        <f>M73*Z73</f>
        <v>39.177329999999998</v>
      </c>
      <c r="AB73" s="27">
        <f>IF(M73&gt;0,(AD73+AL73)/M73,0)</f>
        <v>2.9750149595186809E-3</v>
      </c>
      <c r="AC73" s="40">
        <v>2.5000000000000001E-4</v>
      </c>
      <c r="AD73" s="37">
        <f>AC73*M73</f>
        <v>3.3657500000000002</v>
      </c>
      <c r="AE73" s="28">
        <v>0.1946</v>
      </c>
      <c r="AF73" s="41">
        <f>AI73*(1-AJ73)*AE73</f>
        <v>35.732062800000001</v>
      </c>
      <c r="AG73" s="28">
        <f>IF(AND(AE73&gt;0,AC73&gt;0,Z73&gt;0),((Z73-AC73)*AE73)/((AE73-AC73)*Z73),0)</f>
        <v>0.91526517592786616</v>
      </c>
      <c r="AH73" s="29">
        <f t="shared" si="1"/>
        <v>0.91711434958538818</v>
      </c>
      <c r="AI73" s="34">
        <v>202</v>
      </c>
      <c r="AJ73" s="36">
        <v>9.0999999999999998E-2</v>
      </c>
      <c r="AK73" s="38">
        <v>0.19980000000000001</v>
      </c>
      <c r="AL73" s="41">
        <f>AI73*(1-AJ73)*AK73</f>
        <v>36.686876400000003</v>
      </c>
      <c r="AM73" s="42">
        <v>1.61</v>
      </c>
      <c r="AN73" s="42"/>
      <c r="AO73" s="121">
        <f>AO72+AI73-AN73</f>
        <v>355.33999999999958</v>
      </c>
      <c r="AP73" s="104"/>
      <c r="AQ73" s="43"/>
      <c r="AR73" s="44"/>
      <c r="AS73" s="45"/>
      <c r="AT73" s="45"/>
      <c r="AU73" s="45"/>
      <c r="AV73" s="45"/>
    </row>
    <row r="74" spans="1:48" x14ac:dyDescent="0.2">
      <c r="A74" s="158"/>
      <c r="B74" s="33">
        <v>3</v>
      </c>
      <c r="C74" s="46" t="s">
        <v>56</v>
      </c>
      <c r="D74" s="43">
        <v>15600</v>
      </c>
      <c r="E74" s="43">
        <v>3</v>
      </c>
      <c r="F74" s="43">
        <v>15082</v>
      </c>
      <c r="G74" s="37">
        <v>13.8</v>
      </c>
      <c r="H74" s="37">
        <v>11.3</v>
      </c>
      <c r="I74" s="43">
        <v>16262</v>
      </c>
      <c r="J74" s="37">
        <v>7.7</v>
      </c>
      <c r="K74" s="43">
        <v>14448</v>
      </c>
      <c r="L74" s="39">
        <v>6.4000000000000001E-2</v>
      </c>
      <c r="M74" s="37">
        <f>ROUND(K74*(1-L74),0)</f>
        <v>13523</v>
      </c>
      <c r="N74" s="39">
        <v>0.56200000000000006</v>
      </c>
      <c r="O74" s="25">
        <f>M74*N74</f>
        <v>7599.9260000000004</v>
      </c>
      <c r="P74" s="39">
        <v>0.41</v>
      </c>
      <c r="Q74" s="25">
        <f>M74*P74</f>
        <v>5544.4299999999994</v>
      </c>
      <c r="R74" s="39">
        <v>2.8000000000000001E-2</v>
      </c>
      <c r="S74" s="25">
        <f>M74*R74</f>
        <v>378.64400000000001</v>
      </c>
      <c r="T74" s="39">
        <v>0.20200000000000001</v>
      </c>
      <c r="U74" s="25">
        <f>M74*T74</f>
        <v>2731.6460000000002</v>
      </c>
      <c r="V74" s="39">
        <v>0.52800000000000002</v>
      </c>
      <c r="W74" s="25">
        <f>M74*V74</f>
        <v>7140.1440000000002</v>
      </c>
      <c r="X74" s="39">
        <v>0.4</v>
      </c>
      <c r="Y74" s="25">
        <f>X74*M74</f>
        <v>5409.2000000000007</v>
      </c>
      <c r="Z74" s="47">
        <v>2.9499999999999999E-3</v>
      </c>
      <c r="AA74" s="18">
        <f>M74*Z74</f>
        <v>39.892849999999996</v>
      </c>
      <c r="AB74" s="27">
        <f>IF(M74&gt;0,(AD74+AL74)/M74,0)</f>
        <v>2.9558585816756638E-3</v>
      </c>
      <c r="AC74" s="47">
        <v>2.7E-4</v>
      </c>
      <c r="AD74" s="37">
        <f>AC74*M74</f>
        <v>3.6512099999999998</v>
      </c>
      <c r="AE74" s="28">
        <v>0.2112</v>
      </c>
      <c r="AF74" s="41">
        <f>AI74*(1-AJ74)*AE74</f>
        <v>36.950707200000004</v>
      </c>
      <c r="AG74" s="28">
        <f>IF(AND(AE74&gt;0,AC74&gt;0,Z74&gt;0),((Z74-AC74)*AE74)/((AE74-AC74)*Z74),0)</f>
        <v>0.9096374650759711</v>
      </c>
      <c r="AH74" s="29">
        <f t="shared" si="1"/>
        <v>0.90983929883462844</v>
      </c>
      <c r="AI74" s="43">
        <v>191</v>
      </c>
      <c r="AJ74" s="39">
        <v>8.4000000000000005E-2</v>
      </c>
      <c r="AK74" s="28">
        <v>0.20760000000000001</v>
      </c>
      <c r="AL74" s="41">
        <f>AI74*(1-AJ74)*AK74</f>
        <v>36.320865600000005</v>
      </c>
      <c r="AM74" s="18">
        <v>1.57</v>
      </c>
      <c r="AN74" s="18"/>
      <c r="AO74" s="121">
        <f>AO73+AI74-AN74</f>
        <v>546.33999999999958</v>
      </c>
      <c r="AP74" s="104"/>
      <c r="AQ74" s="43"/>
      <c r="AR74" s="48"/>
      <c r="AS74" s="41"/>
      <c r="AT74" s="41"/>
      <c r="AU74" s="41"/>
      <c r="AV74" s="41"/>
    </row>
    <row r="75" spans="1:48" s="22" customFormat="1" ht="13.5" thickBot="1" x14ac:dyDescent="0.25">
      <c r="A75" s="159"/>
      <c r="B75" s="49" t="s">
        <v>38</v>
      </c>
      <c r="C75" s="50"/>
      <c r="D75" s="51">
        <f>SUM(D72:D74)</f>
        <v>37965</v>
      </c>
      <c r="E75" s="51"/>
      <c r="F75" s="51">
        <f>SUM(F72:F74)</f>
        <v>42386</v>
      </c>
      <c r="G75" s="52"/>
      <c r="H75" s="52"/>
      <c r="I75" s="51">
        <f>SUM(I72:I74)</f>
        <v>44791</v>
      </c>
      <c r="J75" s="52"/>
      <c r="K75" s="51">
        <f>SUM(K72:K74)</f>
        <v>43151</v>
      </c>
      <c r="L75" s="21">
        <f>IF(K75&gt;0,(K72*L72+K73*L73+K74*L74)/K75,0)</f>
        <v>6.3999235243679176E-2</v>
      </c>
      <c r="M75" s="52">
        <f>M72+M73+M74</f>
        <v>40389</v>
      </c>
      <c r="N75" s="21">
        <f>IF(M75&gt;0,O75/M75,0)</f>
        <v>0.63937104162024316</v>
      </c>
      <c r="O75" s="54">
        <f>O72+O73+O74</f>
        <v>25823.557000000001</v>
      </c>
      <c r="P75" s="21">
        <f>IF(M75&gt;0,Q75/M75,0)</f>
        <v>0.29200685830300327</v>
      </c>
      <c r="Q75" s="54">
        <f>Q72+Q73+Q74</f>
        <v>11793.864999999998</v>
      </c>
      <c r="R75" s="21">
        <f>IF(M75&gt;0,S75/M75,0)</f>
        <v>6.8622100076753581E-2</v>
      </c>
      <c r="S75" s="54">
        <f>S72+S73+S74</f>
        <v>2771.5780000000004</v>
      </c>
      <c r="T75" s="21">
        <f>IF(M75&gt;0,U75/M75,0)</f>
        <v>0.20999851444700293</v>
      </c>
      <c r="U75" s="54">
        <f>U72+U73+U74</f>
        <v>8481.630000000001</v>
      </c>
      <c r="V75" s="21">
        <f>IF(M75&gt;0,W75/M75,0)</f>
        <v>0.51568300774963483</v>
      </c>
      <c r="W75" s="54">
        <f>W72+W73+W74</f>
        <v>20827.921000000002</v>
      </c>
      <c r="X75" s="21">
        <f>IF(M75&gt;0,Y75/M75,0)</f>
        <v>0.40000000000000008</v>
      </c>
      <c r="Y75" s="54">
        <f>Y72+Y73+Y74</f>
        <v>16155.600000000002</v>
      </c>
      <c r="Z75" s="55">
        <f>IF(M75&gt;0,AA75/M75,0)</f>
        <v>2.9167557998464929E-3</v>
      </c>
      <c r="AA75" s="56">
        <f>SUM(AA72:AA74)</f>
        <v>117.80485</v>
      </c>
      <c r="AB75" s="55">
        <f>IF(M75&gt;0,(AB72*M72+AB73*M73+AB74*M74)/M75,0)</f>
        <v>2.9344786501275103E-3</v>
      </c>
      <c r="AC75" s="55">
        <f>IF(K75&gt;0,(K72*AC72+K73*AC73+K74*AC74)/K75,0)</f>
        <v>2.6001853954717158E-4</v>
      </c>
      <c r="AD75" s="52">
        <f>SUM(AD72:AD74)</f>
        <v>10.50174</v>
      </c>
      <c r="AE75" s="53">
        <f>IF(K75&gt;0,(K72*AE72+K73*AE73+K74*AE74)/K75,0)</f>
        <v>0.20284894672197634</v>
      </c>
      <c r="AF75" s="58">
        <f>SUM(AF72:AF74)</f>
        <v>106.3646182</v>
      </c>
      <c r="AG75" s="53">
        <f>IF(AND(AA75&gt;0),((AA72*AG72+AA73*AG73+AA74*AG74)/AA75),0)</f>
        <v>0.91202390492070839</v>
      </c>
      <c r="AH75" s="57">
        <f t="shared" si="1"/>
        <v>0.9125435664993734</v>
      </c>
      <c r="AI75" s="51">
        <f>SUM(AI72:AI74)</f>
        <v>575</v>
      </c>
      <c r="AJ75" s="21">
        <f>IF(AI75&gt;0,(AJ72*AI72+AJ73*AI73+AJ74*AI74)/AI75,0)</f>
        <v>8.7408695652173893E-2</v>
      </c>
      <c r="AK75" s="53">
        <f>IF(K75&gt;0,(AK72*K72+AK73*K73+AK74*K74)/K75,0)</f>
        <v>0.20603266899955969</v>
      </c>
      <c r="AL75" s="58">
        <f>SUM(AL72:AL74)</f>
        <v>108.01891820000002</v>
      </c>
      <c r="AM75" s="56"/>
      <c r="AN75" s="56">
        <f>SUM(AN72:AN74)</f>
        <v>510.36</v>
      </c>
      <c r="AO75" s="105"/>
      <c r="AP75" s="106">
        <f>AO74</f>
        <v>546.33999999999958</v>
      </c>
      <c r="AQ75" s="51">
        <f>SUM(AQ72:AQ74)</f>
        <v>0</v>
      </c>
      <c r="AR75" s="59"/>
      <c r="AS75" s="58"/>
      <c r="AT75" s="58"/>
      <c r="AU75" s="58"/>
      <c r="AV75" s="58"/>
    </row>
    <row r="76" spans="1:48" x14ac:dyDescent="0.2">
      <c r="A76" s="157">
        <v>19</v>
      </c>
      <c r="B76" s="23">
        <v>1</v>
      </c>
      <c r="C76" s="11" t="s">
        <v>53</v>
      </c>
      <c r="D76" s="12">
        <v>14375</v>
      </c>
      <c r="E76" s="12">
        <v>0</v>
      </c>
      <c r="F76" s="12">
        <v>15538</v>
      </c>
      <c r="G76" s="13">
        <v>10.1</v>
      </c>
      <c r="H76" s="13">
        <v>12</v>
      </c>
      <c r="I76" s="12">
        <v>16032</v>
      </c>
      <c r="J76" s="13">
        <v>7</v>
      </c>
      <c r="K76" s="12">
        <v>14530</v>
      </c>
      <c r="L76" s="14">
        <v>6.5000000000000002E-2</v>
      </c>
      <c r="M76" s="24">
        <f>ROUND(K76*(1-L76),0)</f>
        <v>13586</v>
      </c>
      <c r="N76" s="14">
        <v>0.66600000000000004</v>
      </c>
      <c r="O76" s="25">
        <f>M76*N76</f>
        <v>9048.2759999999998</v>
      </c>
      <c r="P76" s="14">
        <v>0.27</v>
      </c>
      <c r="Q76" s="25">
        <f>M76*P76</f>
        <v>3668.2200000000003</v>
      </c>
      <c r="R76" s="16">
        <v>6.4000000000000001E-2</v>
      </c>
      <c r="S76" s="25">
        <f>M76*R76</f>
        <v>869.50400000000002</v>
      </c>
      <c r="T76" s="140">
        <v>0.22800000000000001</v>
      </c>
      <c r="U76" s="25">
        <f>M76*T76</f>
        <v>3097.6080000000002</v>
      </c>
      <c r="V76" s="16">
        <v>0.5</v>
      </c>
      <c r="W76" s="25">
        <f>M76*V76</f>
        <v>6793</v>
      </c>
      <c r="X76" s="16">
        <v>0.4</v>
      </c>
      <c r="Y76" s="25">
        <f>X76*M76</f>
        <v>5434.4000000000005</v>
      </c>
      <c r="Z76" s="17">
        <v>3.0999999999999999E-3</v>
      </c>
      <c r="AA76" s="18">
        <f>M76*Z76</f>
        <v>42.116599999999998</v>
      </c>
      <c r="AB76" s="27">
        <f>IF(M76&gt;0,(AD76+AL76)/M76,0)</f>
        <v>3.0936239143235685E-3</v>
      </c>
      <c r="AC76" s="17">
        <v>2.7E-4</v>
      </c>
      <c r="AD76" s="24">
        <f>AC76*M76</f>
        <v>3.6682200000000003</v>
      </c>
      <c r="AE76" s="117">
        <v>0.20960000000000001</v>
      </c>
      <c r="AF76" s="30">
        <f>AI76*(1-AJ76)*AE76</f>
        <v>38.380065600000009</v>
      </c>
      <c r="AG76" s="28">
        <f>IF(AND(AE76&gt;0,AC76&gt;0,Z76&gt;0),((Z76-AC76)*AE76)/((AE76-AC76)*Z76),0)</f>
        <v>0.91408071527746748</v>
      </c>
      <c r="AH76" s="60">
        <f t="shared" si="1"/>
        <v>0.91390153638107985</v>
      </c>
      <c r="AI76" s="12">
        <v>201</v>
      </c>
      <c r="AJ76" s="14">
        <v>8.8999999999999996E-2</v>
      </c>
      <c r="AK76" s="15">
        <v>0.20949999999999999</v>
      </c>
      <c r="AL76" s="30">
        <f>AI76*(1-AJ76)*AK76</f>
        <v>38.361754500000004</v>
      </c>
      <c r="AM76" s="19">
        <v>1.6</v>
      </c>
      <c r="AN76" s="19"/>
      <c r="AO76" s="101">
        <f>AO74+AI76-AN76</f>
        <v>747.33999999999958</v>
      </c>
      <c r="AP76" s="102"/>
      <c r="AQ76" s="12"/>
      <c r="AR76" s="31"/>
      <c r="AS76" s="20"/>
      <c r="AT76" s="20"/>
      <c r="AU76" s="20"/>
      <c r="AV76" s="20"/>
    </row>
    <row r="77" spans="1:48" x14ac:dyDescent="0.2">
      <c r="A77" s="158"/>
      <c r="B77" s="33">
        <v>2</v>
      </c>
      <c r="C77" s="46" t="s">
        <v>54</v>
      </c>
      <c r="D77" s="34">
        <v>17433</v>
      </c>
      <c r="E77" s="34">
        <v>1</v>
      </c>
      <c r="F77" s="34">
        <v>13903</v>
      </c>
      <c r="G77" s="35">
        <v>9.6</v>
      </c>
      <c r="H77" s="35">
        <v>8.9</v>
      </c>
      <c r="I77" s="34">
        <v>14043</v>
      </c>
      <c r="J77" s="35">
        <v>7.2</v>
      </c>
      <c r="K77" s="34">
        <v>14539</v>
      </c>
      <c r="L77" s="36">
        <v>6.6000000000000003E-2</v>
      </c>
      <c r="M77" s="37">
        <f>ROUND(K77*(1-L77),0)</f>
        <v>13579</v>
      </c>
      <c r="N77" s="36">
        <v>0.60699999999999998</v>
      </c>
      <c r="O77" s="25">
        <f>M77*N77</f>
        <v>8242.4529999999995</v>
      </c>
      <c r="P77" s="36">
        <v>0.35499999999999998</v>
      </c>
      <c r="Q77" s="25">
        <f>M77*P77</f>
        <v>4820.5450000000001</v>
      </c>
      <c r="R77" s="39">
        <v>3.7999999999999999E-2</v>
      </c>
      <c r="S77" s="25">
        <f>M77*R77</f>
        <v>516.00199999999995</v>
      </c>
      <c r="T77" s="39">
        <v>0.222</v>
      </c>
      <c r="U77" s="25">
        <f>M77*T77</f>
        <v>3014.538</v>
      </c>
      <c r="V77" s="39">
        <v>0.5</v>
      </c>
      <c r="W77" s="25">
        <f>M77*V77</f>
        <v>6789.5</v>
      </c>
      <c r="X77" s="39">
        <v>0.4</v>
      </c>
      <c r="Y77" s="25">
        <f>X77*M77</f>
        <v>5431.6</v>
      </c>
      <c r="Z77" s="40">
        <v>2.99E-3</v>
      </c>
      <c r="AA77" s="18">
        <f>M77*Z77</f>
        <v>40.601210000000002</v>
      </c>
      <c r="AB77" s="27">
        <f>IF(M77&gt;0,(AD77+AL77)/M77,0)</f>
        <v>3.2961824287502765E-3</v>
      </c>
      <c r="AC77" s="40">
        <v>2.7E-4</v>
      </c>
      <c r="AD77" s="37">
        <f>AC77*M77</f>
        <v>3.6663299999999999</v>
      </c>
      <c r="AE77" s="28">
        <v>0.2147</v>
      </c>
      <c r="AF77" s="41">
        <f>AI77*(1-AJ77)*AE77</f>
        <v>42.294182400000004</v>
      </c>
      <c r="AG77" s="28">
        <f>IF(AND(AE77&gt;0,AC77&gt;0,Z77&gt;0),((Z77-AC77)*AE77)/((AE77-AC77)*Z77),0)</f>
        <v>0.910844446121997</v>
      </c>
      <c r="AH77" s="29">
        <f t="shared" si="1"/>
        <v>0.91927691789762422</v>
      </c>
      <c r="AI77" s="34">
        <v>216</v>
      </c>
      <c r="AJ77" s="36">
        <v>8.7999999999999995E-2</v>
      </c>
      <c r="AK77" s="38">
        <v>0.20860000000000001</v>
      </c>
      <c r="AL77" s="41">
        <f>AI77*(1-AJ77)*AK77</f>
        <v>41.092531200000003</v>
      </c>
      <c r="AM77" s="42">
        <v>1.7</v>
      </c>
      <c r="AN77" s="42"/>
      <c r="AO77" s="121">
        <f>AO76+AI77-AN77</f>
        <v>963.33999999999958</v>
      </c>
      <c r="AP77" s="104"/>
      <c r="AQ77" s="43"/>
      <c r="AR77" s="44"/>
      <c r="AS77" s="45"/>
      <c r="AT77" s="45"/>
      <c r="AU77" s="45"/>
      <c r="AV77" s="45"/>
    </row>
    <row r="78" spans="1:48" x14ac:dyDescent="0.2">
      <c r="A78" s="158"/>
      <c r="B78" s="33">
        <v>3</v>
      </c>
      <c r="C78" s="46" t="s">
        <v>56</v>
      </c>
      <c r="D78" s="43">
        <v>13022</v>
      </c>
      <c r="E78" s="43">
        <v>3</v>
      </c>
      <c r="F78" s="43">
        <v>14652</v>
      </c>
      <c r="G78" s="37">
        <v>10.5</v>
      </c>
      <c r="H78" s="37">
        <v>8.1</v>
      </c>
      <c r="I78" s="43">
        <v>15035</v>
      </c>
      <c r="J78" s="127">
        <v>7.5</v>
      </c>
      <c r="K78" s="43">
        <v>14444</v>
      </c>
      <c r="L78" s="39">
        <v>7.0999999999999994E-2</v>
      </c>
      <c r="M78" s="37">
        <f>ROUND(K78*(1-L78),0)</f>
        <v>13418</v>
      </c>
      <c r="N78" s="39">
        <v>0.64800000000000002</v>
      </c>
      <c r="O78" s="25">
        <f>M78*N78</f>
        <v>8694.8639999999996</v>
      </c>
      <c r="P78" s="39">
        <v>0.32200000000000001</v>
      </c>
      <c r="Q78" s="25">
        <f>M78*P78</f>
        <v>4320.5960000000005</v>
      </c>
      <c r="R78" s="39">
        <v>0.03</v>
      </c>
      <c r="S78" s="25">
        <f>M78*R78</f>
        <v>402.53999999999996</v>
      </c>
      <c r="T78" s="39">
        <v>0.217</v>
      </c>
      <c r="U78" s="25">
        <f>M78*T78</f>
        <v>2911.7060000000001</v>
      </c>
      <c r="V78" s="39">
        <v>0.502</v>
      </c>
      <c r="W78" s="25">
        <f>M78*V78</f>
        <v>6735.8360000000002</v>
      </c>
      <c r="X78" s="39">
        <v>0.4</v>
      </c>
      <c r="Y78" s="25">
        <f>X78*M78</f>
        <v>5367.2000000000007</v>
      </c>
      <c r="Z78" s="47">
        <v>2.9199999999999999E-3</v>
      </c>
      <c r="AA78" s="18">
        <f>M78*Z78</f>
        <v>39.18056</v>
      </c>
      <c r="AB78" s="27">
        <f>IF(M78&gt;0,(AD78+AL78)/M78,0)</f>
        <v>3.1001776866895221E-3</v>
      </c>
      <c r="AC78" s="47">
        <v>2.5999999999999998E-4</v>
      </c>
      <c r="AD78" s="37">
        <f>AC78*M78</f>
        <v>3.4886799999999996</v>
      </c>
      <c r="AE78" s="28">
        <v>0.21510000000000001</v>
      </c>
      <c r="AF78" s="41">
        <f>AI78*(1-AJ78)*AE78</f>
        <v>37.550867400000008</v>
      </c>
      <c r="AG78" s="28">
        <f>IF(AND(AE78&gt;0,AC78&gt;0,Z78&gt;0),((Z78-AC78)*AE78)/((AE78-AC78)*Z78),0)</f>
        <v>0.91206134925513238</v>
      </c>
      <c r="AH78" s="29">
        <f t="shared" si="1"/>
        <v>0.91722627556481062</v>
      </c>
      <c r="AI78" s="43">
        <v>191</v>
      </c>
      <c r="AJ78" s="39">
        <v>8.5999999999999993E-2</v>
      </c>
      <c r="AK78" s="28">
        <v>0.21829999999999999</v>
      </c>
      <c r="AL78" s="41">
        <f>AI78*(1-AJ78)*AK78</f>
        <v>38.109504200000003</v>
      </c>
      <c r="AM78" s="18">
        <v>1.6</v>
      </c>
      <c r="AN78" s="18"/>
      <c r="AO78" s="121">
        <f>AO77+AI78-AN78</f>
        <v>1154.3399999999997</v>
      </c>
      <c r="AP78" s="104"/>
      <c r="AQ78" s="43"/>
      <c r="AR78" s="48"/>
      <c r="AS78" s="41"/>
      <c r="AT78" s="41"/>
      <c r="AU78" s="41"/>
      <c r="AV78" s="41"/>
    </row>
    <row r="79" spans="1:48" s="22" customFormat="1" ht="13.5" thickBot="1" x14ac:dyDescent="0.25">
      <c r="A79" s="159"/>
      <c r="B79" s="49" t="s">
        <v>38</v>
      </c>
      <c r="C79" s="50"/>
      <c r="D79" s="51">
        <f>SUM(D76:D78)</f>
        <v>44830</v>
      </c>
      <c r="E79" s="51"/>
      <c r="F79" s="51">
        <f>SUM(F76:F78)</f>
        <v>44093</v>
      </c>
      <c r="G79" s="52"/>
      <c r="H79" s="52"/>
      <c r="I79" s="51">
        <f>SUM(I76:I78)</f>
        <v>45110</v>
      </c>
      <c r="J79" s="52"/>
      <c r="K79" s="51">
        <f>SUM(K76:K78)</f>
        <v>43513</v>
      </c>
      <c r="L79" s="21">
        <f>IF(K79&gt;0,(K76*L76+K77*L77+K78*L78)/K79,0)</f>
        <v>6.7325810677268852E-2</v>
      </c>
      <c r="M79" s="52">
        <f>M76+M77+M78</f>
        <v>40583</v>
      </c>
      <c r="N79" s="21">
        <f>IF(M79&gt;0,O79/M79,0)</f>
        <v>0.64030734544020895</v>
      </c>
      <c r="O79" s="54">
        <f>O76+O77+O78</f>
        <v>25985.593000000001</v>
      </c>
      <c r="P79" s="21">
        <f>IF(M79&gt;0,Q79/M79,0)</f>
        <v>0.31563366434221229</v>
      </c>
      <c r="Q79" s="54">
        <f>Q76+Q77+Q78</f>
        <v>12809.361000000001</v>
      </c>
      <c r="R79" s="21">
        <f>IF(M79&gt;0,S79/M79,0)</f>
        <v>4.4058990217578788E-2</v>
      </c>
      <c r="S79" s="54">
        <f>S76+S77+S78</f>
        <v>1788.0459999999998</v>
      </c>
      <c r="T79" s="21">
        <f>IF(M79&gt;0,U79/M79,0)</f>
        <v>0.22235546903876008</v>
      </c>
      <c r="U79" s="54">
        <f>U76+U77+U78</f>
        <v>9023.8520000000008</v>
      </c>
      <c r="V79" s="21">
        <f>IF(M79&gt;0,W79/M79,0)</f>
        <v>0.5006612621048222</v>
      </c>
      <c r="W79" s="54">
        <f>W76+W77+W78</f>
        <v>20318.335999999999</v>
      </c>
      <c r="X79" s="21">
        <f>IF(M79&gt;0,Y79/M79,0)</f>
        <v>0.4</v>
      </c>
      <c r="Y79" s="54">
        <f>Y76+Y77+Y78</f>
        <v>16233.2</v>
      </c>
      <c r="Z79" s="55">
        <f>IF(M79&gt;0,AA79/M79,0)</f>
        <v>3.0036806051795088E-3</v>
      </c>
      <c r="AA79" s="56">
        <f>SUM(AA76:AA78)</f>
        <v>121.89837</v>
      </c>
      <c r="AB79" s="55">
        <f>IF(M79&gt;0,(AB76*M76+AB77*M77+AB78*M78)/M79,0)</f>
        <v>3.1635665155360622E-3</v>
      </c>
      <c r="AC79" s="55">
        <f>IF(K79&gt;0,(K76*AC76+K77*AC77+K78*AC78)/K79,0)</f>
        <v>2.6668053225472845E-4</v>
      </c>
      <c r="AD79" s="52">
        <f>SUM(AD76:AD78)</f>
        <v>10.823229999999999</v>
      </c>
      <c r="AE79" s="53">
        <f>IF(K79&gt;0,(K76*AE76+K77*AE77+K78*AE78)/K79,0)</f>
        <v>0.2131297704134397</v>
      </c>
      <c r="AF79" s="58">
        <f>SUM(AF76:AF78)</f>
        <v>118.22511540000002</v>
      </c>
      <c r="AG79" s="53">
        <f>IF(AND(AA79&gt;0),((AA76*AG76+AA77*AG77+AA78*AG78)/AA79),0)</f>
        <v>0.91235373291340593</v>
      </c>
      <c r="AH79" s="57">
        <f t="shared" si="1"/>
        <v>0.91685525060005024</v>
      </c>
      <c r="AI79" s="51">
        <f>SUM(AI76:AI78)</f>
        <v>608</v>
      </c>
      <c r="AJ79" s="21">
        <f>IF(AI79&gt;0,(AJ76*AI76+AJ77*AI77+AJ78*AI78)/AI79,0)</f>
        <v>8.7702302631578938E-2</v>
      </c>
      <c r="AK79" s="53">
        <f>IF(K79&gt;0,(AK76*K76+AK77*K77+AK78*K78)/K79,0)</f>
        <v>0.21212041458874359</v>
      </c>
      <c r="AL79" s="58">
        <f>SUM(AL76:AL78)</f>
        <v>117.56378990000002</v>
      </c>
      <c r="AM79" s="56"/>
      <c r="AN79" s="56">
        <f>SUM(AN76:AN78)</f>
        <v>0</v>
      </c>
      <c r="AO79" s="105"/>
      <c r="AP79" s="106">
        <f>AO78</f>
        <v>1154.3399999999997</v>
      </c>
      <c r="AQ79" s="51">
        <f>SUM(AQ76:AQ78)</f>
        <v>0</v>
      </c>
      <c r="AR79" s="59"/>
      <c r="AS79" s="58"/>
      <c r="AT79" s="58"/>
      <c r="AU79" s="58"/>
      <c r="AV79" s="58"/>
    </row>
    <row r="80" spans="1:48" x14ac:dyDescent="0.2">
      <c r="A80" s="157">
        <v>20</v>
      </c>
      <c r="B80" s="23">
        <v>1</v>
      </c>
      <c r="C80" s="11" t="s">
        <v>53</v>
      </c>
      <c r="D80" s="12">
        <v>12105</v>
      </c>
      <c r="E80" s="12">
        <v>0</v>
      </c>
      <c r="F80" s="12">
        <v>14173</v>
      </c>
      <c r="G80" s="13">
        <v>7.5</v>
      </c>
      <c r="H80" s="13">
        <v>6.9</v>
      </c>
      <c r="I80" s="12">
        <v>14996</v>
      </c>
      <c r="J80" s="125">
        <v>7.1</v>
      </c>
      <c r="K80" s="12">
        <v>14412</v>
      </c>
      <c r="L80" s="14">
        <v>7.0999999999999994E-2</v>
      </c>
      <c r="M80" s="24">
        <f>ROUND(K80*(1-L80),0)</f>
        <v>13389</v>
      </c>
      <c r="N80" s="14">
        <v>0.70899999999999996</v>
      </c>
      <c r="O80" s="25">
        <f>M80*N80</f>
        <v>9492.8009999999995</v>
      </c>
      <c r="P80" s="14">
        <v>0.20499999999999999</v>
      </c>
      <c r="Q80" s="25">
        <f>M80*P80</f>
        <v>2744.7449999999999</v>
      </c>
      <c r="R80" s="16">
        <v>8.5999999999999993E-2</v>
      </c>
      <c r="S80" s="25">
        <f>M80*R80</f>
        <v>1151.454</v>
      </c>
      <c r="T80" s="140">
        <v>0.20200000000000001</v>
      </c>
      <c r="U80" s="25">
        <f>M80*T80</f>
        <v>2704.578</v>
      </c>
      <c r="V80" s="16">
        <v>0.52200000000000002</v>
      </c>
      <c r="W80" s="25">
        <f>M80*V80</f>
        <v>6989.058</v>
      </c>
      <c r="X80" s="16">
        <v>0.4</v>
      </c>
      <c r="Y80" s="25">
        <f>X80*M80</f>
        <v>5355.6</v>
      </c>
      <c r="Z80" s="17">
        <v>2.8800000000000002E-3</v>
      </c>
      <c r="AA80" s="18">
        <f>M80*Z80</f>
        <v>38.560320000000004</v>
      </c>
      <c r="AB80" s="27">
        <f>IF(M80&gt;0,(AD80+AL80)/M80,0)</f>
        <v>3.0427282097244004E-3</v>
      </c>
      <c r="AC80" s="17">
        <v>2.5999999999999998E-4</v>
      </c>
      <c r="AD80" s="24">
        <f>AC80*M80</f>
        <v>3.4811399999999999</v>
      </c>
      <c r="AE80" s="117">
        <v>0.20069999999999999</v>
      </c>
      <c r="AF80" s="30">
        <f>AI80*(1-AJ80)*AE80</f>
        <v>37.257947999999999</v>
      </c>
      <c r="AG80" s="28">
        <f>IF(AND(AE80&gt;0,AC80&gt;0,Z80&gt;0),((Z80-AC80)*AE80)/((AE80-AC80)*Z80),0)</f>
        <v>0.91090226501696292</v>
      </c>
      <c r="AH80" s="60">
        <f t="shared" si="1"/>
        <v>0.91573667551372606</v>
      </c>
      <c r="AI80" s="12">
        <v>204</v>
      </c>
      <c r="AJ80" s="14">
        <v>0.09</v>
      </c>
      <c r="AK80" s="15">
        <v>0.20069999999999999</v>
      </c>
      <c r="AL80" s="30">
        <f>AI80*(1-AJ80)*AK80</f>
        <v>37.257947999999999</v>
      </c>
      <c r="AM80" s="19">
        <v>1.6</v>
      </c>
      <c r="AN80" s="19"/>
      <c r="AO80" s="101">
        <f>AO78+AI80-AN80</f>
        <v>1358.3399999999997</v>
      </c>
      <c r="AP80" s="102"/>
      <c r="AQ80" s="12"/>
      <c r="AR80" s="31"/>
      <c r="AS80" s="20"/>
      <c r="AT80" s="20"/>
      <c r="AU80" s="20"/>
      <c r="AV80" s="20"/>
    </row>
    <row r="81" spans="1:48" x14ac:dyDescent="0.2">
      <c r="A81" s="158"/>
      <c r="B81" s="33">
        <v>2</v>
      </c>
      <c r="C81" s="46" t="s">
        <v>54</v>
      </c>
      <c r="D81" s="34">
        <v>17700</v>
      </c>
      <c r="E81" s="34">
        <v>2</v>
      </c>
      <c r="F81" s="34">
        <v>15329</v>
      </c>
      <c r="G81" s="35">
        <v>9.6</v>
      </c>
      <c r="H81" s="35">
        <v>7.3</v>
      </c>
      <c r="I81" s="34">
        <v>14851</v>
      </c>
      <c r="J81" s="35">
        <v>7.3</v>
      </c>
      <c r="K81" s="34">
        <v>14420</v>
      </c>
      <c r="L81" s="36">
        <v>7.0999999999999994E-2</v>
      </c>
      <c r="M81" s="37">
        <f>ROUND(K81*(1-L81),0)</f>
        <v>13396</v>
      </c>
      <c r="N81" s="36">
        <v>0.67600000000000005</v>
      </c>
      <c r="O81" s="25">
        <f>M81*N81</f>
        <v>9055.6959999999999</v>
      </c>
      <c r="P81" s="36">
        <v>0.26800000000000002</v>
      </c>
      <c r="Q81" s="25">
        <f>M81*P81</f>
        <v>3590.1280000000002</v>
      </c>
      <c r="R81" s="39">
        <v>5.6000000000000001E-2</v>
      </c>
      <c r="S81" s="25">
        <f>M81*R81</f>
        <v>750.17600000000004</v>
      </c>
      <c r="T81" s="39">
        <v>0.21099999999999999</v>
      </c>
      <c r="U81" s="25">
        <f>M81*T81</f>
        <v>2826.556</v>
      </c>
      <c r="V81" s="39">
        <v>0.51100000000000001</v>
      </c>
      <c r="W81" s="25">
        <f>M81*V81</f>
        <v>6845.3559999999998</v>
      </c>
      <c r="X81" s="39">
        <v>0.4</v>
      </c>
      <c r="Y81" s="25">
        <f>X81*M81</f>
        <v>5358.4000000000005</v>
      </c>
      <c r="Z81" s="40">
        <v>2.8900000000000002E-3</v>
      </c>
      <c r="AA81" s="18">
        <f>M81*Z81</f>
        <v>38.714440000000003</v>
      </c>
      <c r="AB81" s="27">
        <f>IF(M81&gt;0,(AD81+AL81)/M81,0)</f>
        <v>2.7851350851000305E-3</v>
      </c>
      <c r="AC81" s="40">
        <v>2.7999999999999998E-4</v>
      </c>
      <c r="AD81" s="37">
        <f>AC81*M81</f>
        <v>3.7508799999999995</v>
      </c>
      <c r="AE81" s="28">
        <v>0.20949999999999999</v>
      </c>
      <c r="AF81" s="41">
        <f>AI81*(1-AJ81)*AE81</f>
        <v>35.615838000000004</v>
      </c>
      <c r="AG81" s="28">
        <f>IF(AND(AE81&gt;0,AC81&gt;0,Z81&gt;0),((Z81-AC81)*AE81)/((AE81-AC81)*Z81),0)</f>
        <v>0.9043228283401622</v>
      </c>
      <c r="AH81" s="29">
        <f t="shared" si="1"/>
        <v>0.90074392766070688</v>
      </c>
      <c r="AI81" s="34">
        <v>186</v>
      </c>
      <c r="AJ81" s="36">
        <v>8.5999999999999993E-2</v>
      </c>
      <c r="AK81" s="38">
        <v>0.19739999999999999</v>
      </c>
      <c r="AL81" s="41">
        <f>AI81*(1-AJ81)*AK81</f>
        <v>33.558789600000004</v>
      </c>
      <c r="AM81" s="42">
        <v>1.65</v>
      </c>
      <c r="AN81" s="42"/>
      <c r="AO81" s="121">
        <f>AO80+AI81-AN81</f>
        <v>1544.3399999999997</v>
      </c>
      <c r="AP81" s="104"/>
      <c r="AQ81" s="43"/>
      <c r="AR81" s="44"/>
      <c r="AS81" s="45"/>
      <c r="AT81" s="45"/>
      <c r="AU81" s="45"/>
      <c r="AV81" s="45"/>
    </row>
    <row r="82" spans="1:48" x14ac:dyDescent="0.2">
      <c r="A82" s="158"/>
      <c r="B82" s="33">
        <v>3</v>
      </c>
      <c r="C82" s="46" t="s">
        <v>50</v>
      </c>
      <c r="D82" s="43">
        <v>13621</v>
      </c>
      <c r="E82" s="43">
        <v>2</v>
      </c>
      <c r="F82" s="43">
        <v>14993</v>
      </c>
      <c r="G82" s="37">
        <v>7.4</v>
      </c>
      <c r="H82" s="37">
        <v>8.1999999999999993</v>
      </c>
      <c r="I82" s="43">
        <v>15740</v>
      </c>
      <c r="J82" s="37">
        <v>6.9</v>
      </c>
      <c r="K82" s="43">
        <v>14383</v>
      </c>
      <c r="L82" s="39">
        <v>6.8000000000000005E-2</v>
      </c>
      <c r="M82" s="37">
        <f>ROUND(K82*(1-L82),0)</f>
        <v>13405</v>
      </c>
      <c r="N82" s="39">
        <v>0.623</v>
      </c>
      <c r="O82" s="25">
        <f>M82*N82</f>
        <v>8351.3150000000005</v>
      </c>
      <c r="P82" s="39">
        <v>0.26200000000000001</v>
      </c>
      <c r="Q82" s="25">
        <f>M82*P82</f>
        <v>3512.11</v>
      </c>
      <c r="R82" s="39">
        <v>0.115</v>
      </c>
      <c r="S82" s="25">
        <f>M82*R82</f>
        <v>1541.575</v>
      </c>
      <c r="T82" s="39">
        <v>0.22500000000000001</v>
      </c>
      <c r="U82" s="25">
        <f>M82*T82</f>
        <v>3016.125</v>
      </c>
      <c r="V82" s="39">
        <v>0.48499999999999999</v>
      </c>
      <c r="W82" s="25">
        <f>M82*V82</f>
        <v>6501.4250000000002</v>
      </c>
      <c r="X82" s="39">
        <v>0.4</v>
      </c>
      <c r="Y82" s="25">
        <f>X82*M82</f>
        <v>5362</v>
      </c>
      <c r="Z82" s="47">
        <v>3.0699999999999998E-3</v>
      </c>
      <c r="AA82" s="18">
        <f>M82*Z82</f>
        <v>41.153349999999996</v>
      </c>
      <c r="AB82" s="27">
        <f>IF(M82&gt;0,(AD82+AL82)/M82,0)</f>
        <v>3.0345787989556139E-3</v>
      </c>
      <c r="AC82" s="47">
        <v>3.3E-4</v>
      </c>
      <c r="AD82" s="37">
        <f>AC82*M82</f>
        <v>4.4236500000000003</v>
      </c>
      <c r="AE82" s="28">
        <v>0.21779999999999999</v>
      </c>
      <c r="AF82" s="41">
        <f>AI82*(1-AJ82)*AE82</f>
        <v>37.547848800000004</v>
      </c>
      <c r="AG82" s="28">
        <f>IF(AND(AE82&gt;0,AC82&gt;0,Z82&gt;0),((Z82-AC82)*AE82)/((AE82-AC82)*Z82),0)</f>
        <v>0.89386248041401206</v>
      </c>
      <c r="AH82" s="29">
        <f t="shared" si="1"/>
        <v>0.89265418301984423</v>
      </c>
      <c r="AI82" s="43">
        <v>188</v>
      </c>
      <c r="AJ82" s="39">
        <v>8.3000000000000004E-2</v>
      </c>
      <c r="AK82" s="28">
        <v>0.21029999999999999</v>
      </c>
      <c r="AL82" s="41">
        <f>AI82*(1-AJ82)*AK82</f>
        <v>36.2548788</v>
      </c>
      <c r="AM82" s="18">
        <v>1.55</v>
      </c>
      <c r="AN82" s="18"/>
      <c r="AO82" s="121">
        <f>AO81+AI82-AN82</f>
        <v>1732.3399999999997</v>
      </c>
      <c r="AP82" s="104"/>
      <c r="AQ82" s="43"/>
      <c r="AR82" s="48"/>
      <c r="AS82" s="41"/>
      <c r="AT82" s="41"/>
      <c r="AU82" s="41"/>
      <c r="AV82" s="41"/>
    </row>
    <row r="83" spans="1:48" s="22" customFormat="1" ht="13.5" thickBot="1" x14ac:dyDescent="0.25">
      <c r="A83" s="159"/>
      <c r="B83" s="49" t="s">
        <v>38</v>
      </c>
      <c r="C83" s="50"/>
      <c r="D83" s="51">
        <f>SUM(D80:D82)</f>
        <v>43426</v>
      </c>
      <c r="E83" s="51"/>
      <c r="F83" s="51">
        <f>SUM(F80:F82)</f>
        <v>44495</v>
      </c>
      <c r="G83" s="52"/>
      <c r="H83" s="52"/>
      <c r="I83" s="51">
        <f>SUM(I80:I82)</f>
        <v>45587</v>
      </c>
      <c r="J83" s="52"/>
      <c r="K83" s="51">
        <f>SUM(K80:K82)</f>
        <v>43215</v>
      </c>
      <c r="L83" s="21">
        <f>IF(K83&gt;0,(K80*L80+K81*L81+K82*L82)/K83,0)</f>
        <v>7.0001527247483514E-2</v>
      </c>
      <c r="M83" s="52">
        <f>M80+M81+M82</f>
        <v>40190</v>
      </c>
      <c r="N83" s="21">
        <f>IF(M83&gt;0,O83/M83,0)</f>
        <v>0.66931604876835027</v>
      </c>
      <c r="O83" s="54">
        <f>O80+O81+O82</f>
        <v>26899.811999999998</v>
      </c>
      <c r="P83" s="21">
        <f>IF(M83&gt;0,Q83/M83,0)</f>
        <v>0.24501077382433442</v>
      </c>
      <c r="Q83" s="54">
        <f>Q80+Q81+Q82</f>
        <v>9846.9830000000002</v>
      </c>
      <c r="R83" s="21">
        <f>IF(M83&gt;0,S83/M83,0)</f>
        <v>8.5673177407315254E-2</v>
      </c>
      <c r="S83" s="54">
        <f>S80+S81+S82</f>
        <v>3443.2049999999999</v>
      </c>
      <c r="T83" s="21">
        <f>IF(M83&gt;0,U83/M83,0)</f>
        <v>0.21267128638964916</v>
      </c>
      <c r="U83" s="54">
        <f>U80+U81+U82</f>
        <v>8547.259</v>
      </c>
      <c r="V83" s="21">
        <f>IF(M83&gt;0,W83/M83,0)</f>
        <v>0.50599251057476979</v>
      </c>
      <c r="W83" s="54">
        <f>W80+W81+W82</f>
        <v>20335.839</v>
      </c>
      <c r="X83" s="21">
        <f>IF(M83&gt;0,Y83/M83,0)</f>
        <v>0.4</v>
      </c>
      <c r="Y83" s="54">
        <f>Y80+Y81+Y82</f>
        <v>16076</v>
      </c>
      <c r="Z83" s="55">
        <f>IF(M83&gt;0,AA83/M83,0)</f>
        <v>2.946705896989301E-3</v>
      </c>
      <c r="AA83" s="56">
        <f>SUM(AA80:AA82)</f>
        <v>118.42811</v>
      </c>
      <c r="AB83" s="55">
        <f>IF(M83&gt;0,(AB80*M80+AB81*M81+AB82*M82)/M83,0)</f>
        <v>2.954149947748196E-3</v>
      </c>
      <c r="AC83" s="55">
        <f>IF(K83&gt;0,(K80*AC80+K81*AC81+K82*AC82)/K83,0)</f>
        <v>2.8997130625940063E-4</v>
      </c>
      <c r="AD83" s="52">
        <f>SUM(AD80:AD82)</f>
        <v>11.655670000000001</v>
      </c>
      <c r="AE83" s="53">
        <f>IF(K83&gt;0,(K80*AE80+K81*AE81+K82*AE82)/K83,0)</f>
        <v>0.2093276825176443</v>
      </c>
      <c r="AF83" s="58">
        <f>SUM(AF80:AF82)</f>
        <v>110.42163479999999</v>
      </c>
      <c r="AG83" s="53">
        <f>IF(AND(AA83&gt;0),((AA80*AG80+AA81*AG81+AA82*AG82)/AA83),0)</f>
        <v>0.90283016603516153</v>
      </c>
      <c r="AH83" s="57">
        <f t="shared" si="1"/>
        <v>0.90313410044612397</v>
      </c>
      <c r="AI83" s="51">
        <f>SUM(AI80:AI82)</f>
        <v>578</v>
      </c>
      <c r="AJ83" s="21">
        <f>IF(AI83&gt;0,(AJ80*AI80+AJ81*AI81+AJ82*AI82)/AI83,0)</f>
        <v>8.6435986159169545E-2</v>
      </c>
      <c r="AK83" s="53">
        <f>IF(K83&gt;0,(AK80*K80+AK81*K81+AK82*K82)/K83,0)</f>
        <v>0.20279396737244013</v>
      </c>
      <c r="AL83" s="58">
        <f>SUM(AL80:AL82)</f>
        <v>107.07161640000001</v>
      </c>
      <c r="AM83" s="56"/>
      <c r="AN83" s="56">
        <f>SUM(AN80:AN82)</f>
        <v>0</v>
      </c>
      <c r="AO83" s="105"/>
      <c r="AP83" s="106">
        <f>AO82</f>
        <v>1732.3399999999997</v>
      </c>
      <c r="AQ83" s="51">
        <f>SUM(AQ80:AQ82)</f>
        <v>0</v>
      </c>
      <c r="AR83" s="59"/>
      <c r="AS83" s="58"/>
      <c r="AT83" s="58"/>
      <c r="AU83" s="58"/>
      <c r="AV83" s="58"/>
    </row>
    <row r="84" spans="1:48" x14ac:dyDescent="0.2">
      <c r="A84" s="157">
        <v>21</v>
      </c>
      <c r="B84" s="23">
        <v>1</v>
      </c>
      <c r="C84" s="11" t="s">
        <v>52</v>
      </c>
      <c r="D84" s="12">
        <v>4914</v>
      </c>
      <c r="E84" s="12">
        <v>0</v>
      </c>
      <c r="F84" s="12">
        <v>10707</v>
      </c>
      <c r="G84" s="13">
        <v>11.3</v>
      </c>
      <c r="H84" s="13">
        <v>9.1</v>
      </c>
      <c r="I84" s="12">
        <v>10674</v>
      </c>
      <c r="J84" s="13">
        <v>8</v>
      </c>
      <c r="K84" s="12">
        <v>14260</v>
      </c>
      <c r="L84" s="14">
        <v>7.0000000000000007E-2</v>
      </c>
      <c r="M84" s="24">
        <f>ROUND(K84*(1-L84),0)</f>
        <v>13262</v>
      </c>
      <c r="N84" s="14">
        <v>0.65100000000000002</v>
      </c>
      <c r="O84" s="25">
        <f>M84*N84</f>
        <v>8633.5619999999999</v>
      </c>
      <c r="P84" s="14">
        <v>0.27900000000000003</v>
      </c>
      <c r="Q84" s="25">
        <f>M84*P84</f>
        <v>3700.0980000000004</v>
      </c>
      <c r="R84" s="16">
        <v>7.0000000000000007E-2</v>
      </c>
      <c r="S84" s="25">
        <f>M84*R84</f>
        <v>928.34</v>
      </c>
      <c r="T84" s="140">
        <v>0.20899999999999999</v>
      </c>
      <c r="U84" s="25">
        <f>M84*T84</f>
        <v>2771.7579999999998</v>
      </c>
      <c r="V84" s="16">
        <v>0.50600000000000001</v>
      </c>
      <c r="W84" s="25">
        <f>M84*V84</f>
        <v>6710.5720000000001</v>
      </c>
      <c r="X84" s="16">
        <v>0.4</v>
      </c>
      <c r="Y84" s="25">
        <f>X84*M84</f>
        <v>5304.8</v>
      </c>
      <c r="Z84" s="17">
        <v>3.0500000000000002E-3</v>
      </c>
      <c r="AA84" s="18">
        <f>M84*Z84</f>
        <v>40.449100000000001</v>
      </c>
      <c r="AB84" s="27">
        <f>IF(M84&gt;0,(AD84+AL84)/M84,0)</f>
        <v>3.0582864575478814E-3</v>
      </c>
      <c r="AC84" s="17">
        <v>3.1E-4</v>
      </c>
      <c r="AD84" s="24">
        <f>AC84*M84</f>
        <v>4.1112200000000003</v>
      </c>
      <c r="AE84" s="117">
        <v>0.21579999999999999</v>
      </c>
      <c r="AF84" s="30">
        <f>AI84*(1-AJ84)*AE84</f>
        <v>36.329929999999997</v>
      </c>
      <c r="AG84" s="28">
        <f>IF(AND(AE84&gt;0,AC84&gt;0,Z84&gt;0),((Z84-AC84)*AE84)/((AE84-AC84)*Z84),0)</f>
        <v>0.89965302105989464</v>
      </c>
      <c r="AH84" s="60">
        <f t="shared" si="1"/>
        <v>0.8999246242254163</v>
      </c>
      <c r="AI84" s="12">
        <v>185</v>
      </c>
      <c r="AJ84" s="14">
        <v>0.09</v>
      </c>
      <c r="AK84" s="15">
        <v>0.2165</v>
      </c>
      <c r="AL84" s="30">
        <f>AI84*(1-AJ84)*AK84</f>
        <v>36.447775</v>
      </c>
      <c r="AM84" s="19">
        <v>1.57</v>
      </c>
      <c r="AN84" s="19">
        <v>983.98</v>
      </c>
      <c r="AO84" s="101">
        <f>AO82+AI84-AN84</f>
        <v>933.35999999999967</v>
      </c>
      <c r="AP84" s="102"/>
      <c r="AQ84" s="12"/>
      <c r="AR84" s="31"/>
      <c r="AS84" s="20"/>
      <c r="AT84" s="20"/>
      <c r="AU84" s="20"/>
      <c r="AV84" s="20"/>
    </row>
    <row r="85" spans="1:48" x14ac:dyDescent="0.2">
      <c r="A85" s="158"/>
      <c r="B85" s="33">
        <v>2</v>
      </c>
      <c r="C85" s="46" t="s">
        <v>54</v>
      </c>
      <c r="D85" s="34">
        <v>17500</v>
      </c>
      <c r="E85" s="34">
        <v>2</v>
      </c>
      <c r="F85" s="34">
        <v>13084</v>
      </c>
      <c r="G85" s="35">
        <v>9.9</v>
      </c>
      <c r="H85" s="35">
        <v>9.5</v>
      </c>
      <c r="I85" s="34">
        <v>13354</v>
      </c>
      <c r="J85" s="35">
        <v>8.3000000000000007</v>
      </c>
      <c r="K85" s="34">
        <v>14423</v>
      </c>
      <c r="L85" s="36">
        <v>6.7000000000000004E-2</v>
      </c>
      <c r="M85" s="37">
        <f>ROUND(K85*(1-L85),0)</f>
        <v>13457</v>
      </c>
      <c r="N85" s="36">
        <v>0.73599999999999999</v>
      </c>
      <c r="O85" s="25">
        <f>M85*N85</f>
        <v>9904.351999999999</v>
      </c>
      <c r="P85" s="36">
        <v>0.20200000000000001</v>
      </c>
      <c r="Q85" s="25">
        <f>M85*P85</f>
        <v>2718.3140000000003</v>
      </c>
      <c r="R85" s="39">
        <v>6.2E-2</v>
      </c>
      <c r="S85" s="25">
        <f>M85*R85</f>
        <v>834.33399999999995</v>
      </c>
      <c r="T85" s="39">
        <v>0.215</v>
      </c>
      <c r="U85" s="25">
        <f>M85*T85</f>
        <v>2893.2550000000001</v>
      </c>
      <c r="V85" s="39">
        <v>0.501</v>
      </c>
      <c r="W85" s="25">
        <f>M85*V85</f>
        <v>6741.9570000000003</v>
      </c>
      <c r="X85" s="39">
        <v>0.4</v>
      </c>
      <c r="Y85" s="25">
        <f>X85*M85</f>
        <v>5382.8</v>
      </c>
      <c r="Z85" s="40">
        <v>3.0000000000000001E-3</v>
      </c>
      <c r="AA85" s="18">
        <f>M85*Z85</f>
        <v>40.371000000000002</v>
      </c>
      <c r="AB85" s="27">
        <f>IF(M85&gt;0,(AD85+AL85)/M85,0)</f>
        <v>2.9015355577023108E-3</v>
      </c>
      <c r="AC85" s="40">
        <v>3.1E-4</v>
      </c>
      <c r="AD85" s="37">
        <f>AC85*M85</f>
        <v>4.1716699999999998</v>
      </c>
      <c r="AE85" s="28">
        <v>0.21659999999999999</v>
      </c>
      <c r="AF85" s="41">
        <f>AI85*(1-AJ85)*AE85</f>
        <v>35.084868</v>
      </c>
      <c r="AG85" s="28">
        <f>IF(AND(AE85&gt;0,AC85&gt;0,Z85&gt;0),((Z85-AC85)*AE85)/((AE85-AC85)*Z85),0)</f>
        <v>0.89795182394008044</v>
      </c>
      <c r="AH85" s="29">
        <f t="shared" si="1"/>
        <v>0.89444789235222066</v>
      </c>
      <c r="AI85" s="34">
        <v>178</v>
      </c>
      <c r="AJ85" s="36">
        <v>0.09</v>
      </c>
      <c r="AK85" s="38">
        <v>0.21529999999999999</v>
      </c>
      <c r="AL85" s="41">
        <f>AI85*(1-AJ85)*AK85</f>
        <v>34.874293999999999</v>
      </c>
      <c r="AM85" s="42">
        <v>1.65</v>
      </c>
      <c r="AN85" s="42"/>
      <c r="AO85" s="121">
        <f>AO84+AI85-AN85</f>
        <v>1111.3599999999997</v>
      </c>
      <c r="AP85" s="104"/>
      <c r="AQ85" s="43"/>
      <c r="AR85" s="44"/>
      <c r="AS85" s="45"/>
      <c r="AT85" s="45"/>
      <c r="AU85" s="45"/>
      <c r="AV85" s="45"/>
    </row>
    <row r="86" spans="1:48" x14ac:dyDescent="0.2">
      <c r="A86" s="158"/>
      <c r="B86" s="33">
        <v>3</v>
      </c>
      <c r="C86" s="46" t="s">
        <v>50</v>
      </c>
      <c r="D86" s="43">
        <v>13576</v>
      </c>
      <c r="E86" s="43">
        <v>2</v>
      </c>
      <c r="F86" s="43">
        <v>14582</v>
      </c>
      <c r="G86" s="37">
        <v>7.3</v>
      </c>
      <c r="H86" s="37">
        <v>9.1999999999999993</v>
      </c>
      <c r="I86" s="43">
        <v>14916</v>
      </c>
      <c r="J86" s="127">
        <v>7.6</v>
      </c>
      <c r="K86" s="43">
        <v>14046</v>
      </c>
      <c r="L86" s="39">
        <v>6.2E-2</v>
      </c>
      <c r="M86" s="37">
        <f>ROUND(K86*(1-L86),0)</f>
        <v>13175</v>
      </c>
      <c r="N86" s="39">
        <v>0.60099999999999998</v>
      </c>
      <c r="O86" s="25">
        <f>M86*N86</f>
        <v>7918.1749999999993</v>
      </c>
      <c r="P86" s="39">
        <v>0.33500000000000002</v>
      </c>
      <c r="Q86" s="25">
        <f>M86*P86</f>
        <v>4413.625</v>
      </c>
      <c r="R86" s="39">
        <v>6.4000000000000001E-2</v>
      </c>
      <c r="S86" s="25">
        <f>M86*R86</f>
        <v>843.2</v>
      </c>
      <c r="T86" s="39">
        <v>0.22500000000000001</v>
      </c>
      <c r="U86" s="25">
        <f>M86*T86</f>
        <v>2964.375</v>
      </c>
      <c r="V86" s="39">
        <v>0.498</v>
      </c>
      <c r="W86" s="25">
        <f>M86*V86</f>
        <v>6561.15</v>
      </c>
      <c r="X86" s="39">
        <v>0.4</v>
      </c>
      <c r="Y86" s="25">
        <f>X86*M86</f>
        <v>5270</v>
      </c>
      <c r="Z86" s="47">
        <v>3.0400000000000002E-3</v>
      </c>
      <c r="AA86" s="18">
        <f>M86*Z86</f>
        <v>40.052</v>
      </c>
      <c r="AB86" s="27">
        <f>IF(M86&gt;0,(AD86+AL86)/M86,0)</f>
        <v>2.9698509601518027E-3</v>
      </c>
      <c r="AC86" s="47">
        <v>3.1E-4</v>
      </c>
      <c r="AD86" s="37">
        <f>AC86*M86</f>
        <v>4.0842499999999999</v>
      </c>
      <c r="AE86" s="28">
        <v>0.21629999999999999</v>
      </c>
      <c r="AF86" s="41">
        <f>AI86*(1-AJ86)*AE86</f>
        <v>34.882268400000001</v>
      </c>
      <c r="AG86" s="28">
        <f>IF(AND(AE86&gt;0,AC86&gt;0,Z86&gt;0),((Z86-AC86)*AE86)/((AE86-AC86)*Z86),0)</f>
        <v>0.89931520952480748</v>
      </c>
      <c r="AH86" s="29">
        <f t="shared" si="1"/>
        <v>0.89689717029269644</v>
      </c>
      <c r="AI86" s="43">
        <v>178</v>
      </c>
      <c r="AJ86" s="39">
        <v>9.4E-2</v>
      </c>
      <c r="AK86" s="28">
        <v>0.21729999999999999</v>
      </c>
      <c r="AL86" s="41">
        <f>AI86*(1-AJ86)*AK86</f>
        <v>35.043536400000001</v>
      </c>
      <c r="AM86" s="18">
        <v>1.6</v>
      </c>
      <c r="AN86" s="18"/>
      <c r="AO86" s="121">
        <f>AO85+AI86-AN86</f>
        <v>1289.3599999999997</v>
      </c>
      <c r="AP86" s="104"/>
      <c r="AQ86" s="43"/>
      <c r="AR86" s="48"/>
      <c r="AS86" s="41"/>
      <c r="AT86" s="41"/>
      <c r="AU86" s="41"/>
      <c r="AV86" s="41"/>
    </row>
    <row r="87" spans="1:48" s="22" customFormat="1" ht="13.5" thickBot="1" x14ac:dyDescent="0.25">
      <c r="A87" s="159"/>
      <c r="B87" s="49" t="s">
        <v>38</v>
      </c>
      <c r="C87" s="50"/>
      <c r="D87" s="51">
        <f>SUM(D84:D86)</f>
        <v>35990</v>
      </c>
      <c r="E87" s="51"/>
      <c r="F87" s="51">
        <f>SUM(F84:F86)</f>
        <v>38373</v>
      </c>
      <c r="G87" s="52"/>
      <c r="H87" s="52"/>
      <c r="I87" s="51">
        <f>SUM(I84:I86)</f>
        <v>38944</v>
      </c>
      <c r="J87" s="52"/>
      <c r="K87" s="51">
        <f>SUM(K84:K86)</f>
        <v>42729</v>
      </c>
      <c r="L87" s="21">
        <f>IF(K87&gt;0,(K84*L84+K85*L85+K86*L86)/K87,0)</f>
        <v>6.6357579161693464E-2</v>
      </c>
      <c r="M87" s="52">
        <f>M84+M85+M86</f>
        <v>39894</v>
      </c>
      <c r="N87" s="21">
        <f>IF(M87&gt;0,O87/M87,0)</f>
        <v>0.66315959793452639</v>
      </c>
      <c r="O87" s="54">
        <f>O84+O85+O86</f>
        <v>26456.088999999996</v>
      </c>
      <c r="P87" s="21">
        <f>IF(M87&gt;0,Q87/M87,0)</f>
        <v>0.27152045420363963</v>
      </c>
      <c r="Q87" s="54">
        <f>Q84+Q85+Q86</f>
        <v>10832.037</v>
      </c>
      <c r="R87" s="21">
        <f>IF(M87&gt;0,S87/M87,0)</f>
        <v>6.5319947861833857E-2</v>
      </c>
      <c r="S87" s="54">
        <f>S84+S85+S86</f>
        <v>2605.8739999999998</v>
      </c>
      <c r="T87" s="21">
        <f>IF(M87&gt;0,U87/M87,0)</f>
        <v>0.21630791597733992</v>
      </c>
      <c r="U87" s="54">
        <f>U84+U85+U86</f>
        <v>8629.387999999999</v>
      </c>
      <c r="V87" s="21">
        <f>IF(M87&gt;0,W87/M87,0)</f>
        <v>0.50167140422118617</v>
      </c>
      <c r="W87" s="54">
        <f>W84+W85+W86</f>
        <v>20013.679</v>
      </c>
      <c r="X87" s="21">
        <f>IF(M87&gt;0,Y87/M87,0)</f>
        <v>0.4</v>
      </c>
      <c r="Y87" s="54">
        <f>Y84+Y85+Y86</f>
        <v>15957.6</v>
      </c>
      <c r="Z87" s="55">
        <f>IF(M87&gt;0,AA87/M87,0)</f>
        <v>3.0298315536170851E-3</v>
      </c>
      <c r="AA87" s="56">
        <f>SUM(AA84:AA86)</f>
        <v>120.87209999999999</v>
      </c>
      <c r="AB87" s="55">
        <f>IF(M87&gt;0,(AB84*M84+AB85*M85+AB86*M86)/M87,0)</f>
        <v>2.9762055797864341E-3</v>
      </c>
      <c r="AC87" s="55">
        <f>IF(K87&gt;0,(K84*AC84+K85*AC85+K86*AC86)/K87,0)</f>
        <v>3.1E-4</v>
      </c>
      <c r="AD87" s="52">
        <f>SUM(AD84:AD86)</f>
        <v>12.367139999999999</v>
      </c>
      <c r="AE87" s="53">
        <f>IF(K87&gt;0,(K84*AE84+K85*AE85+K86*AE86)/K87,0)</f>
        <v>0.21623439818390316</v>
      </c>
      <c r="AF87" s="58">
        <f>SUM(AF84:AF86)</f>
        <v>106.29706639999999</v>
      </c>
      <c r="AG87" s="53">
        <f>IF(AND(AA87&gt;0),((AA84*AG84+AA85*AG85+AA86*AG86)/AA87),0)</f>
        <v>0.89897288845255752</v>
      </c>
      <c r="AH87" s="57">
        <f t="shared" si="1"/>
        <v>0.89712594045427563</v>
      </c>
      <c r="AI87" s="51">
        <f>SUM(AI84:AI86)</f>
        <v>541</v>
      </c>
      <c r="AJ87" s="21">
        <f>IF(AI87&gt;0,(AJ84*AI84+AJ85*AI85+AJ86*AI86)/AI87,0)</f>
        <v>9.131608133086877E-2</v>
      </c>
      <c r="AK87" s="53">
        <f>IF(K87&gt;0,(AK84*K84+AK85*K85+AK86*K86)/K87,0)</f>
        <v>0.21635792319033911</v>
      </c>
      <c r="AL87" s="58">
        <f>SUM(AL84:AL86)</f>
        <v>106.36560539999999</v>
      </c>
      <c r="AM87" s="56"/>
      <c r="AN87" s="56">
        <f>SUM(AN84:AN86)</f>
        <v>983.98</v>
      </c>
      <c r="AO87" s="105"/>
      <c r="AP87" s="106">
        <f>AO86</f>
        <v>1289.3599999999997</v>
      </c>
      <c r="AQ87" s="51">
        <f>SUM(AQ84:AQ86)</f>
        <v>0</v>
      </c>
      <c r="AR87" s="59"/>
      <c r="AS87" s="58"/>
      <c r="AT87" s="58"/>
      <c r="AU87" s="58"/>
      <c r="AV87" s="58"/>
    </row>
    <row r="88" spans="1:48" x14ac:dyDescent="0.2">
      <c r="A88" s="157">
        <v>22</v>
      </c>
      <c r="B88" s="23">
        <v>1</v>
      </c>
      <c r="C88" s="11" t="s">
        <v>52</v>
      </c>
      <c r="D88" s="12">
        <v>4957</v>
      </c>
      <c r="E88" s="12">
        <v>0</v>
      </c>
      <c r="F88" s="12">
        <v>11981</v>
      </c>
      <c r="G88" s="13">
        <v>7.2</v>
      </c>
      <c r="H88" s="13">
        <v>8.3000000000000007</v>
      </c>
      <c r="I88" s="12">
        <v>11807</v>
      </c>
      <c r="J88" s="125">
        <v>8</v>
      </c>
      <c r="K88" s="12">
        <v>13579</v>
      </c>
      <c r="L88" s="14">
        <v>6.4000000000000001E-2</v>
      </c>
      <c r="M88" s="24">
        <f>ROUND(K88*(1-L88),0)</f>
        <v>12710</v>
      </c>
      <c r="N88" s="14">
        <v>0.66600000000000004</v>
      </c>
      <c r="O88" s="25">
        <f>M88*N88</f>
        <v>8464.86</v>
      </c>
      <c r="P88" s="14">
        <v>0.28299999999999997</v>
      </c>
      <c r="Q88" s="25">
        <f>M88*P88</f>
        <v>3596.93</v>
      </c>
      <c r="R88" s="16">
        <v>5.0999999999999997E-2</v>
      </c>
      <c r="S88" s="25">
        <f>M88*R88</f>
        <v>648.20999999999992</v>
      </c>
      <c r="T88" s="140">
        <v>0.215</v>
      </c>
      <c r="U88" s="25">
        <f>M88*T88</f>
        <v>2732.65</v>
      </c>
      <c r="V88" s="16">
        <v>0.51400000000000001</v>
      </c>
      <c r="W88" s="25">
        <f>M88*V88</f>
        <v>6532.9400000000005</v>
      </c>
      <c r="X88" s="16">
        <v>0.4</v>
      </c>
      <c r="Y88" s="25">
        <f>X88*M88</f>
        <v>5084</v>
      </c>
      <c r="Z88" s="17">
        <v>2.96E-3</v>
      </c>
      <c r="AA88" s="18">
        <f>M88*Z88</f>
        <v>37.621600000000001</v>
      </c>
      <c r="AB88" s="27">
        <f>IF(M88&gt;0,(AD88+AL88)/M88,0)</f>
        <v>3.0367756412273796E-3</v>
      </c>
      <c r="AC88" s="17">
        <v>2.9E-4</v>
      </c>
      <c r="AD88" s="24">
        <f>AC88*M88</f>
        <v>3.6859000000000002</v>
      </c>
      <c r="AE88" s="117">
        <v>0.21479999999999999</v>
      </c>
      <c r="AF88" s="30">
        <f>AI88*(1-AJ88)*AE88</f>
        <v>34.288953599999999</v>
      </c>
      <c r="AG88" s="28">
        <f>IF(AND(AE88&gt;0,AC88&gt;0,Z88&gt;0),((Z88-AC88)*AE88)/((AE88-AC88)*Z88),0)</f>
        <v>0.90324649389494871</v>
      </c>
      <c r="AH88" s="60">
        <f t="shared" si="1"/>
        <v>0.90570495635014348</v>
      </c>
      <c r="AI88" s="12">
        <v>176</v>
      </c>
      <c r="AJ88" s="14">
        <v>9.2999999999999999E-2</v>
      </c>
      <c r="AK88" s="15">
        <v>0.21870000000000001</v>
      </c>
      <c r="AL88" s="30">
        <f>AI88*(1-AJ88)*AK88</f>
        <v>34.911518399999999</v>
      </c>
      <c r="AM88" s="19">
        <v>1.56</v>
      </c>
      <c r="AN88" s="19">
        <v>1010.24</v>
      </c>
      <c r="AO88" s="101">
        <f>AO86+AI88-AN88</f>
        <v>455.11999999999966</v>
      </c>
      <c r="AP88" s="102"/>
      <c r="AQ88" s="12"/>
      <c r="AR88" s="31"/>
      <c r="AS88" s="20"/>
      <c r="AT88" s="20"/>
      <c r="AU88" s="20"/>
      <c r="AV88" s="20"/>
    </row>
    <row r="89" spans="1:48" x14ac:dyDescent="0.2">
      <c r="A89" s="158"/>
      <c r="B89" s="33">
        <v>2</v>
      </c>
      <c r="C89" s="11" t="s">
        <v>56</v>
      </c>
      <c r="D89" s="34">
        <v>17900</v>
      </c>
      <c r="E89" s="34">
        <v>4</v>
      </c>
      <c r="F89" s="34">
        <v>13319</v>
      </c>
      <c r="G89" s="35">
        <v>10.4</v>
      </c>
      <c r="H89" s="35">
        <v>9.1999999999999993</v>
      </c>
      <c r="I89" s="34">
        <v>13415</v>
      </c>
      <c r="J89" s="35">
        <v>7.8</v>
      </c>
      <c r="K89" s="34">
        <v>13335</v>
      </c>
      <c r="L89" s="36">
        <v>6.5000000000000002E-2</v>
      </c>
      <c r="M89" s="37">
        <f>ROUND(K89*(1-L89),0)</f>
        <v>12468</v>
      </c>
      <c r="N89" s="36">
        <v>0.67200000000000004</v>
      </c>
      <c r="O89" s="25">
        <f>M89*N89</f>
        <v>8378.496000000001</v>
      </c>
      <c r="P89" s="36">
        <v>0.311</v>
      </c>
      <c r="Q89" s="25">
        <f>M89*P89</f>
        <v>3877.5479999999998</v>
      </c>
      <c r="R89" s="39">
        <v>1.7000000000000001E-2</v>
      </c>
      <c r="S89" s="25">
        <f>M89*R89</f>
        <v>211.95600000000002</v>
      </c>
      <c r="T89" s="39">
        <v>0.222</v>
      </c>
      <c r="U89" s="25">
        <f>M89*T89</f>
        <v>2767.8960000000002</v>
      </c>
      <c r="V89" s="39">
        <v>0.502</v>
      </c>
      <c r="W89" s="25">
        <f>M89*V89</f>
        <v>6258.9359999999997</v>
      </c>
      <c r="X89" s="39">
        <v>0.41</v>
      </c>
      <c r="Y89" s="25">
        <f>X89*M89</f>
        <v>5111.88</v>
      </c>
      <c r="Z89" s="40">
        <v>3.0799999999999998E-3</v>
      </c>
      <c r="AA89" s="18">
        <f>M89*Z89</f>
        <v>38.401440000000001</v>
      </c>
      <c r="AB89" s="27">
        <f>IF(M89&gt;0,(AD89+AL89)/M89,0)</f>
        <v>2.9302983638113574E-3</v>
      </c>
      <c r="AC89" s="40">
        <v>2.7999999999999998E-4</v>
      </c>
      <c r="AD89" s="37">
        <f>AC89*M89</f>
        <v>3.4910399999999995</v>
      </c>
      <c r="AE89" s="28">
        <v>0.2145</v>
      </c>
      <c r="AF89" s="41">
        <f>AI89*(1-AJ89)*AE89</f>
        <v>33.183150000000005</v>
      </c>
      <c r="AG89" s="28">
        <f>IF(AND(AE89&gt;0,AC89&gt;0,Z89&gt;0),((Z89-AC89)*AE89)/((AE89-AC89)*Z89),0)</f>
        <v>0.91027915227336387</v>
      </c>
      <c r="AH89" s="29">
        <f t="shared" si="1"/>
        <v>0.90563375068163454</v>
      </c>
      <c r="AI89" s="34">
        <v>170</v>
      </c>
      <c r="AJ89" s="36">
        <v>0.09</v>
      </c>
      <c r="AK89" s="38">
        <v>0.21360000000000001</v>
      </c>
      <c r="AL89" s="41">
        <f>AI89*(1-AJ89)*AK89</f>
        <v>33.043920000000007</v>
      </c>
      <c r="AM89" s="42">
        <v>1.6</v>
      </c>
      <c r="AN89" s="42"/>
      <c r="AO89" s="121">
        <f>AO88+AI89-AN89</f>
        <v>625.11999999999966</v>
      </c>
      <c r="AP89" s="104"/>
      <c r="AQ89" s="43"/>
      <c r="AR89" s="44"/>
      <c r="AS89" s="45"/>
      <c r="AT89" s="45"/>
      <c r="AU89" s="45"/>
      <c r="AV89" s="45"/>
    </row>
    <row r="90" spans="1:48" x14ac:dyDescent="0.2">
      <c r="A90" s="158"/>
      <c r="B90" s="33">
        <v>3</v>
      </c>
      <c r="C90" s="46" t="s">
        <v>50</v>
      </c>
      <c r="D90" s="43">
        <v>15187</v>
      </c>
      <c r="E90" s="43">
        <v>3</v>
      </c>
      <c r="F90" s="43">
        <v>12944</v>
      </c>
      <c r="G90" s="37">
        <v>6.8</v>
      </c>
      <c r="H90" s="37">
        <v>8.5</v>
      </c>
      <c r="I90" s="43">
        <v>12691</v>
      </c>
      <c r="J90" s="127">
        <v>7.8</v>
      </c>
      <c r="K90" s="43">
        <v>13567</v>
      </c>
      <c r="L90" s="39">
        <v>6.0999999999999999E-2</v>
      </c>
      <c r="M90" s="37">
        <f>ROUND(K90*(1-L90),0)</f>
        <v>12739</v>
      </c>
      <c r="N90" s="39">
        <v>0.60799999999999998</v>
      </c>
      <c r="O90" s="25">
        <f>M90*N90</f>
        <v>7745.3119999999999</v>
      </c>
      <c r="P90" s="39">
        <v>0.33300000000000002</v>
      </c>
      <c r="Q90" s="25">
        <f>M90*P90</f>
        <v>4242.0870000000004</v>
      </c>
      <c r="R90" s="39">
        <v>5.8999999999999997E-2</v>
      </c>
      <c r="S90" s="25">
        <f>M90*R90</f>
        <v>751.601</v>
      </c>
      <c r="T90" s="39">
        <v>0.23200000000000001</v>
      </c>
      <c r="U90" s="25">
        <f>M90*T90</f>
        <v>2955.4480000000003</v>
      </c>
      <c r="V90" s="39">
        <v>0.48899999999999999</v>
      </c>
      <c r="W90" s="25">
        <f>M90*V90</f>
        <v>6229.3710000000001</v>
      </c>
      <c r="X90" s="39">
        <v>0.4</v>
      </c>
      <c r="Y90" s="25">
        <f>X90*M90</f>
        <v>5095.6000000000004</v>
      </c>
      <c r="Z90" s="47">
        <v>2.96E-3</v>
      </c>
      <c r="AA90" s="18">
        <f>M90*Z90</f>
        <v>37.707439999999998</v>
      </c>
      <c r="AB90" s="27">
        <f>IF(M90&gt;0,(AD90+AL90)/M90,0)</f>
        <v>3.0643907685061621E-3</v>
      </c>
      <c r="AC90" s="47">
        <v>2.7E-4</v>
      </c>
      <c r="AD90" s="37">
        <f>AC90*M90</f>
        <v>3.43953</v>
      </c>
      <c r="AE90" s="28">
        <v>0.2059</v>
      </c>
      <c r="AF90" s="41">
        <f>AI90*(1-AJ90)*AE90</f>
        <v>34.475895999999999</v>
      </c>
      <c r="AG90" s="28">
        <f>IF(AND(AE90&gt;0,AC90&gt;0,Z90&gt;0),((Z90-AC90)*AE90)/((AE90-AC90)*Z90),0)</f>
        <v>0.9099770514082629</v>
      </c>
      <c r="AH90" s="29">
        <f t="shared" si="1"/>
        <v>0.91305069835971675</v>
      </c>
      <c r="AI90" s="43">
        <v>184</v>
      </c>
      <c r="AJ90" s="39">
        <v>0.09</v>
      </c>
      <c r="AK90" s="28">
        <v>0.21260000000000001</v>
      </c>
      <c r="AL90" s="41">
        <f>AI90*(1-AJ90)*AK90</f>
        <v>35.597743999999999</v>
      </c>
      <c r="AM90" s="18">
        <v>1.6</v>
      </c>
      <c r="AN90" s="18"/>
      <c r="AO90" s="121">
        <f>AO89+AI90-AN90</f>
        <v>809.11999999999966</v>
      </c>
      <c r="AP90" s="104"/>
      <c r="AQ90" s="43"/>
      <c r="AR90" s="48"/>
      <c r="AS90" s="41"/>
      <c r="AT90" s="41"/>
      <c r="AU90" s="41"/>
      <c r="AV90" s="41"/>
    </row>
    <row r="91" spans="1:48" s="22" customFormat="1" ht="13.5" thickBot="1" x14ac:dyDescent="0.25">
      <c r="A91" s="159"/>
      <c r="B91" s="49" t="s">
        <v>38</v>
      </c>
      <c r="C91" s="50"/>
      <c r="D91" s="51">
        <f>SUM(D88:D90)</f>
        <v>38044</v>
      </c>
      <c r="E91" s="51"/>
      <c r="F91" s="51">
        <f>SUM(F88:F90)</f>
        <v>38244</v>
      </c>
      <c r="G91" s="52"/>
      <c r="H91" s="52"/>
      <c r="I91" s="51">
        <f>SUM(I88:I90)</f>
        <v>37913</v>
      </c>
      <c r="J91" s="52"/>
      <c r="K91" s="51">
        <f>SUM(K88:K90)</f>
        <v>40481</v>
      </c>
      <c r="L91" s="21">
        <f>IF(K91&gt;0,(K88*L88+K89*L89+K90*L90)/K91,0)</f>
        <v>6.3323979150712681E-2</v>
      </c>
      <c r="M91" s="52">
        <f>M88+M89+M90</f>
        <v>37917</v>
      </c>
      <c r="N91" s="21">
        <f>IF(M91&gt;0,O91/M91,0)</f>
        <v>0.64848664187567573</v>
      </c>
      <c r="O91" s="54">
        <f>O88+O89+O90</f>
        <v>24588.667999999998</v>
      </c>
      <c r="P91" s="21">
        <f>IF(M91&gt;0,Q91/M91,0)</f>
        <v>0.3090055911596381</v>
      </c>
      <c r="Q91" s="54">
        <f>Q88+Q89+Q90</f>
        <v>11716.564999999999</v>
      </c>
      <c r="R91" s="21">
        <f>IF(M91&gt;0,S91/M91,0)</f>
        <v>4.2507766964686021E-2</v>
      </c>
      <c r="S91" s="54">
        <f>S88+S89+S90</f>
        <v>1611.7669999999998</v>
      </c>
      <c r="T91" s="21">
        <f>IF(M91&gt;0,U91/M91,0)</f>
        <v>0.22301326581744338</v>
      </c>
      <c r="U91" s="54">
        <f>U88+U89+U90</f>
        <v>8455.9940000000006</v>
      </c>
      <c r="V91" s="21">
        <f>IF(M91&gt;0,W91/M91,0)</f>
        <v>0.50165485138592192</v>
      </c>
      <c r="W91" s="54">
        <f>W88+W89+W90</f>
        <v>19021.246999999999</v>
      </c>
      <c r="X91" s="21">
        <f>IF(M91&gt;0,Y91/M91,0)</f>
        <v>0.40328823482870485</v>
      </c>
      <c r="Y91" s="54">
        <f>Y88+Y89+Y90</f>
        <v>15291.480000000001</v>
      </c>
      <c r="Z91" s="55">
        <f>IF(M91&gt;0,AA91/M91,0)</f>
        <v>2.9994588179444578E-3</v>
      </c>
      <c r="AA91" s="56">
        <f>SUM(AA88:AA90)</f>
        <v>113.73048</v>
      </c>
      <c r="AB91" s="55">
        <f>IF(M91&gt;0,(AB88*M88+AB89*M89+AB90*M90)/M91,0)</f>
        <v>3.0110412849117807E-3</v>
      </c>
      <c r="AC91" s="55">
        <f>IF(K91&gt;0,(K88*AC88+K89*AC89+K90*AC90)/K91,0)</f>
        <v>2.800029643536474E-4</v>
      </c>
      <c r="AD91" s="52">
        <f>SUM(AD88:AD90)</f>
        <v>10.61647</v>
      </c>
      <c r="AE91" s="53">
        <f>IF(K91&gt;0,(K88*AE88+K89*AE89+K90*AE90)/K91,0)</f>
        <v>0.21171838640349794</v>
      </c>
      <c r="AF91" s="58">
        <f>SUM(AF88:AF90)</f>
        <v>101.9479996</v>
      </c>
      <c r="AG91" s="53">
        <f>IF(AND(AA91&gt;0),((AA88*AG88+AA89*AG89+AA90*AG90)/AA91),0)</f>
        <v>0.90785261445611287</v>
      </c>
      <c r="AH91" s="57">
        <f t="shared" si="1"/>
        <v>0.90819083609273921</v>
      </c>
      <c r="AI91" s="51">
        <f>SUM(AI88:AI90)</f>
        <v>530</v>
      </c>
      <c r="AJ91" s="21">
        <f>IF(AI91&gt;0,(AJ88*AI88+AJ89*AI89+AJ90*AI90)/AI91,0)</f>
        <v>9.0996226415094333E-2</v>
      </c>
      <c r="AK91" s="53">
        <f>IF(K91&gt;0,(AK88*K88+AK89*K89+AK90*K90)/K91,0)</f>
        <v>0.21497560583977668</v>
      </c>
      <c r="AL91" s="58">
        <f>SUM(AL88:AL90)</f>
        <v>103.5531824</v>
      </c>
      <c r="AM91" s="56"/>
      <c r="AN91" s="56">
        <f>SUM(AN88:AN90)</f>
        <v>1010.24</v>
      </c>
      <c r="AO91" s="105"/>
      <c r="AP91" s="106">
        <f>AO90</f>
        <v>809.11999999999966</v>
      </c>
      <c r="AQ91" s="51">
        <f>SUM(AQ88:AQ90)</f>
        <v>0</v>
      </c>
      <c r="AR91" s="59"/>
      <c r="AS91" s="58"/>
      <c r="AT91" s="58"/>
      <c r="AU91" s="58"/>
      <c r="AV91" s="58"/>
    </row>
    <row r="92" spans="1:48" x14ac:dyDescent="0.2">
      <c r="A92" s="157">
        <v>23</v>
      </c>
      <c r="B92" s="23">
        <v>1</v>
      </c>
      <c r="C92" s="11" t="s">
        <v>52</v>
      </c>
      <c r="D92" s="12">
        <v>5087</v>
      </c>
      <c r="E92" s="12">
        <v>0</v>
      </c>
      <c r="F92" s="12">
        <v>14663</v>
      </c>
      <c r="G92" s="13">
        <v>7.7</v>
      </c>
      <c r="H92" s="13">
        <v>9.3000000000000007</v>
      </c>
      <c r="I92" s="12">
        <v>15123</v>
      </c>
      <c r="J92" s="13">
        <v>7.6</v>
      </c>
      <c r="K92" s="12">
        <v>14153</v>
      </c>
      <c r="L92" s="14">
        <v>6.2E-2</v>
      </c>
      <c r="M92" s="24">
        <f>ROUND(K92*(1-L92),0)</f>
        <v>13276</v>
      </c>
      <c r="N92" s="14">
        <v>0.65100000000000002</v>
      </c>
      <c r="O92" s="25">
        <f>M92*N92</f>
        <v>8642.6759999999995</v>
      </c>
      <c r="P92" s="14">
        <v>0.30499999999999999</v>
      </c>
      <c r="Q92" s="25">
        <f>M92*P92</f>
        <v>4049.18</v>
      </c>
      <c r="R92" s="16">
        <v>4.3999999999999997E-2</v>
      </c>
      <c r="S92" s="25">
        <f>M92*R92</f>
        <v>584.14400000000001</v>
      </c>
      <c r="T92" s="140">
        <v>0.23300000000000001</v>
      </c>
      <c r="U92" s="25">
        <f>M92*T92</f>
        <v>3093.308</v>
      </c>
      <c r="V92" s="16">
        <v>0.49199999999999999</v>
      </c>
      <c r="W92" s="25">
        <f>M92*V92</f>
        <v>6531.7919999999995</v>
      </c>
      <c r="X92" s="16">
        <v>0.41</v>
      </c>
      <c r="Y92" s="25">
        <f>X92*M92</f>
        <v>5443.16</v>
      </c>
      <c r="Z92" s="17">
        <v>3.0699999999999998E-3</v>
      </c>
      <c r="AA92" s="18">
        <f>M92*Z92</f>
        <v>40.75732</v>
      </c>
      <c r="AB92" s="27">
        <f>IF(M92&gt;0,(AD92+AL92)/M92,0)</f>
        <v>2.8575956613437785E-3</v>
      </c>
      <c r="AC92" s="17">
        <v>2.7999999999999998E-4</v>
      </c>
      <c r="AD92" s="24">
        <f>AC92*M92</f>
        <v>3.7172799999999997</v>
      </c>
      <c r="AE92" s="117">
        <v>0.21240000000000001</v>
      </c>
      <c r="AF92" s="30">
        <f>AI92*(1-AJ92)*AE92</f>
        <v>34.944048000000002</v>
      </c>
      <c r="AG92" s="28">
        <f>IF(AND(AE92&gt;0,AC92&gt;0,Z92&gt;0),((Z92-AC92)*AE92)/((AE92-AC92)*Z92),0)</f>
        <v>0.9099944042490854</v>
      </c>
      <c r="AH92" s="60">
        <f t="shared" si="1"/>
        <v>0.90323141716926614</v>
      </c>
      <c r="AI92" s="12">
        <v>180</v>
      </c>
      <c r="AJ92" s="14">
        <v>8.5999999999999993E-2</v>
      </c>
      <c r="AK92" s="15">
        <v>0.20799999999999999</v>
      </c>
      <c r="AL92" s="30">
        <f>AI92*(1-AJ92)*AK92</f>
        <v>34.22016</v>
      </c>
      <c r="AM92" s="19">
        <v>1.56</v>
      </c>
      <c r="AN92" s="19">
        <v>501.56</v>
      </c>
      <c r="AO92" s="101">
        <f>AO90+AI92-AN92</f>
        <v>487.55999999999966</v>
      </c>
      <c r="AP92" s="102"/>
      <c r="AQ92" s="12"/>
      <c r="AR92" s="31"/>
      <c r="AS92" s="20"/>
      <c r="AT92" s="20"/>
      <c r="AU92" s="20"/>
      <c r="AV92" s="20"/>
    </row>
    <row r="93" spans="1:48" x14ac:dyDescent="0.2">
      <c r="A93" s="158"/>
      <c r="B93" s="33">
        <v>2</v>
      </c>
      <c r="C93" s="11" t="s">
        <v>56</v>
      </c>
      <c r="D93" s="34">
        <v>17300</v>
      </c>
      <c r="E93" s="34">
        <v>4</v>
      </c>
      <c r="F93" s="34">
        <v>13007</v>
      </c>
      <c r="G93" s="35">
        <v>6.3</v>
      </c>
      <c r="H93" s="35">
        <v>7.3</v>
      </c>
      <c r="I93" s="34">
        <v>12612</v>
      </c>
      <c r="J93" s="35">
        <v>8.4</v>
      </c>
      <c r="K93" s="34">
        <v>14903</v>
      </c>
      <c r="L93" s="36">
        <v>6.3E-2</v>
      </c>
      <c r="M93" s="37">
        <f>ROUND(K93*(1-L93),0)</f>
        <v>13964</v>
      </c>
      <c r="N93" s="36">
        <v>0.66900000000000004</v>
      </c>
      <c r="O93" s="25">
        <f>M93*N93</f>
        <v>9341.9160000000011</v>
      </c>
      <c r="P93" s="36">
        <v>0.30599999999999999</v>
      </c>
      <c r="Q93" s="25">
        <f>M93*P93</f>
        <v>4272.9839999999995</v>
      </c>
      <c r="R93" s="39">
        <v>2.5000000000000001E-2</v>
      </c>
      <c r="S93" s="25">
        <f>M93*R93</f>
        <v>349.1</v>
      </c>
      <c r="T93" s="39">
        <v>0.23799999999999999</v>
      </c>
      <c r="U93" s="25">
        <f>M93*T93</f>
        <v>3323.4319999999998</v>
      </c>
      <c r="V93" s="39">
        <v>0.47299999999999998</v>
      </c>
      <c r="W93" s="25">
        <f>M93*V93</f>
        <v>6604.9719999999998</v>
      </c>
      <c r="X93" s="39">
        <v>0.41</v>
      </c>
      <c r="Y93" s="25">
        <f>X93*M93</f>
        <v>5725.24</v>
      </c>
      <c r="Z93" s="40">
        <v>3.0500000000000002E-3</v>
      </c>
      <c r="AA93" s="18">
        <f>M93*Z93</f>
        <v>42.590200000000003</v>
      </c>
      <c r="AB93" s="27">
        <f>IF(M93&gt;0,(AD93+AL93)/M93,0)</f>
        <v>3.0807594528788314E-3</v>
      </c>
      <c r="AC93" s="40">
        <v>2.7E-4</v>
      </c>
      <c r="AD93" s="37">
        <f>AC93*M93</f>
        <v>3.7702800000000001</v>
      </c>
      <c r="AE93" s="28">
        <v>0.218</v>
      </c>
      <c r="AF93" s="41">
        <f>AI93*(1-AJ93)*AE93</f>
        <v>38.455636000000005</v>
      </c>
      <c r="AG93" s="28">
        <f>IF(AND(AE93&gt;0,AC93&gt;0,Z93&gt;0),((Z93-AC93)*AE93)/((AE93-AC93)*Z93),0)</f>
        <v>0.91260570130097962</v>
      </c>
      <c r="AH93" s="29">
        <f t="shared" si="1"/>
        <v>0.91346775012278125</v>
      </c>
      <c r="AI93" s="34">
        <v>193</v>
      </c>
      <c r="AJ93" s="36">
        <v>8.5999999999999993E-2</v>
      </c>
      <c r="AK93" s="38">
        <v>0.2225</v>
      </c>
      <c r="AL93" s="41">
        <f>AI93*(1-AJ93)*AK93</f>
        <v>39.249445000000001</v>
      </c>
      <c r="AM93" s="42">
        <v>1.6</v>
      </c>
      <c r="AN93" s="42"/>
      <c r="AO93" s="121">
        <f>AO92+AI93-AN93</f>
        <v>680.55999999999972</v>
      </c>
      <c r="AP93" s="104"/>
      <c r="AQ93" s="43"/>
      <c r="AR93" s="44"/>
      <c r="AS93" s="45"/>
      <c r="AT93" s="45"/>
      <c r="AU93" s="45"/>
      <c r="AV93" s="45"/>
    </row>
    <row r="94" spans="1:48" x14ac:dyDescent="0.2">
      <c r="A94" s="158"/>
      <c r="B94" s="33">
        <v>3</v>
      </c>
      <c r="C94" s="46" t="s">
        <v>53</v>
      </c>
      <c r="D94" s="43">
        <v>18231</v>
      </c>
      <c r="E94" s="43">
        <v>0</v>
      </c>
      <c r="F94" s="43">
        <v>15555</v>
      </c>
      <c r="G94" s="37">
        <v>3.4</v>
      </c>
      <c r="H94" s="37">
        <v>6.9</v>
      </c>
      <c r="I94" s="43">
        <v>14875</v>
      </c>
      <c r="J94" s="37">
        <v>8.5</v>
      </c>
      <c r="K94" s="43">
        <v>14948</v>
      </c>
      <c r="L94" s="39">
        <v>7.6999999999999999E-2</v>
      </c>
      <c r="M94" s="37">
        <f>ROUND(K94*(1-L94),0)</f>
        <v>13797</v>
      </c>
      <c r="N94" s="39">
        <v>0.745</v>
      </c>
      <c r="O94" s="25">
        <f>M94*N94</f>
        <v>10278.764999999999</v>
      </c>
      <c r="P94" s="39">
        <v>0.22</v>
      </c>
      <c r="Q94" s="25">
        <f>M94*P94</f>
        <v>3035.34</v>
      </c>
      <c r="R94" s="39">
        <v>3.5000000000000003E-2</v>
      </c>
      <c r="S94" s="25">
        <f>M94*R94</f>
        <v>482.89500000000004</v>
      </c>
      <c r="T94" s="39">
        <v>0.247</v>
      </c>
      <c r="U94" s="25">
        <f>M94*T94</f>
        <v>3407.8589999999999</v>
      </c>
      <c r="V94" s="39">
        <v>0.47499999999999998</v>
      </c>
      <c r="W94" s="25">
        <f>M94*V94</f>
        <v>6553.5749999999998</v>
      </c>
      <c r="X94" s="39">
        <v>0.4</v>
      </c>
      <c r="Y94" s="25">
        <f>X94*M94</f>
        <v>5518.8</v>
      </c>
      <c r="Z94" s="47">
        <v>3.0400000000000002E-3</v>
      </c>
      <c r="AA94" s="18">
        <f>M94*Z94</f>
        <v>41.942880000000002</v>
      </c>
      <c r="AB94" s="27">
        <f>IF(M94&gt;0,(AD94+AL94)/M94,0)</f>
        <v>2.7109872798434446E-3</v>
      </c>
      <c r="AC94" s="47">
        <v>2.7999999999999998E-4</v>
      </c>
      <c r="AD94" s="37">
        <f>AC94*M94</f>
        <v>3.8631599999999997</v>
      </c>
      <c r="AE94" s="28">
        <v>0.21429999999999999</v>
      </c>
      <c r="AF94" s="41">
        <f>AI94*(1-AJ94)*AE94</f>
        <v>33.1382805</v>
      </c>
      <c r="AG94" s="28">
        <f>IF(AND(AE94&gt;0,AC94&gt;0,Z94&gt;0),((Z94-AC94)*AE94)/((AE94-AC94)*Z94),0)</f>
        <v>0.90908252548950175</v>
      </c>
      <c r="AH94" s="29">
        <f t="shared" si="1"/>
        <v>0.89787567735846929</v>
      </c>
      <c r="AI94" s="43">
        <v>169</v>
      </c>
      <c r="AJ94" s="39">
        <v>8.5000000000000006E-2</v>
      </c>
      <c r="AK94" s="28">
        <v>0.21690000000000001</v>
      </c>
      <c r="AL94" s="41">
        <f>AI94*(1-AJ94)*AK94</f>
        <v>33.540331500000008</v>
      </c>
      <c r="AM94" s="18">
        <v>1.6</v>
      </c>
      <c r="AN94" s="18"/>
      <c r="AO94" s="121">
        <f>AO93+AI94-AN94</f>
        <v>849.55999999999972</v>
      </c>
      <c r="AP94" s="104"/>
      <c r="AQ94" s="43"/>
      <c r="AR94" s="48"/>
      <c r="AS94" s="41"/>
      <c r="AT94" s="41"/>
      <c r="AU94" s="41"/>
      <c r="AV94" s="41"/>
    </row>
    <row r="95" spans="1:48" s="22" customFormat="1" ht="13.5" thickBot="1" x14ac:dyDescent="0.25">
      <c r="A95" s="159"/>
      <c r="B95" s="49" t="s">
        <v>38</v>
      </c>
      <c r="C95" s="50"/>
      <c r="D95" s="51">
        <f>SUM(D92:D94)</f>
        <v>40618</v>
      </c>
      <c r="E95" s="51"/>
      <c r="F95" s="51">
        <f>SUM(F92:F94)</f>
        <v>43225</v>
      </c>
      <c r="G95" s="52"/>
      <c r="H95" s="52"/>
      <c r="I95" s="51">
        <f>SUM(I92:I94)</f>
        <v>42610</v>
      </c>
      <c r="J95" s="52"/>
      <c r="K95" s="51">
        <f>SUM(K92:K94)</f>
        <v>44004</v>
      </c>
      <c r="L95" s="21">
        <f>IF(K95&gt;0,(K92*L92+K93*L93+K94*L94)/K95,0)</f>
        <v>6.7434119625488592E-2</v>
      </c>
      <c r="M95" s="52">
        <f>M92+M93+M94</f>
        <v>41037</v>
      </c>
      <c r="N95" s="21">
        <f>IF(M95&gt;0,O95/M95,0)</f>
        <v>0.68872863513414728</v>
      </c>
      <c r="O95" s="54">
        <f>O92+O93+O94</f>
        <v>28263.357</v>
      </c>
      <c r="P95" s="21">
        <f>IF(M95&gt;0,Q95/M95,0)</f>
        <v>0.27676253137412576</v>
      </c>
      <c r="Q95" s="54">
        <f>Q92+Q93+Q94</f>
        <v>11357.503999999999</v>
      </c>
      <c r="R95" s="21">
        <f>IF(M95&gt;0,S95/M95,0)</f>
        <v>3.4508833491726981E-2</v>
      </c>
      <c r="S95" s="54">
        <f>S92+S93+S94</f>
        <v>1416.1390000000001</v>
      </c>
      <c r="T95" s="21">
        <f>IF(M95&gt;0,U95/M95,0)</f>
        <v>0.23940831444793723</v>
      </c>
      <c r="U95" s="54">
        <f>U92+U93+U94</f>
        <v>9824.5990000000002</v>
      </c>
      <c r="V95" s="21">
        <f>IF(M95&gt;0,W95/M95,0)</f>
        <v>0.4798191631941906</v>
      </c>
      <c r="W95" s="54">
        <f>W92+W93+W94</f>
        <v>19690.339</v>
      </c>
      <c r="X95" s="21">
        <f>IF(M95&gt;0,Y95/M95,0)</f>
        <v>0.40663791212807954</v>
      </c>
      <c r="Y95" s="54">
        <f>Y92+Y93+Y94</f>
        <v>16687.2</v>
      </c>
      <c r="Z95" s="55">
        <f>IF(M95&gt;0,AA95/M95,0)</f>
        <v>3.0531081706752445E-3</v>
      </c>
      <c r="AA95" s="56">
        <f>SUM(AA92:AA94)</f>
        <v>125.29040000000001</v>
      </c>
      <c r="AB95" s="55">
        <f>IF(M95&gt;0,(AB92*M92+AB93*M93+AB94*M94)/M95,0)</f>
        <v>2.8842424275653681E-3</v>
      </c>
      <c r="AC95" s="55">
        <f>IF(K95&gt;0,(K92*AC92+K93*AC93+K94*AC94)/K95,0)</f>
        <v>2.7661326243068812E-4</v>
      </c>
      <c r="AD95" s="52">
        <f>SUM(AD92:AD94)</f>
        <v>11.350719999999999</v>
      </c>
      <c r="AE95" s="53">
        <f>IF(K95&gt;0,(K92*AE92+K93*AE93+K94*AE94)/K95,0)</f>
        <v>0.21494199618216525</v>
      </c>
      <c r="AF95" s="58">
        <f>SUM(AF92:AF94)</f>
        <v>106.53796450000002</v>
      </c>
      <c r="AG95" s="53">
        <f>IF(AND(AA95&gt;0),((AA92*AG92+AA93*AG93+AA94*AG94)/AA95),0)</f>
        <v>0.91057680196121515</v>
      </c>
      <c r="AH95" s="57">
        <f t="shared" si="1"/>
        <v>0.90525464104467956</v>
      </c>
      <c r="AI95" s="51">
        <f>SUM(AI92:AI94)</f>
        <v>542</v>
      </c>
      <c r="AJ95" s="21">
        <f>IF(AI95&gt;0,(AJ92*AI92+AJ93*AI93+AJ94*AI94)/AI95,0)</f>
        <v>8.5688191881918813E-2</v>
      </c>
      <c r="AK95" s="53">
        <f>IF(K95&gt;0,(AK92*K92+AK93*K93+AK94*K94)/K95,0)</f>
        <v>0.21593406735751294</v>
      </c>
      <c r="AL95" s="58">
        <f>SUM(AL92:AL94)</f>
        <v>107.00993650000001</v>
      </c>
      <c r="AM95" s="56"/>
      <c r="AN95" s="56">
        <f>SUM(AN92:AN94)</f>
        <v>501.56</v>
      </c>
      <c r="AO95" s="105"/>
      <c r="AP95" s="106">
        <f>AO94</f>
        <v>849.55999999999972</v>
      </c>
      <c r="AQ95" s="51">
        <f>SUM(AQ92:AQ94)</f>
        <v>0</v>
      </c>
      <c r="AR95" s="59"/>
      <c r="AS95" s="58"/>
      <c r="AT95" s="58"/>
      <c r="AU95" s="58"/>
      <c r="AV95" s="58"/>
    </row>
    <row r="96" spans="1:48" x14ac:dyDescent="0.2">
      <c r="A96" s="157">
        <v>24</v>
      </c>
      <c r="B96" s="23">
        <v>1</v>
      </c>
      <c r="C96" s="46" t="s">
        <v>54</v>
      </c>
      <c r="D96" s="12">
        <v>4074</v>
      </c>
      <c r="E96" s="12">
        <v>1</v>
      </c>
      <c r="F96" s="12">
        <v>12372</v>
      </c>
      <c r="G96" s="13">
        <v>4.5999999999999996</v>
      </c>
      <c r="H96" s="13">
        <v>6.6</v>
      </c>
      <c r="I96" s="12">
        <v>12411</v>
      </c>
      <c r="J96" s="13">
        <v>9</v>
      </c>
      <c r="K96" s="12">
        <v>14834</v>
      </c>
      <c r="L96" s="14">
        <v>6.2E-2</v>
      </c>
      <c r="M96" s="24">
        <f>ROUND(K96*(1-L96),0)</f>
        <v>13914</v>
      </c>
      <c r="N96" s="14">
        <v>0.68700000000000006</v>
      </c>
      <c r="O96" s="25">
        <f>M96*N96</f>
        <v>9558.9180000000015</v>
      </c>
      <c r="P96" s="14">
        <v>0.26800000000000002</v>
      </c>
      <c r="Q96" s="25">
        <f>M96*P96</f>
        <v>3728.9520000000002</v>
      </c>
      <c r="R96" s="16">
        <v>4.4999999999999998E-2</v>
      </c>
      <c r="S96" s="25">
        <f>M96*R96</f>
        <v>626.13</v>
      </c>
      <c r="T96" s="140">
        <v>0.24</v>
      </c>
      <c r="U96" s="25">
        <f>M96*T96</f>
        <v>3339.3599999999997</v>
      </c>
      <c r="V96" s="16">
        <v>0.48699999999999999</v>
      </c>
      <c r="W96" s="25">
        <f>M96*V96</f>
        <v>6776.1179999999995</v>
      </c>
      <c r="X96" s="16">
        <v>0.4</v>
      </c>
      <c r="Y96" s="25">
        <f>X96*M96</f>
        <v>5565.6</v>
      </c>
      <c r="Z96" s="17">
        <v>2.8999999999999998E-3</v>
      </c>
      <c r="AA96" s="18">
        <f>M96*Z96</f>
        <v>40.3506</v>
      </c>
      <c r="AB96" s="27">
        <f>IF(M96&gt;0,(AD96+AL96)/M96,0)</f>
        <v>3.1887641224665805E-3</v>
      </c>
      <c r="AC96" s="17">
        <v>2.7999999999999998E-4</v>
      </c>
      <c r="AD96" s="24">
        <f>AC96*M96</f>
        <v>3.8959199999999998</v>
      </c>
      <c r="AE96" s="117">
        <v>0.20760000000000001</v>
      </c>
      <c r="AF96" s="30">
        <f>AI96*(1-AJ96)*AE96</f>
        <v>39.933936000000003</v>
      </c>
      <c r="AG96" s="28">
        <f>IF(AND(AE96&gt;0,AC96&gt;0,Z96&gt;0),((Z96-AC96)*AE96)/((AE96-AC96)*Z96),0)</f>
        <v>0.90466844524872436</v>
      </c>
      <c r="AH96" s="60">
        <f t="shared" si="1"/>
        <v>0.91340724739505619</v>
      </c>
      <c r="AI96" s="12">
        <v>210</v>
      </c>
      <c r="AJ96" s="14">
        <v>8.4000000000000005E-2</v>
      </c>
      <c r="AK96" s="15">
        <v>0.2104</v>
      </c>
      <c r="AL96" s="30">
        <f>AI96*(1-AJ96)*AK96</f>
        <v>40.472544000000006</v>
      </c>
      <c r="AM96" s="19">
        <v>1.7</v>
      </c>
      <c r="AN96" s="19">
        <v>948.3</v>
      </c>
      <c r="AO96" s="101">
        <f>AO94+AI96-AN96-AP96</f>
        <v>-2.4158453015843406E-13</v>
      </c>
      <c r="AP96" s="102">
        <v>111.26</v>
      </c>
      <c r="AQ96" s="12"/>
      <c r="AR96" s="31"/>
      <c r="AS96" s="20"/>
      <c r="AT96" s="20"/>
      <c r="AU96" s="20"/>
      <c r="AV96" s="20"/>
    </row>
    <row r="97" spans="1:48" x14ac:dyDescent="0.2">
      <c r="A97" s="158"/>
      <c r="B97" s="33">
        <v>2</v>
      </c>
      <c r="C97" s="11" t="s">
        <v>56</v>
      </c>
      <c r="D97" s="34">
        <v>16367</v>
      </c>
      <c r="E97" s="34">
        <v>5</v>
      </c>
      <c r="F97" s="34">
        <v>13684</v>
      </c>
      <c r="G97" s="35">
        <v>6.7</v>
      </c>
      <c r="H97" s="35">
        <v>9.1</v>
      </c>
      <c r="I97" s="34">
        <v>13628</v>
      </c>
      <c r="J97" s="35">
        <v>9.3000000000000007</v>
      </c>
      <c r="K97" s="34">
        <v>14476</v>
      </c>
      <c r="L97" s="36">
        <v>6.2E-2</v>
      </c>
      <c r="M97" s="37">
        <f>ROUND(K97*(1-L97),0)</f>
        <v>13578</v>
      </c>
      <c r="N97" s="36">
        <v>0.57799999999999996</v>
      </c>
      <c r="O97" s="25">
        <f>M97*N97</f>
        <v>7848.0839999999998</v>
      </c>
      <c r="P97" s="36">
        <v>0.40200000000000002</v>
      </c>
      <c r="Q97" s="25">
        <f>M97*P97</f>
        <v>5458.3560000000007</v>
      </c>
      <c r="R97" s="39">
        <v>0.02</v>
      </c>
      <c r="S97" s="25">
        <f>M97*R97</f>
        <v>271.56</v>
      </c>
      <c r="T97" s="39">
        <v>0.23300000000000001</v>
      </c>
      <c r="U97" s="25">
        <f>M97*T97</f>
        <v>3163.674</v>
      </c>
      <c r="V97" s="39">
        <v>0.48</v>
      </c>
      <c r="W97" s="25">
        <f>M97*V97</f>
        <v>6517.44</v>
      </c>
      <c r="X97" s="39">
        <v>0.4</v>
      </c>
      <c r="Y97" s="25">
        <f>X97*M97</f>
        <v>5431.2000000000007</v>
      </c>
      <c r="Z97" s="40">
        <v>2.8500000000000001E-3</v>
      </c>
      <c r="AA97" s="18">
        <f>M97*Z97</f>
        <v>38.697299999999998</v>
      </c>
      <c r="AB97" s="27">
        <f>IF(M97&gt;0,(AD97+AL97)/M97,0)</f>
        <v>2.8889149359257625E-3</v>
      </c>
      <c r="AC97" s="40">
        <v>2.7E-4</v>
      </c>
      <c r="AD97" s="37">
        <f>AC97*M97</f>
        <v>3.6660599999999999</v>
      </c>
      <c r="AE97" s="28">
        <v>0.2094</v>
      </c>
      <c r="AF97" s="41">
        <f>AI97*(1-AJ97)*AE97</f>
        <v>35.407446</v>
      </c>
      <c r="AG97" s="28">
        <f>IF(AND(AE97&gt;0,AC97&gt;0,Z97&gt;0),((Z97-AC97)*AE97)/((AE97-AC97)*Z97),0)</f>
        <v>0.90643190964069198</v>
      </c>
      <c r="AH97" s="29">
        <f t="shared" si="1"/>
        <v>0.90770468825699424</v>
      </c>
      <c r="AI97" s="34">
        <v>185</v>
      </c>
      <c r="AJ97" s="36">
        <v>8.5999999999999993E-2</v>
      </c>
      <c r="AK97" s="38">
        <v>0.21029999999999999</v>
      </c>
      <c r="AL97" s="41">
        <f>AI97*(1-AJ97)*AK97</f>
        <v>35.559626999999999</v>
      </c>
      <c r="AM97" s="42">
        <v>1.6</v>
      </c>
      <c r="AN97" s="42"/>
      <c r="AO97" s="121">
        <f>AO96+AI97-AN97</f>
        <v>184.99999999999977</v>
      </c>
      <c r="AP97" s="104"/>
      <c r="AQ97" s="43"/>
      <c r="AR97" s="44"/>
      <c r="AS97" s="45"/>
      <c r="AT97" s="45"/>
      <c r="AU97" s="45"/>
      <c r="AV97" s="45"/>
    </row>
    <row r="98" spans="1:48" x14ac:dyDescent="0.2">
      <c r="A98" s="158"/>
      <c r="B98" s="33">
        <v>3</v>
      </c>
      <c r="C98" s="46" t="s">
        <v>53</v>
      </c>
      <c r="D98" s="43">
        <v>20160</v>
      </c>
      <c r="E98" s="43">
        <v>1</v>
      </c>
      <c r="F98" s="43">
        <v>16926</v>
      </c>
      <c r="G98" s="37">
        <v>5.3</v>
      </c>
      <c r="H98" s="37">
        <v>6.1</v>
      </c>
      <c r="I98" s="43">
        <v>16179</v>
      </c>
      <c r="J98" s="37">
        <v>8</v>
      </c>
      <c r="K98" s="43">
        <v>14401</v>
      </c>
      <c r="L98" s="39">
        <v>6.0999999999999999E-2</v>
      </c>
      <c r="M98" s="37">
        <f>ROUND(K98*(1-L98),0)</f>
        <v>13523</v>
      </c>
      <c r="N98" s="39">
        <v>0.71599999999999997</v>
      </c>
      <c r="O98" s="25">
        <f>M98*N98</f>
        <v>9682.4679999999989</v>
      </c>
      <c r="P98" s="39">
        <v>0.23300000000000001</v>
      </c>
      <c r="Q98" s="25">
        <f>M98*P98</f>
        <v>3150.8590000000004</v>
      </c>
      <c r="R98" s="39">
        <v>5.0999999999999997E-2</v>
      </c>
      <c r="S98" s="25">
        <f>M98*R98</f>
        <v>689.673</v>
      </c>
      <c r="T98" s="39">
        <v>0.24099999999999999</v>
      </c>
      <c r="U98" s="25">
        <f>M98*T98</f>
        <v>3259.0429999999997</v>
      </c>
      <c r="V98" s="39">
        <v>0.48</v>
      </c>
      <c r="W98" s="25">
        <f>M98*V98</f>
        <v>6491.04</v>
      </c>
      <c r="X98" s="39">
        <v>0.4</v>
      </c>
      <c r="Y98" s="25">
        <f>X98*M98</f>
        <v>5409.2000000000007</v>
      </c>
      <c r="Z98" s="47">
        <v>2.8800000000000002E-3</v>
      </c>
      <c r="AA98" s="18">
        <f>M98*Z98</f>
        <v>38.946240000000003</v>
      </c>
      <c r="AB98" s="27">
        <f>IF(M98&gt;0,(AD98+AL98)/M98,0)</f>
        <v>2.7159847666937812E-3</v>
      </c>
      <c r="AC98" s="47">
        <v>2.9E-4</v>
      </c>
      <c r="AD98" s="37">
        <f>AC98*M98</f>
        <v>3.9216700000000002</v>
      </c>
      <c r="AE98" s="28">
        <v>0.21</v>
      </c>
      <c r="AF98" s="41">
        <f>AI98*(1-AJ98)*AE98</f>
        <v>33.122040000000005</v>
      </c>
      <c r="AG98" s="28">
        <f>IF(AND(AE98&gt;0,AC98&gt;0,Z98&gt;0),((Z98-AC98)*AE98)/((AE98-AC98)*Z98),0)</f>
        <v>0.90054917107751986</v>
      </c>
      <c r="AH98" s="29">
        <f t="shared" si="1"/>
        <v>0.89447183264747798</v>
      </c>
      <c r="AI98" s="43">
        <v>172</v>
      </c>
      <c r="AJ98" s="39">
        <v>8.3000000000000004E-2</v>
      </c>
      <c r="AK98" s="28">
        <v>0.20799999999999999</v>
      </c>
      <c r="AL98" s="41">
        <f>AI98*(1-AJ98)*AK98</f>
        <v>32.806592000000002</v>
      </c>
      <c r="AM98" s="18">
        <v>1.6</v>
      </c>
      <c r="AN98" s="18"/>
      <c r="AO98" s="121">
        <f>AO97+AI98-AN98</f>
        <v>356.99999999999977</v>
      </c>
      <c r="AP98" s="104"/>
      <c r="AQ98" s="43"/>
      <c r="AR98" s="48"/>
      <c r="AS98" s="41"/>
      <c r="AT98" s="41"/>
      <c r="AU98" s="41"/>
      <c r="AV98" s="41"/>
    </row>
    <row r="99" spans="1:48" s="22" customFormat="1" ht="13.5" thickBot="1" x14ac:dyDescent="0.25">
      <c r="A99" s="159"/>
      <c r="B99" s="49" t="s">
        <v>38</v>
      </c>
      <c r="C99" s="50"/>
      <c r="D99" s="51">
        <f>SUM(D96:D98)</f>
        <v>40601</v>
      </c>
      <c r="E99" s="51"/>
      <c r="F99" s="51">
        <f>SUM(F96:F98)</f>
        <v>42982</v>
      </c>
      <c r="G99" s="52"/>
      <c r="H99" s="52"/>
      <c r="I99" s="51">
        <f>SUM(I96:I98)</f>
        <v>42218</v>
      </c>
      <c r="J99" s="52"/>
      <c r="K99" s="51">
        <f>SUM(K96:K98)</f>
        <v>43711</v>
      </c>
      <c r="L99" s="21">
        <f>IF(K99&gt;0,(K96*L96+K97*L97+K98*L98)/K99,0)</f>
        <v>6.1670540596188594E-2</v>
      </c>
      <c r="M99" s="52">
        <f>M96+M97+M98</f>
        <v>41015</v>
      </c>
      <c r="N99" s="21">
        <f>IF(M99&gt;0,O99/M99,0)</f>
        <v>0.66047714250883827</v>
      </c>
      <c r="O99" s="54">
        <f>O96+O97+O98</f>
        <v>27089.47</v>
      </c>
      <c r="P99" s="21">
        <f>IF(M99&gt;0,Q99/M99,0)</f>
        <v>0.30082084603193959</v>
      </c>
      <c r="Q99" s="54">
        <f>Q96+Q97+Q98</f>
        <v>12338.167000000001</v>
      </c>
      <c r="R99" s="21">
        <f>IF(M99&gt;0,S99/M99,0)</f>
        <v>3.8702011459222238E-2</v>
      </c>
      <c r="S99" s="54">
        <f>S96+S97+S98</f>
        <v>1587.3630000000001</v>
      </c>
      <c r="T99" s="21">
        <f>IF(M99&gt;0,U99/M99,0)</f>
        <v>0.23801236133122028</v>
      </c>
      <c r="U99" s="54">
        <f>U96+U97+U98</f>
        <v>9762.0769999999993</v>
      </c>
      <c r="V99" s="21">
        <f>IF(M99&gt;0,W99/M99,0)</f>
        <v>0.48237469218578566</v>
      </c>
      <c r="W99" s="54">
        <f>W96+W97+W98</f>
        <v>19784.597999999998</v>
      </c>
      <c r="X99" s="21">
        <f>IF(M99&gt;0,Y99/M99,0)</f>
        <v>0.4</v>
      </c>
      <c r="Y99" s="54">
        <f>Y96+Y97+Y98</f>
        <v>16406</v>
      </c>
      <c r="Z99" s="55">
        <f>IF(M99&gt;0,AA99/M99,0)</f>
        <v>2.8768533463367062E-3</v>
      </c>
      <c r="AA99" s="56">
        <f>SUM(AA96:AA98)</f>
        <v>117.99414</v>
      </c>
      <c r="AB99" s="55">
        <f>IF(M99&gt;0,(AB96*M96+AB97*M97+AB98*M98)/M99,0)</f>
        <v>2.9336197244910402E-3</v>
      </c>
      <c r="AC99" s="55">
        <f>IF(K99&gt;0,(K96*AC96+K97*AC97+K98*AC98)/K99,0)</f>
        <v>2.7998284184758987E-4</v>
      </c>
      <c r="AD99" s="52">
        <f>SUM(AD96:AD98)</f>
        <v>11.483650000000001</v>
      </c>
      <c r="AE99" s="53">
        <f>IF(K99&gt;0,(K96*AE96+K97*AE97+K98*AE98)/K99,0)</f>
        <v>0.20898681796344168</v>
      </c>
      <c r="AF99" s="58">
        <f>SUM(AF96:AF98)</f>
        <v>108.46342200000001</v>
      </c>
      <c r="AG99" s="53">
        <f>IF(AND(AA99&gt;0),((AA96*AG96+AA97*AG97+AA98*AG98)/AA99),0)</f>
        <v>0.90388714433088002</v>
      </c>
      <c r="AH99" s="57">
        <f t="shared" si="1"/>
        <v>0.90577068435798092</v>
      </c>
      <c r="AI99" s="51">
        <f>SUM(AI96:AI98)</f>
        <v>567</v>
      </c>
      <c r="AJ99" s="21">
        <f>IF(AI99&gt;0,(AJ96*AI96+AJ97*AI97+AJ98*AI98)/AI99,0)</f>
        <v>8.4349206349206354E-2</v>
      </c>
      <c r="AK99" s="53">
        <f>IF(K99&gt;0,(AK96*K96+AK97*K97+AK98*K98)/K99,0)</f>
        <v>0.20957617990894742</v>
      </c>
      <c r="AL99" s="58">
        <f>SUM(AL96:AL98)</f>
        <v>108.838763</v>
      </c>
      <c r="AM99" s="56"/>
      <c r="AN99" s="56">
        <f>SUM(AN96:AN98)</f>
        <v>948.3</v>
      </c>
      <c r="AO99" s="105"/>
      <c r="AP99" s="106">
        <f>AO98</f>
        <v>356.99999999999977</v>
      </c>
      <c r="AQ99" s="51">
        <f>SUM(AQ96:AQ98)</f>
        <v>0</v>
      </c>
      <c r="AR99" s="59"/>
      <c r="AS99" s="58"/>
      <c r="AT99" s="58"/>
      <c r="AU99" s="58"/>
      <c r="AV99" s="58"/>
    </row>
    <row r="100" spans="1:48" x14ac:dyDescent="0.2">
      <c r="A100" s="160">
        <v>25</v>
      </c>
      <c r="B100" s="33">
        <v>1</v>
      </c>
      <c r="C100" s="46" t="s">
        <v>54</v>
      </c>
      <c r="D100" s="12">
        <v>5800</v>
      </c>
      <c r="E100" s="12">
        <v>0</v>
      </c>
      <c r="F100" s="12">
        <v>16296</v>
      </c>
      <c r="G100" s="13">
        <v>3.5</v>
      </c>
      <c r="H100" s="13">
        <v>7.3</v>
      </c>
      <c r="I100" s="12">
        <v>15744</v>
      </c>
      <c r="J100" s="13">
        <v>7.8</v>
      </c>
      <c r="K100" s="12">
        <v>14355</v>
      </c>
      <c r="L100" s="14">
        <v>6.2E-2</v>
      </c>
      <c r="M100" s="24">
        <f>ROUND(K100*(1-L100),0)</f>
        <v>13465</v>
      </c>
      <c r="N100" s="14">
        <v>0.746</v>
      </c>
      <c r="O100" s="25">
        <f>M100*N100</f>
        <v>10044.89</v>
      </c>
      <c r="P100" s="14">
        <v>0.193</v>
      </c>
      <c r="Q100" s="25">
        <f>M100*P100</f>
        <v>2598.7449999999999</v>
      </c>
      <c r="R100" s="16">
        <v>6.0999999999999999E-2</v>
      </c>
      <c r="S100" s="25">
        <f>M100*R100</f>
        <v>821.36500000000001</v>
      </c>
      <c r="T100" s="140">
        <v>0.22900000000000001</v>
      </c>
      <c r="U100" s="25">
        <f>M100*T100</f>
        <v>3083.4850000000001</v>
      </c>
      <c r="V100" s="16">
        <v>0.49099999999999999</v>
      </c>
      <c r="W100" s="25">
        <f>M100*V100</f>
        <v>6611.3149999999996</v>
      </c>
      <c r="X100" s="16">
        <v>0.4</v>
      </c>
      <c r="Y100" s="25">
        <f>X100*M100</f>
        <v>5386</v>
      </c>
      <c r="Z100" s="17">
        <v>3.0799999999999998E-3</v>
      </c>
      <c r="AA100" s="18">
        <f>M100*Z100</f>
        <v>41.472200000000001</v>
      </c>
      <c r="AB100" s="27">
        <f>IF(M100&gt;0,(AD100+AL100)/M100,0)</f>
        <v>3.2628332714444864E-3</v>
      </c>
      <c r="AC100" s="17">
        <v>2.9E-4</v>
      </c>
      <c r="AD100" s="24">
        <f>AC100*M100</f>
        <v>3.9048500000000002</v>
      </c>
      <c r="AE100" s="117">
        <v>0.21759999999999999</v>
      </c>
      <c r="AF100" s="30">
        <f>AI100*(1-AJ100)*AE100</f>
        <v>39.864319999999999</v>
      </c>
      <c r="AG100" s="28">
        <f>IF(AND(AE100&gt;0,AC100&gt;0,Z100&gt;0),((Z100-AC100)*AE100)/((AE100-AC100)*Z100),0)</f>
        <v>0.90705300405728362</v>
      </c>
      <c r="AH100" s="60">
        <f t="shared" si="1"/>
        <v>0.91233106455805069</v>
      </c>
      <c r="AI100" s="12">
        <v>200</v>
      </c>
      <c r="AJ100" s="14">
        <v>8.4000000000000005E-2</v>
      </c>
      <c r="AK100" s="15">
        <v>0.2185</v>
      </c>
      <c r="AL100" s="30">
        <f>AI100*(1-AJ100)*AK100</f>
        <v>40.029200000000003</v>
      </c>
      <c r="AM100" s="19">
        <v>1.6</v>
      </c>
      <c r="AN100" s="19">
        <v>538.66</v>
      </c>
      <c r="AO100" s="101">
        <f>AO98+AI100-AN100-AP100</f>
        <v>-1.9539925233402755E-13</v>
      </c>
      <c r="AP100" s="120">
        <v>18.34</v>
      </c>
      <c r="AQ100" s="12"/>
      <c r="AR100" s="31"/>
      <c r="AS100" s="20"/>
      <c r="AT100" s="20"/>
      <c r="AU100" s="20"/>
      <c r="AV100" s="20"/>
    </row>
    <row r="101" spans="1:48" x14ac:dyDescent="0.2">
      <c r="A101" s="160"/>
      <c r="B101" s="33">
        <v>2</v>
      </c>
      <c r="C101" s="46" t="s">
        <v>50</v>
      </c>
      <c r="D101" s="34">
        <v>18200</v>
      </c>
      <c r="E101" s="34">
        <v>5</v>
      </c>
      <c r="F101" s="34">
        <v>13871</v>
      </c>
      <c r="G101" s="35">
        <v>4</v>
      </c>
      <c r="H101" s="35">
        <v>7.7</v>
      </c>
      <c r="I101" s="34">
        <v>13893</v>
      </c>
      <c r="J101" s="35">
        <v>7.9</v>
      </c>
      <c r="K101" s="34">
        <v>14237</v>
      </c>
      <c r="L101" s="36">
        <v>6.3E-2</v>
      </c>
      <c r="M101" s="37">
        <f>ROUND(K101*(1-L101),0)</f>
        <v>13340</v>
      </c>
      <c r="N101" s="36">
        <v>0.64</v>
      </c>
      <c r="O101" s="25">
        <f>M101*N101</f>
        <v>8537.6</v>
      </c>
      <c r="P101" s="36">
        <v>0.33600000000000002</v>
      </c>
      <c r="Q101" s="25">
        <f>M101*P101</f>
        <v>4482.2400000000007</v>
      </c>
      <c r="R101" s="39">
        <v>2.4E-2</v>
      </c>
      <c r="S101" s="25">
        <f>M101*R101</f>
        <v>320.16000000000003</v>
      </c>
      <c r="T101" s="39">
        <v>0.215</v>
      </c>
      <c r="U101" s="25">
        <f>M101*T101</f>
        <v>2868.1</v>
      </c>
      <c r="V101" s="39">
        <v>0.50700000000000001</v>
      </c>
      <c r="W101" s="25">
        <f>M101*V101</f>
        <v>6763.38</v>
      </c>
      <c r="X101" s="39">
        <v>0.4</v>
      </c>
      <c r="Y101" s="25">
        <f>X101*M101</f>
        <v>5336</v>
      </c>
      <c r="Z101" s="40">
        <v>2.9199999999999999E-3</v>
      </c>
      <c r="AA101" s="18">
        <f>M101*Z101</f>
        <v>38.952799999999996</v>
      </c>
      <c r="AB101" s="27">
        <f>IF(M101&gt;0,(AD101+AL101)/M101,0)</f>
        <v>2.9812551724137932E-3</v>
      </c>
      <c r="AC101" s="40">
        <v>2.7E-4</v>
      </c>
      <c r="AD101" s="37">
        <f>AC101*M101</f>
        <v>3.6017999999999999</v>
      </c>
      <c r="AE101" s="28">
        <v>0.21379999999999999</v>
      </c>
      <c r="AF101" s="41">
        <f>AI101*(1-AJ101)*AE101</f>
        <v>35.601976000000001</v>
      </c>
      <c r="AG101" s="28">
        <f>IF(AND(AE101&gt;0,AC101&gt;0,Z101&gt;0),((Z101-AC101)*AE101)/((AE101-AC101)*Z101),0)</f>
        <v>0.90868178671759581</v>
      </c>
      <c r="AH101" s="29">
        <f t="shared" si="1"/>
        <v>0.91056603850292062</v>
      </c>
      <c r="AI101" s="34">
        <v>184</v>
      </c>
      <c r="AJ101" s="36">
        <v>9.5000000000000001E-2</v>
      </c>
      <c r="AK101" s="38">
        <v>0.2172</v>
      </c>
      <c r="AL101" s="41">
        <f>AI101*(1-AJ101)*AK101</f>
        <v>36.168144000000005</v>
      </c>
      <c r="AM101" s="42">
        <v>1.65</v>
      </c>
      <c r="AN101" s="42"/>
      <c r="AO101" s="121">
        <f>AO100+AI101-AN101</f>
        <v>183.9999999999998</v>
      </c>
      <c r="AP101" s="104"/>
      <c r="AQ101" s="43"/>
      <c r="AR101" s="44"/>
      <c r="AS101" s="45"/>
      <c r="AT101" s="45"/>
      <c r="AU101" s="45"/>
      <c r="AV101" s="45"/>
    </row>
    <row r="102" spans="1:48" x14ac:dyDescent="0.2">
      <c r="A102" s="160"/>
      <c r="B102" s="33">
        <v>3</v>
      </c>
      <c r="C102" s="46" t="s">
        <v>53</v>
      </c>
      <c r="D102" s="43">
        <v>15500</v>
      </c>
      <c r="E102" s="43">
        <v>3</v>
      </c>
      <c r="F102" s="43">
        <v>15189</v>
      </c>
      <c r="G102" s="37">
        <v>4.3</v>
      </c>
      <c r="H102" s="37">
        <v>6.2</v>
      </c>
      <c r="I102" s="43">
        <v>15255</v>
      </c>
      <c r="J102" s="37">
        <v>7.7</v>
      </c>
      <c r="K102" s="43">
        <v>14269</v>
      </c>
      <c r="L102" s="39">
        <v>6.3E-2</v>
      </c>
      <c r="M102" s="37">
        <f>ROUND(K102*(1-L102),0)</f>
        <v>13370</v>
      </c>
      <c r="N102" s="39">
        <v>0.78200000000000003</v>
      </c>
      <c r="O102" s="25">
        <f>M102*N102</f>
        <v>10455.34</v>
      </c>
      <c r="P102" s="39">
        <v>0.186</v>
      </c>
      <c r="Q102" s="25">
        <f>M102*P102</f>
        <v>2486.8200000000002</v>
      </c>
      <c r="R102" s="39">
        <v>3.2000000000000001E-2</v>
      </c>
      <c r="S102" s="25">
        <f>M102*R102</f>
        <v>427.84000000000003</v>
      </c>
      <c r="T102" s="39">
        <v>0.21199999999999999</v>
      </c>
      <c r="U102" s="25">
        <f>M102*T102</f>
        <v>2834.44</v>
      </c>
      <c r="V102" s="39">
        <v>0.51400000000000001</v>
      </c>
      <c r="W102" s="25">
        <f>M102*V102</f>
        <v>6872.18</v>
      </c>
      <c r="X102" s="39">
        <v>0.4</v>
      </c>
      <c r="Y102" s="25">
        <f>X102*M102</f>
        <v>5348</v>
      </c>
      <c r="Z102" s="47">
        <v>2.96E-3</v>
      </c>
      <c r="AA102" s="18">
        <f>M102*Z102</f>
        <v>39.575200000000002</v>
      </c>
      <c r="AB102" s="27">
        <f>IF(M102&gt;0,(AD102+AL102)/M102,0)</f>
        <v>2.882139566192969E-3</v>
      </c>
      <c r="AC102" s="47">
        <v>2.9E-4</v>
      </c>
      <c r="AD102" s="37">
        <f>AC102*M102</f>
        <v>3.8773</v>
      </c>
      <c r="AE102" s="28">
        <v>0.21310000000000001</v>
      </c>
      <c r="AF102" s="41">
        <f>AI102*(1-AJ102)*AE102</f>
        <v>34.902583499999999</v>
      </c>
      <c r="AG102" s="28">
        <f>IF(AND(AE102&gt;0,AC102&gt;0,Z102&gt;0),((Z102-AC102)*AE102)/((AE102-AC102)*Z102),0)</f>
        <v>0.90325623541872779</v>
      </c>
      <c r="AH102" s="29">
        <f t="shared" si="1"/>
        <v>0.90061460810585736</v>
      </c>
      <c r="AI102" s="43">
        <v>179</v>
      </c>
      <c r="AJ102" s="39">
        <v>8.5000000000000006E-2</v>
      </c>
      <c r="AK102" s="28">
        <v>0.21160000000000001</v>
      </c>
      <c r="AL102" s="41">
        <f>AI102*(1-AJ102)*AK102</f>
        <v>34.656905999999999</v>
      </c>
      <c r="AM102" s="18">
        <v>1.6</v>
      </c>
      <c r="AN102" s="18"/>
      <c r="AO102" s="121">
        <f>AO101+AI102-AN102</f>
        <v>362.99999999999977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5" thickBot="1" x14ac:dyDescent="0.25">
      <c r="A103" s="160"/>
      <c r="B103" s="66" t="s">
        <v>38</v>
      </c>
      <c r="C103" s="50"/>
      <c r="D103" s="51">
        <f>SUM(D100:D102)</f>
        <v>39500</v>
      </c>
      <c r="E103" s="51"/>
      <c r="F103" s="51">
        <f>SUM(F100:F102)</f>
        <v>45356</v>
      </c>
      <c r="G103" s="52"/>
      <c r="H103" s="52"/>
      <c r="I103" s="51">
        <f>SUM(I100:I102)</f>
        <v>44892</v>
      </c>
      <c r="J103" s="52"/>
      <c r="K103" s="51">
        <f>SUM(K100:K102)</f>
        <v>42861</v>
      </c>
      <c r="L103" s="21">
        <f>IF(K103&gt;0,(K100*L100+K101*L101+K102*L102)/K103,0)</f>
        <v>6.2665080142787141E-2</v>
      </c>
      <c r="M103" s="52">
        <f>M100+M101+M102</f>
        <v>40175</v>
      </c>
      <c r="N103" s="21">
        <f>IF(M103&gt;0,O103/M103,0)</f>
        <v>0.72278357187305531</v>
      </c>
      <c r="O103" s="54">
        <f>O100+O101+O102</f>
        <v>29037.829999999998</v>
      </c>
      <c r="P103" s="21">
        <f>IF(M103&gt;0,Q103/M103,0)</f>
        <v>0.23815320472930929</v>
      </c>
      <c r="Q103" s="54">
        <f>Q100+Q101+Q102</f>
        <v>9567.8050000000003</v>
      </c>
      <c r="R103" s="21">
        <f>IF(M103&gt;0,S103/M103,0)</f>
        <v>3.9063223397635349E-2</v>
      </c>
      <c r="S103" s="54">
        <f>S100+S101+S102</f>
        <v>1569.3650000000002</v>
      </c>
      <c r="T103" s="21">
        <f>IF(M103&gt;0,U103/M103,0)</f>
        <v>0.21869383945239576</v>
      </c>
      <c r="U103" s="54">
        <f>U100+U101+U102</f>
        <v>8786.0249999999996</v>
      </c>
      <c r="V103" s="21">
        <f>IF(M103&gt;0,W103/M103,0)</f>
        <v>0.50396701929060361</v>
      </c>
      <c r="W103" s="54">
        <f>W100+W101+W102</f>
        <v>20246.875</v>
      </c>
      <c r="X103" s="21">
        <f>IF(M103&gt;0,Y103/M103,0)</f>
        <v>0.4</v>
      </c>
      <c r="Y103" s="54">
        <f>Y100+Y101+Y102</f>
        <v>16070</v>
      </c>
      <c r="Z103" s="55">
        <f>IF(M103&gt;0,AA103/M103,0)</f>
        <v>2.9869371499688861E-3</v>
      </c>
      <c r="AA103" s="56">
        <f>SUM(AA100:AA102)</f>
        <v>120.00020000000001</v>
      </c>
      <c r="AB103" s="55">
        <f>IF(M103&gt;0,(AB100*M100+AB101*M101+AB102*M102)/M103,0)</f>
        <v>3.0426434349719975E-3</v>
      </c>
      <c r="AC103" s="55">
        <f>IF(K103&gt;0,(K100*AC100+K101*AC101+K102*AC102)/K103,0)</f>
        <v>2.8335666456685566E-4</v>
      </c>
      <c r="AD103" s="52">
        <f>SUM(AD100:AD102)</f>
        <v>11.38395</v>
      </c>
      <c r="AE103" s="53">
        <f>IF(K103&gt;0,(K100*AE100+K101*AE101+K102*AE102)/K103,0)</f>
        <v>0.21483965609761788</v>
      </c>
      <c r="AF103" s="58">
        <f>SUM(AF100:AF102)</f>
        <v>110.36887949999999</v>
      </c>
      <c r="AG103" s="53">
        <f>IF(AND(AA103&gt;0),((AA100*AG100+AA101*AG101+AA102*AG102)/AA103),0)</f>
        <v>0.9063295699878906</v>
      </c>
      <c r="AH103" s="57">
        <f t="shared" si="1"/>
        <v>0.90806404609753932</v>
      </c>
      <c r="AI103" s="51">
        <f>SUM(AI100:AI102)</f>
        <v>563</v>
      </c>
      <c r="AJ103" s="21">
        <f>IF(AI103&gt;0,(AJ100*AI100+AJ101*AI101+AJ102*AI102)/AI103,0)</f>
        <v>8.7912966252220254E-2</v>
      </c>
      <c r="AK103" s="53">
        <f>IF(K103&gt;0,(AK100*K100+AK101*K101+AK102*K102)/K103,0)</f>
        <v>0.2157710809360491</v>
      </c>
      <c r="AL103" s="58">
        <f>SUM(AL100:AL102)</f>
        <v>110.85425000000001</v>
      </c>
      <c r="AM103" s="56"/>
      <c r="AN103" s="56">
        <f>SUM(AN100:AN102)</f>
        <v>538.66</v>
      </c>
      <c r="AO103" s="122"/>
      <c r="AP103" s="106">
        <f>AO102</f>
        <v>362.99999999999977</v>
      </c>
      <c r="AQ103" s="51">
        <f>SUM(AQ100:AQ102)</f>
        <v>0</v>
      </c>
      <c r="AR103" s="59"/>
      <c r="AS103" s="58"/>
      <c r="AT103" s="58"/>
      <c r="AU103" s="58"/>
      <c r="AV103" s="58"/>
    </row>
    <row r="104" spans="1:48" x14ac:dyDescent="0.2">
      <c r="A104" s="157">
        <v>26</v>
      </c>
      <c r="B104" s="23">
        <v>1</v>
      </c>
      <c r="C104" s="46" t="s">
        <v>54</v>
      </c>
      <c r="D104" s="12">
        <v>17604</v>
      </c>
      <c r="E104" s="12">
        <v>0</v>
      </c>
      <c r="F104" s="12">
        <v>16411</v>
      </c>
      <c r="G104" s="13">
        <v>5.3</v>
      </c>
      <c r="H104" s="13">
        <v>7.8</v>
      </c>
      <c r="I104" s="12">
        <v>15891</v>
      </c>
      <c r="J104" s="13">
        <v>7</v>
      </c>
      <c r="K104" s="12">
        <v>14260</v>
      </c>
      <c r="L104" s="14">
        <v>6.5000000000000002E-2</v>
      </c>
      <c r="M104" s="24">
        <f>ROUND(K104*(1-L104),0)</f>
        <v>13333</v>
      </c>
      <c r="N104" s="14">
        <v>0.79</v>
      </c>
      <c r="O104" s="25">
        <f>M104*N104</f>
        <v>10533.07</v>
      </c>
      <c r="P104" s="14">
        <v>0.188</v>
      </c>
      <c r="Q104" s="25">
        <f>M104*P104</f>
        <v>2506.6039999999998</v>
      </c>
      <c r="R104" s="16">
        <v>2.1999999999999999E-2</v>
      </c>
      <c r="S104" s="25">
        <f>M104*R104</f>
        <v>293.32599999999996</v>
      </c>
      <c r="T104" s="140">
        <v>0.20200000000000001</v>
      </c>
      <c r="U104" s="25">
        <f>M104*T104</f>
        <v>2693.2660000000001</v>
      </c>
      <c r="V104" s="16">
        <v>0.51800000000000002</v>
      </c>
      <c r="W104" s="25">
        <f>M104*V104</f>
        <v>6906.4940000000006</v>
      </c>
      <c r="X104" s="16">
        <v>0.39</v>
      </c>
      <c r="Y104" s="25">
        <f>X104*M104</f>
        <v>5199.87</v>
      </c>
      <c r="Z104" s="17">
        <v>3.0899999999999999E-3</v>
      </c>
      <c r="AA104" s="18">
        <f>M104*Z104</f>
        <v>41.198969999999996</v>
      </c>
      <c r="AB104" s="27">
        <f>IF(M104&gt;0,(AD104+AL104)/M104,0)</f>
        <v>3.2303472586814675E-3</v>
      </c>
      <c r="AC104" s="17">
        <v>2.7999999999999998E-4</v>
      </c>
      <c r="AD104" s="24">
        <f>AC104*M104</f>
        <v>3.7332399999999999</v>
      </c>
      <c r="AE104" s="117">
        <v>0.21640000000000001</v>
      </c>
      <c r="AF104" s="30">
        <f>AI104*(1-AJ104)*AE104</f>
        <v>39.428080000000008</v>
      </c>
      <c r="AG104" s="28">
        <f>IF(AND(AE104&gt;0,AC104&gt;0,Z104&gt;0),((Z104-AC104)*AE104)/((AE104-AC104)*Z104),0)</f>
        <v>0.91056329127950619</v>
      </c>
      <c r="AH104" s="60">
        <f t="shared" si="1"/>
        <v>0.91450803474883491</v>
      </c>
      <c r="AI104" s="12">
        <v>200</v>
      </c>
      <c r="AJ104" s="14">
        <v>8.8999999999999996E-2</v>
      </c>
      <c r="AK104" s="15">
        <v>0.21590000000000001</v>
      </c>
      <c r="AL104" s="30">
        <f>AI104*(1-AJ104)*AK104</f>
        <v>39.336980000000004</v>
      </c>
      <c r="AM104" s="19">
        <v>1.68</v>
      </c>
      <c r="AN104" s="19"/>
      <c r="AO104" s="101">
        <f>AO102+AI104-AN104</f>
        <v>562.99999999999977</v>
      </c>
      <c r="AP104" s="102"/>
      <c r="AQ104" s="12"/>
      <c r="AR104" s="31"/>
      <c r="AS104" s="20"/>
      <c r="AT104" s="20"/>
      <c r="AU104" s="20"/>
      <c r="AV104" s="20"/>
    </row>
    <row r="105" spans="1:48" x14ac:dyDescent="0.2">
      <c r="A105" s="158"/>
      <c r="B105" s="33">
        <v>2</v>
      </c>
      <c r="C105" s="46" t="s">
        <v>50</v>
      </c>
      <c r="D105" s="34">
        <v>18376</v>
      </c>
      <c r="E105" s="34">
        <v>3</v>
      </c>
      <c r="F105" s="34">
        <v>16203</v>
      </c>
      <c r="G105" s="35">
        <v>2.5</v>
      </c>
      <c r="H105" s="35">
        <v>7</v>
      </c>
      <c r="I105" s="34">
        <v>15960</v>
      </c>
      <c r="J105" s="35">
        <v>6.2</v>
      </c>
      <c r="K105" s="34">
        <v>14275</v>
      </c>
      <c r="L105" s="36">
        <v>6.8000000000000005E-2</v>
      </c>
      <c r="M105" s="37">
        <f>ROUND(K105*(1-L105),0)</f>
        <v>13304</v>
      </c>
      <c r="N105" s="36">
        <v>0.69799999999999995</v>
      </c>
      <c r="O105" s="25">
        <f>M105*N105</f>
        <v>9286.1919999999991</v>
      </c>
      <c r="P105" s="36">
        <v>0.27200000000000002</v>
      </c>
      <c r="Q105" s="25">
        <f>M105*P105</f>
        <v>3618.6880000000001</v>
      </c>
      <c r="R105" s="39">
        <v>0.03</v>
      </c>
      <c r="S105" s="25">
        <f>M105*R105</f>
        <v>399.12</v>
      </c>
      <c r="T105" s="39">
        <v>0.218</v>
      </c>
      <c r="U105" s="25">
        <f>M105*T105</f>
        <v>2900.2719999999999</v>
      </c>
      <c r="V105" s="39">
        <v>0.50700000000000001</v>
      </c>
      <c r="W105" s="25">
        <f>M105*V105</f>
        <v>6745.1279999999997</v>
      </c>
      <c r="X105" s="39">
        <v>0.39</v>
      </c>
      <c r="Y105" s="25">
        <f>X105*M105</f>
        <v>5188.5600000000004</v>
      </c>
      <c r="Z105" s="40">
        <v>3.1800000000000001E-3</v>
      </c>
      <c r="AA105" s="18">
        <f>M105*Z105</f>
        <v>42.306719999999999</v>
      </c>
      <c r="AB105" s="27">
        <f>IF(M105&gt;0,(AD105+AL105)/M105,0)</f>
        <v>3.0405945880938061E-3</v>
      </c>
      <c r="AC105" s="40">
        <v>2.7999999999999998E-4</v>
      </c>
      <c r="AD105" s="37">
        <f>AC105*M105</f>
        <v>3.7251199999999995</v>
      </c>
      <c r="AE105" s="28">
        <v>0.22320000000000001</v>
      </c>
      <c r="AF105" s="41">
        <f>AI105*(1-AJ105)*AE105</f>
        <v>39.109996799999998</v>
      </c>
      <c r="AG105" s="28">
        <f>IF(AND(AE105&gt;0,AC105&gt;0,Z105&gt;0),((Z105-AC105)*AE105)/((AE105-AC105)*Z105),0)</f>
        <v>0.91309514539440506</v>
      </c>
      <c r="AH105" s="29">
        <f t="shared" si="1"/>
        <v>0.90912723096305337</v>
      </c>
      <c r="AI105" s="34">
        <v>196</v>
      </c>
      <c r="AJ105" s="36">
        <v>0.106</v>
      </c>
      <c r="AK105" s="38">
        <v>0.20960000000000001</v>
      </c>
      <c r="AL105" s="41">
        <f>AI105*(1-AJ105)*AK105</f>
        <v>36.7269504</v>
      </c>
      <c r="AM105" s="42">
        <v>1.6</v>
      </c>
      <c r="AN105" s="42"/>
      <c r="AO105" s="121">
        <f>AO104+AI105-AN105</f>
        <v>758.99999999999977</v>
      </c>
      <c r="AP105" s="104"/>
      <c r="AQ105" s="43"/>
      <c r="AR105" s="44"/>
      <c r="AS105" s="45"/>
      <c r="AT105" s="45"/>
      <c r="AU105" s="45"/>
      <c r="AV105" s="45"/>
    </row>
    <row r="106" spans="1:48" x14ac:dyDescent="0.2">
      <c r="A106" s="158"/>
      <c r="B106" s="33">
        <v>3</v>
      </c>
      <c r="C106" s="11" t="s">
        <v>52</v>
      </c>
      <c r="D106" s="43">
        <v>13920</v>
      </c>
      <c r="E106" s="43">
        <v>2</v>
      </c>
      <c r="F106" s="43">
        <v>14565</v>
      </c>
      <c r="G106" s="37">
        <v>4.8</v>
      </c>
      <c r="H106" s="37">
        <v>5.8</v>
      </c>
      <c r="I106" s="43">
        <v>13645</v>
      </c>
      <c r="J106" s="37">
        <v>5.9</v>
      </c>
      <c r="K106" s="43">
        <v>12473</v>
      </c>
      <c r="L106" s="39">
        <v>7.0000000000000007E-2</v>
      </c>
      <c r="M106" s="37">
        <f>ROUND(K106*(1-L106),0)</f>
        <v>11600</v>
      </c>
      <c r="N106" s="39">
        <v>0.64800000000000002</v>
      </c>
      <c r="O106" s="25">
        <f>M106*N106</f>
        <v>7516.8</v>
      </c>
      <c r="P106" s="39">
        <v>0.33200000000000002</v>
      </c>
      <c r="Q106" s="25">
        <f>M106*P106</f>
        <v>3851.2000000000003</v>
      </c>
      <c r="R106" s="39">
        <v>0.02</v>
      </c>
      <c r="S106" s="25">
        <f>M106*R106</f>
        <v>232</v>
      </c>
      <c r="T106" s="39">
        <v>0.216</v>
      </c>
      <c r="U106" s="25">
        <f>M106*T106</f>
        <v>2505.6</v>
      </c>
      <c r="V106" s="39">
        <v>0.50800000000000001</v>
      </c>
      <c r="W106" s="25">
        <f>M106*V106</f>
        <v>5892.8</v>
      </c>
      <c r="X106" s="39">
        <v>0.39</v>
      </c>
      <c r="Y106" s="25">
        <f>X106*M106</f>
        <v>4524</v>
      </c>
      <c r="Z106" s="47">
        <v>2.96E-3</v>
      </c>
      <c r="AA106" s="18">
        <f>M106*Z106</f>
        <v>34.335999999999999</v>
      </c>
      <c r="AB106" s="27">
        <f>IF(M106&gt;0,(AD106+AL106)/M106,0)</f>
        <v>2.9576664827586211E-3</v>
      </c>
      <c r="AC106" s="47">
        <v>2.7999999999999998E-4</v>
      </c>
      <c r="AD106" s="37">
        <f>AC106*M106</f>
        <v>3.2479999999999998</v>
      </c>
      <c r="AE106" s="28">
        <v>0.21579999999999999</v>
      </c>
      <c r="AF106" s="41">
        <f>AI106*(1-AJ106)*AE106</f>
        <v>31.858122400000003</v>
      </c>
      <c r="AG106" s="28">
        <f>IF(AND(AE106&gt;0,AC106&gt;0,Z106&gt;0),((Z106-AC106)*AE106)/((AE106-AC106)*Z106),0)</f>
        <v>0.90658169305162617</v>
      </c>
      <c r="AH106" s="29">
        <f t="shared" si="1"/>
        <v>0.90653719119578258</v>
      </c>
      <c r="AI106" s="43">
        <v>167</v>
      </c>
      <c r="AJ106" s="39">
        <v>0.11600000000000001</v>
      </c>
      <c r="AK106" s="28">
        <v>0.2104</v>
      </c>
      <c r="AL106" s="41">
        <f>AI106*(1-AJ106)*AK106</f>
        <v>31.060931200000002</v>
      </c>
      <c r="AM106" s="18">
        <v>1.68</v>
      </c>
      <c r="AN106" s="18"/>
      <c r="AO106" s="121">
        <f>AO105+AI106-AN106</f>
        <v>925.99999999999977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5" thickBot="1" x14ac:dyDescent="0.25">
      <c r="A107" s="159"/>
      <c r="B107" s="49" t="s">
        <v>38</v>
      </c>
      <c r="C107" s="50"/>
      <c r="D107" s="51">
        <f>SUM(D104:D106)</f>
        <v>49900</v>
      </c>
      <c r="E107" s="51"/>
      <c r="F107" s="51">
        <f>SUM(F104:F106)</f>
        <v>47179</v>
      </c>
      <c r="G107" s="52"/>
      <c r="H107" s="52"/>
      <c r="I107" s="51">
        <f>SUM(I104:I106)</f>
        <v>45496</v>
      </c>
      <c r="J107" s="52"/>
      <c r="K107" s="51">
        <f>SUM(K104:K106)</f>
        <v>41008</v>
      </c>
      <c r="L107" s="21">
        <f>IF(K107&gt;0,(K104*L104+K105*L105+K106*L106)/K107,0)</f>
        <v>6.7565109246976202E-2</v>
      </c>
      <c r="M107" s="52">
        <f>M104+M105+M106</f>
        <v>38237</v>
      </c>
      <c r="N107" s="21">
        <f>IF(M107&gt;0,O107/M107,0)</f>
        <v>0.71491126395899252</v>
      </c>
      <c r="O107" s="54">
        <f>O104+O105+O106</f>
        <v>27336.061999999998</v>
      </c>
      <c r="P107" s="21">
        <f>IF(M107&gt;0,Q107/M107,0)</f>
        <v>0.26091199623401418</v>
      </c>
      <c r="Q107" s="54">
        <f>Q104+Q105+Q106</f>
        <v>9976.4920000000002</v>
      </c>
      <c r="R107" s="21">
        <f>IF(M107&gt;0,S107/M107,0)</f>
        <v>2.4176739806993225E-2</v>
      </c>
      <c r="S107" s="54">
        <f>S104+S105+S106</f>
        <v>924.44599999999991</v>
      </c>
      <c r="T107" s="21">
        <f>IF(M107&gt;0,U107/M107,0)</f>
        <v>0.21181415906059578</v>
      </c>
      <c r="U107" s="54">
        <f>U104+U105+U106</f>
        <v>8099.1380000000008</v>
      </c>
      <c r="V107" s="21">
        <f>IF(M107&gt;0,W107/M107,0)</f>
        <v>0.51113900149070268</v>
      </c>
      <c r="W107" s="54">
        <f>W104+W105+W106</f>
        <v>19544.421999999999</v>
      </c>
      <c r="X107" s="21">
        <f>IF(M107&gt;0,Y107/M107,0)</f>
        <v>0.39</v>
      </c>
      <c r="Y107" s="54">
        <f>Y104+Y105+Y106</f>
        <v>14912.43</v>
      </c>
      <c r="Z107" s="55">
        <f>IF(M107&gt;0,AA107/M107,0)</f>
        <v>3.081875931689201E-3</v>
      </c>
      <c r="AA107" s="56">
        <f>SUM(AA104:AA106)</f>
        <v>117.84168999999999</v>
      </c>
      <c r="AB107" s="55">
        <f>IF(M107&gt;0,(AB104*M104+AB105*M105+AB106*M106)/M107,0)</f>
        <v>3.0816021549807779E-3</v>
      </c>
      <c r="AC107" s="55">
        <f>IF(K107&gt;0,(K104*AC104+K105*AC105+K106*AC106)/K107,0)</f>
        <v>2.7999999999999998E-4</v>
      </c>
      <c r="AD107" s="52">
        <f>SUM(AD104:AD106)</f>
        <v>10.706359999999998</v>
      </c>
      <c r="AE107" s="53">
        <f>IF(K107&gt;0,(K104*AE104+K105*AE105+K106*AE106)/K107,0)</f>
        <v>0.21858460300429183</v>
      </c>
      <c r="AF107" s="58">
        <f>SUM(AF104:AF106)</f>
        <v>110.3961992</v>
      </c>
      <c r="AG107" s="53">
        <f>IF(AND(AA107&gt;0),((AA104*AG104+AA105*AG105+AA106*AG106)/AA107),0)</f>
        <v>0.9103121262322923</v>
      </c>
      <c r="AH107" s="57">
        <f t="shared" si="1"/>
        <v>0.91034031667879789</v>
      </c>
      <c r="AI107" s="51">
        <f>SUM(AI104:AI106)</f>
        <v>563</v>
      </c>
      <c r="AJ107" s="21">
        <f>IF(AI107&gt;0,(AJ104*AI104+AJ105*AI105+AJ106*AI106)/AI107,0)</f>
        <v>0.1029271758436945</v>
      </c>
      <c r="AK107" s="53">
        <f>IF(K107&gt;0,(AK104*K104+AK105*K105+AK106*K106)/K107,0)</f>
        <v>0.2120340714007023</v>
      </c>
      <c r="AL107" s="58">
        <f>SUM(AL104:AL106)</f>
        <v>107.1248616</v>
      </c>
      <c r="AM107" s="56"/>
      <c r="AN107" s="56">
        <f>SUM(AN104:AN106)</f>
        <v>0</v>
      </c>
      <c r="AO107" s="105"/>
      <c r="AP107" s="106">
        <f>AO106</f>
        <v>925.99999999999977</v>
      </c>
      <c r="AQ107" s="51">
        <f>SUM(AQ104:AQ106)</f>
        <v>0</v>
      </c>
      <c r="AR107" s="59"/>
      <c r="AS107" s="58"/>
      <c r="AT107" s="58"/>
      <c r="AU107" s="58"/>
      <c r="AV107" s="58"/>
    </row>
    <row r="108" spans="1:48" x14ac:dyDescent="0.2">
      <c r="A108" s="157">
        <v>27</v>
      </c>
      <c r="B108" s="23">
        <v>1</v>
      </c>
      <c r="C108" s="11" t="s">
        <v>56</v>
      </c>
      <c r="D108" s="12">
        <v>13700</v>
      </c>
      <c r="E108" s="12">
        <v>0</v>
      </c>
      <c r="F108" s="12">
        <v>16559</v>
      </c>
      <c r="G108" s="13">
        <v>3.6</v>
      </c>
      <c r="H108" s="13">
        <v>6.4</v>
      </c>
      <c r="I108" s="12">
        <v>16185</v>
      </c>
      <c r="J108" s="13">
        <v>5.6</v>
      </c>
      <c r="K108" s="12">
        <v>14216</v>
      </c>
      <c r="L108" s="14">
        <v>5.7000000000000002E-2</v>
      </c>
      <c r="M108" s="24">
        <f>ROUND(K108*(1-L108),0)</f>
        <v>13406</v>
      </c>
      <c r="N108" s="14">
        <v>0.63</v>
      </c>
      <c r="O108" s="25">
        <f>M108*N108</f>
        <v>8445.7800000000007</v>
      </c>
      <c r="P108" s="14">
        <v>0.34200000000000003</v>
      </c>
      <c r="Q108" s="25">
        <f>M108*P108</f>
        <v>4584.8520000000008</v>
      </c>
      <c r="R108" s="16">
        <v>2.8000000000000001E-2</v>
      </c>
      <c r="S108" s="25">
        <f>M108*R108</f>
        <v>375.36799999999999</v>
      </c>
      <c r="T108" s="140">
        <v>0.20100000000000001</v>
      </c>
      <c r="U108" s="25">
        <f>M108*T108</f>
        <v>2694.6060000000002</v>
      </c>
      <c r="V108" s="16">
        <v>0.51900000000000002</v>
      </c>
      <c r="W108" s="25">
        <f>M108*V108</f>
        <v>6957.7139999999999</v>
      </c>
      <c r="X108" s="16">
        <v>0.4</v>
      </c>
      <c r="Y108" s="25">
        <f>X108*M108</f>
        <v>5362.4000000000005</v>
      </c>
      <c r="Z108" s="17">
        <v>3.0100000000000001E-3</v>
      </c>
      <c r="AA108" s="18">
        <f>M108*Z108</f>
        <v>40.352060000000002</v>
      </c>
      <c r="AB108" s="27">
        <f>IF(M108&gt;0,(AD108+AL108)/M108,0)</f>
        <v>3.1833370431150233E-3</v>
      </c>
      <c r="AC108" s="17">
        <v>2.5999999999999998E-4</v>
      </c>
      <c r="AD108" s="24">
        <f>AC108*M108</f>
        <v>3.4855599999999995</v>
      </c>
      <c r="AE108" s="117">
        <v>0.22869999999999999</v>
      </c>
      <c r="AF108" s="30">
        <f>AI108*(1-AJ108)*AE108</f>
        <v>41.417798699999999</v>
      </c>
      <c r="AG108" s="28">
        <f>IF(AND(AE108&gt;0,AC108&gt;0,Z108&gt;0),((Z108-AC108)*AE108)/((AE108-AC108)*Z108),0)</f>
        <v>0.91466110455372307</v>
      </c>
      <c r="AH108" s="60">
        <f t="shared" si="1"/>
        <v>0.91942937736496755</v>
      </c>
      <c r="AI108" s="12">
        <v>201</v>
      </c>
      <c r="AJ108" s="14">
        <v>9.9000000000000005E-2</v>
      </c>
      <c r="AK108" s="15">
        <v>0.21640000000000001</v>
      </c>
      <c r="AL108" s="30">
        <f>AI108*(1-AJ108)*AK108</f>
        <v>39.190256400000003</v>
      </c>
      <c r="AM108" s="19">
        <v>1.6</v>
      </c>
      <c r="AN108" s="19"/>
      <c r="AO108" s="101">
        <f>AO106+AI108-AN108</f>
        <v>1126.9999999999998</v>
      </c>
      <c r="AP108" s="102"/>
      <c r="AQ108" s="12"/>
      <c r="AR108" s="31"/>
      <c r="AS108" s="20"/>
      <c r="AT108" s="20"/>
      <c r="AU108" s="20"/>
      <c r="AV108" s="20"/>
    </row>
    <row r="109" spans="1:48" x14ac:dyDescent="0.2">
      <c r="A109" s="158"/>
      <c r="B109" s="33">
        <v>2</v>
      </c>
      <c r="C109" s="46" t="s">
        <v>50</v>
      </c>
      <c r="D109" s="34">
        <v>16048</v>
      </c>
      <c r="E109" s="34">
        <v>5</v>
      </c>
      <c r="F109" s="34">
        <v>16714</v>
      </c>
      <c r="G109" s="35">
        <v>2.2000000000000002</v>
      </c>
      <c r="H109" s="35">
        <v>6.5</v>
      </c>
      <c r="I109" s="34">
        <v>16155</v>
      </c>
      <c r="J109" s="35">
        <v>4.9000000000000004</v>
      </c>
      <c r="K109" s="34">
        <v>14292</v>
      </c>
      <c r="L109" s="36">
        <v>6.4000000000000001E-2</v>
      </c>
      <c r="M109" s="37">
        <f>ROUND(K109*(1-L109),0)</f>
        <v>13377</v>
      </c>
      <c r="N109" s="36">
        <v>0.68100000000000005</v>
      </c>
      <c r="O109" s="25">
        <f>M109*N109</f>
        <v>9109.737000000001</v>
      </c>
      <c r="P109" s="36">
        <v>0.28100000000000003</v>
      </c>
      <c r="Q109" s="25">
        <f>M109*P109</f>
        <v>3758.9370000000004</v>
      </c>
      <c r="R109" s="39">
        <v>3.7999999999999999E-2</v>
      </c>
      <c r="S109" s="25">
        <f>M109*R109</f>
        <v>508.32599999999996</v>
      </c>
      <c r="T109" s="39">
        <v>0.222</v>
      </c>
      <c r="U109" s="25">
        <f>M109*T109</f>
        <v>2969.694</v>
      </c>
      <c r="V109" s="39">
        <v>0.49</v>
      </c>
      <c r="W109" s="25">
        <f>M109*V109</f>
        <v>6554.73</v>
      </c>
      <c r="X109" s="39">
        <v>0.4</v>
      </c>
      <c r="Y109" s="25">
        <f>X109*M109</f>
        <v>5350.8</v>
      </c>
      <c r="Z109" s="40">
        <v>3.2599999999999999E-3</v>
      </c>
      <c r="AA109" s="18">
        <f>M109*Z109</f>
        <v>43.609020000000001</v>
      </c>
      <c r="AB109" s="27">
        <f>IF(M109&gt;0,(AD109+AL109)/M109,0)</f>
        <v>3.4736062196307096E-3</v>
      </c>
      <c r="AC109" s="40">
        <v>2.7999999999999998E-4</v>
      </c>
      <c r="AD109" s="37">
        <f>AC109*M109</f>
        <v>3.7455599999999998</v>
      </c>
      <c r="AE109" s="28">
        <v>0.22370000000000001</v>
      </c>
      <c r="AF109" s="41">
        <f>AI109*(1-AJ109)*AE109</f>
        <v>42.062758400000007</v>
      </c>
      <c r="AG109" s="28">
        <f>IF(AND(AE109&gt;0,AC109&gt;0,Z109&gt;0),((Z109-AC109)*AE109)/((AE109-AC109)*Z109),0)</f>
        <v>0.91525603378159825</v>
      </c>
      <c r="AH109" s="29">
        <f t="shared" si="1"/>
        <v>0.92052658136492838</v>
      </c>
      <c r="AI109" s="34">
        <v>208</v>
      </c>
      <c r="AJ109" s="36">
        <v>9.6000000000000002E-2</v>
      </c>
      <c r="AK109" s="38">
        <v>0.22720000000000001</v>
      </c>
      <c r="AL109" s="41">
        <f>AI109*(1-AJ109)*AK109</f>
        <v>42.720870400000003</v>
      </c>
      <c r="AM109" s="42">
        <v>1.65</v>
      </c>
      <c r="AN109" s="42"/>
      <c r="AO109" s="121">
        <f>AO108+AI109-AN109</f>
        <v>1334.9999999999998</v>
      </c>
      <c r="AP109" s="104"/>
      <c r="AQ109" s="43"/>
      <c r="AR109" s="44"/>
      <c r="AS109" s="45"/>
      <c r="AT109" s="45"/>
      <c r="AU109" s="45"/>
      <c r="AV109" s="45"/>
    </row>
    <row r="110" spans="1:48" x14ac:dyDescent="0.2">
      <c r="A110" s="158"/>
      <c r="B110" s="33">
        <v>3</v>
      </c>
      <c r="C110" s="11" t="s">
        <v>52</v>
      </c>
      <c r="D110" s="43">
        <v>17697</v>
      </c>
      <c r="E110" s="43">
        <v>1</v>
      </c>
      <c r="F110" s="43">
        <v>16565</v>
      </c>
      <c r="G110" s="37">
        <v>3.4</v>
      </c>
      <c r="H110" s="37">
        <v>8.3000000000000007</v>
      </c>
      <c r="I110" s="43">
        <v>16215</v>
      </c>
      <c r="J110" s="37">
        <v>4.7</v>
      </c>
      <c r="K110" s="43">
        <v>14597</v>
      </c>
      <c r="L110" s="39">
        <v>6.9000000000000006E-2</v>
      </c>
      <c r="M110" s="37">
        <f>ROUND(K110*(1-L110),0)</f>
        <v>13590</v>
      </c>
      <c r="N110" s="39">
        <v>0.624</v>
      </c>
      <c r="O110" s="25">
        <f>M110*N110</f>
        <v>8480.16</v>
      </c>
      <c r="P110" s="39">
        <v>0.34</v>
      </c>
      <c r="Q110" s="25">
        <f>M110*P110</f>
        <v>4620.6000000000004</v>
      </c>
      <c r="R110" s="39">
        <v>3.5999999999999997E-2</v>
      </c>
      <c r="S110" s="25">
        <f>M110*R110</f>
        <v>489.23999999999995</v>
      </c>
      <c r="T110" s="39">
        <v>0.217</v>
      </c>
      <c r="U110" s="25">
        <f>M110*T110</f>
        <v>2949.03</v>
      </c>
      <c r="V110" s="39">
        <v>0.502</v>
      </c>
      <c r="W110" s="25">
        <f>M110*V110</f>
        <v>6822.18</v>
      </c>
      <c r="X110" s="39">
        <v>0.4</v>
      </c>
      <c r="Y110" s="25">
        <f>X110*M110</f>
        <v>5436</v>
      </c>
      <c r="Z110" s="47">
        <v>3.14E-3</v>
      </c>
      <c r="AA110" s="18">
        <f>M110*Z110</f>
        <v>42.672600000000003</v>
      </c>
      <c r="AB110" s="27">
        <f>IF(M110&gt;0,(AD110+AL110)/M110,0)</f>
        <v>3.3259454304635761E-3</v>
      </c>
      <c r="AC110" s="47">
        <v>2.9999999999999997E-4</v>
      </c>
      <c r="AD110" s="37">
        <f>AC110*M110</f>
        <v>4.077</v>
      </c>
      <c r="AE110" s="28">
        <v>0.22289999999999999</v>
      </c>
      <c r="AF110" s="41">
        <f>AI110*(1-AJ110)*AE110</f>
        <v>41.912332800000001</v>
      </c>
      <c r="AG110" s="28">
        <f>IF(AND(AE110&gt;0,AC110&gt;0,Z110&gt;0),((Z110-AC110)*AE110)/((AE110-AC110)*Z110),0)</f>
        <v>0.90567754562466751</v>
      </c>
      <c r="AH110" s="29">
        <f t="shared" si="1"/>
        <v>0.91104980892295462</v>
      </c>
      <c r="AI110" s="43">
        <v>208</v>
      </c>
      <c r="AJ110" s="39">
        <v>9.6000000000000002E-2</v>
      </c>
      <c r="AK110" s="28">
        <v>0.21870000000000001</v>
      </c>
      <c r="AL110" s="41">
        <f>AI110*(1-AJ110)*AK110</f>
        <v>41.122598400000001</v>
      </c>
      <c r="AM110" s="18">
        <v>1.62</v>
      </c>
      <c r="AN110" s="18"/>
      <c r="AO110" s="121">
        <f>AO109+AI110-AN110</f>
        <v>1542.9999999999998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5" thickBot="1" x14ac:dyDescent="0.25">
      <c r="A111" s="159"/>
      <c r="B111" s="49" t="s">
        <v>38</v>
      </c>
      <c r="C111" s="50"/>
      <c r="D111" s="51">
        <f>SUM(D108:D110)</f>
        <v>47445</v>
      </c>
      <c r="E111" s="51"/>
      <c r="F111" s="51">
        <f>SUM(F108:F110)</f>
        <v>49838</v>
      </c>
      <c r="G111" s="52"/>
      <c r="H111" s="52"/>
      <c r="I111" s="51">
        <f>SUM(I108:I110)</f>
        <v>48555</v>
      </c>
      <c r="J111" s="52"/>
      <c r="K111" s="51">
        <f>SUM(K108:K110)</f>
        <v>43105</v>
      </c>
      <c r="L111" s="21">
        <f>IF(K111&gt;0,(K108*L108+K109*L109+K110*L110)/K111,0)</f>
        <v>6.3384595754552839E-2</v>
      </c>
      <c r="M111" s="52">
        <f>M108+M109+M110</f>
        <v>40373</v>
      </c>
      <c r="N111" s="21">
        <f>IF(M111&gt;0,O111/M111,0)</f>
        <v>0.64487843360661823</v>
      </c>
      <c r="O111" s="54">
        <f>O108+O109+O110</f>
        <v>26035.677</v>
      </c>
      <c r="P111" s="21">
        <f>IF(M111&gt;0,Q111/M111,0)</f>
        <v>0.32111532459812253</v>
      </c>
      <c r="Q111" s="54">
        <f>Q108+Q109+Q110</f>
        <v>12964.389000000001</v>
      </c>
      <c r="R111" s="21">
        <f>IF(M111&gt;0,S111/M111,0)</f>
        <v>3.4006241795259205E-2</v>
      </c>
      <c r="S111" s="54">
        <f>S108+S109+S110</f>
        <v>1372.934</v>
      </c>
      <c r="T111" s="21">
        <f>IF(M111&gt;0,U111/M111,0)</f>
        <v>0.21334381888886136</v>
      </c>
      <c r="U111" s="54">
        <f>U108+U109+U110</f>
        <v>8613.33</v>
      </c>
      <c r="V111" s="21">
        <f>IF(M111&gt;0,W111/M111,0)</f>
        <v>0.50366888762291628</v>
      </c>
      <c r="W111" s="54">
        <f>W108+W109+W110</f>
        <v>20334.624</v>
      </c>
      <c r="X111" s="21">
        <f>IF(M111&gt;0,Y111/M111,0)</f>
        <v>0.4</v>
      </c>
      <c r="Y111" s="54">
        <f>Y108+Y109+Y110</f>
        <v>16149.2</v>
      </c>
      <c r="Z111" s="55">
        <f>IF(M111&gt;0,AA111/M111,0)</f>
        <v>3.1365932677779708E-3</v>
      </c>
      <c r="AA111" s="56">
        <f>SUM(AA108:AA110)</f>
        <v>126.63368000000001</v>
      </c>
      <c r="AB111" s="55">
        <f>IF(M111&gt;0,(AB108*M108+AB109*M109+AB110*M110)/M111,0)</f>
        <v>3.3275170336611107E-3</v>
      </c>
      <c r="AC111" s="55">
        <f>IF(K111&gt;0,(K108*AC108+K109*AC109+K110*AC110)/K111,0)</f>
        <v>2.801767776360051E-4</v>
      </c>
      <c r="AD111" s="52">
        <f>SUM(AD108:AD110)</f>
        <v>11.308119999999999</v>
      </c>
      <c r="AE111" s="53">
        <f>IF(K111&gt;0,(K108*AE108+K109*AE109+K110*AE110)/K111,0)</f>
        <v>0.22507808606890153</v>
      </c>
      <c r="AF111" s="58">
        <f>SUM(AF108:AF110)</f>
        <v>125.3928899</v>
      </c>
      <c r="AG111" s="53">
        <f>IF(AND(AA111&gt;0),((AA108*AG108+AA109*AG109+AA110*AG110)/AA111),0)</f>
        <v>0.91183873110489777</v>
      </c>
      <c r="AH111" s="57">
        <f t="shared" si="1"/>
        <v>0.9169638098135604</v>
      </c>
      <c r="AI111" s="51">
        <f>SUM(AI108:AI110)</f>
        <v>617</v>
      </c>
      <c r="AJ111" s="21">
        <f>IF(AI111&gt;0,(AJ108*AI108+AJ109*AI109+AJ110*AI110)/AI111,0)</f>
        <v>9.6977309562398722E-2</v>
      </c>
      <c r="AK111" s="53">
        <f>IF(K111&gt;0,(AK108*K108+AK109*K109+AK110*K110)/K111,0)</f>
        <v>0.22075974248927041</v>
      </c>
      <c r="AL111" s="58">
        <f>SUM(AL108:AL110)</f>
        <v>123.03372520000001</v>
      </c>
      <c r="AM111" s="56"/>
      <c r="AN111" s="56">
        <f>SUM(AN108:AN110)</f>
        <v>0</v>
      </c>
      <c r="AO111" s="105"/>
      <c r="AP111" s="106">
        <f>AO110</f>
        <v>1542.9999999999998</v>
      </c>
      <c r="AQ111" s="51">
        <f>SUM(AQ108:AQ110)</f>
        <v>0</v>
      </c>
      <c r="AR111" s="59"/>
      <c r="AS111" s="58"/>
      <c r="AT111" s="58"/>
      <c r="AU111" s="58"/>
      <c r="AV111" s="58"/>
    </row>
    <row r="112" spans="1:48" x14ac:dyDescent="0.2">
      <c r="A112" s="157">
        <v>28</v>
      </c>
      <c r="B112" s="23">
        <v>1</v>
      </c>
      <c r="C112" s="11" t="s">
        <v>56</v>
      </c>
      <c r="D112" s="12">
        <v>6100</v>
      </c>
      <c r="E112" s="12">
        <v>0</v>
      </c>
      <c r="F112" s="12">
        <v>11071</v>
      </c>
      <c r="G112" s="13">
        <v>4.5</v>
      </c>
      <c r="H112" s="13">
        <v>7.3</v>
      </c>
      <c r="I112" s="12">
        <v>11003</v>
      </c>
      <c r="J112" s="13">
        <v>6.4</v>
      </c>
      <c r="K112" s="12">
        <v>14402</v>
      </c>
      <c r="L112" s="14">
        <v>6.6000000000000003E-2</v>
      </c>
      <c r="M112" s="24">
        <f>ROUND(K112*(1-L112),0)</f>
        <v>13451</v>
      </c>
      <c r="N112" s="14">
        <v>0.51200000000000001</v>
      </c>
      <c r="O112" s="25">
        <f>M112*N112</f>
        <v>6886.9120000000003</v>
      </c>
      <c r="P112" s="14">
        <v>0.46700000000000003</v>
      </c>
      <c r="Q112" s="25">
        <f>M112*P112</f>
        <v>6281.6170000000002</v>
      </c>
      <c r="R112" s="16">
        <v>2.1000000000000001E-2</v>
      </c>
      <c r="S112" s="25">
        <f>M112*R112</f>
        <v>282.471</v>
      </c>
      <c r="T112" s="140">
        <v>0.20100000000000001</v>
      </c>
      <c r="U112" s="25">
        <f>M112*T112</f>
        <v>2703.6510000000003</v>
      </c>
      <c r="V112" s="16">
        <v>0.52800000000000002</v>
      </c>
      <c r="W112" s="25">
        <f>M112*V112</f>
        <v>7102.1280000000006</v>
      </c>
      <c r="X112" s="16">
        <v>0.39</v>
      </c>
      <c r="Y112" s="25">
        <f>X112*M112</f>
        <v>5245.89</v>
      </c>
      <c r="Z112" s="17">
        <v>3.15E-3</v>
      </c>
      <c r="AA112" s="18">
        <f>M112*Z112</f>
        <v>42.370649999999998</v>
      </c>
      <c r="AB112" s="27">
        <f>IF(M112&gt;0,(AD112+AL112)/M112,0)</f>
        <v>3.0161246004014575E-3</v>
      </c>
      <c r="AC112" s="17">
        <v>3.3E-4</v>
      </c>
      <c r="AD112" s="24">
        <f>AC112*M112</f>
        <v>4.4388300000000003</v>
      </c>
      <c r="AE112" s="117">
        <v>0.21360000000000001</v>
      </c>
      <c r="AF112" s="30">
        <f>AI112*(1-AJ112)*AE112</f>
        <v>36.6631584</v>
      </c>
      <c r="AG112" s="28">
        <f>IF(AND(AE112&gt;0,AC112&gt;0,Z112&gt;0),((Z112-AC112)*AE112)/((AE112-AC112)*Z112),0)</f>
        <v>0.89662332790761545</v>
      </c>
      <c r="AH112" s="60">
        <f t="shared" si="1"/>
        <v>0.89198643806291422</v>
      </c>
      <c r="AI112" s="12">
        <v>188</v>
      </c>
      <c r="AJ112" s="14">
        <v>8.6999999999999994E-2</v>
      </c>
      <c r="AK112" s="15">
        <v>0.21049999999999999</v>
      </c>
      <c r="AL112" s="30">
        <f>AI112*(1-AJ112)*AK112</f>
        <v>36.131062</v>
      </c>
      <c r="AM112" s="19">
        <v>1.6</v>
      </c>
      <c r="AN112" s="19">
        <v>500.36</v>
      </c>
      <c r="AO112" s="101">
        <f>AO110+AI112-AN112</f>
        <v>1230.6399999999999</v>
      </c>
      <c r="AP112" s="102"/>
      <c r="AQ112" s="12"/>
      <c r="AR112" s="31"/>
      <c r="AS112" s="20"/>
      <c r="AT112" s="20"/>
      <c r="AU112" s="20"/>
      <c r="AV112" s="20"/>
    </row>
    <row r="113" spans="1:48" x14ac:dyDescent="0.2">
      <c r="A113" s="158"/>
      <c r="B113" s="33">
        <v>2</v>
      </c>
      <c r="C113" s="11" t="s">
        <v>53</v>
      </c>
      <c r="D113" s="34">
        <v>18755</v>
      </c>
      <c r="E113" s="34">
        <v>2</v>
      </c>
      <c r="F113" s="34">
        <v>14558</v>
      </c>
      <c r="G113" s="35">
        <v>5.8</v>
      </c>
      <c r="H113" s="35">
        <v>6.6</v>
      </c>
      <c r="I113" s="34">
        <v>14507</v>
      </c>
      <c r="J113" s="35">
        <v>6.1</v>
      </c>
      <c r="K113" s="34">
        <v>14336</v>
      </c>
      <c r="L113" s="36">
        <v>6.9000000000000006E-2</v>
      </c>
      <c r="M113" s="37">
        <f>ROUND(K113*(1-L113),0)</f>
        <v>13347</v>
      </c>
      <c r="N113" s="36">
        <v>0.66200000000000003</v>
      </c>
      <c r="O113" s="25">
        <f>M113*N113</f>
        <v>8835.7139999999999</v>
      </c>
      <c r="P113" s="36">
        <v>0.29299999999999998</v>
      </c>
      <c r="Q113" s="25">
        <f>M113*P113</f>
        <v>3910.6709999999998</v>
      </c>
      <c r="R113" s="39">
        <v>4.4999999999999998E-2</v>
      </c>
      <c r="S113" s="25">
        <f>M113*R113</f>
        <v>600.61500000000001</v>
      </c>
      <c r="T113" s="39">
        <v>0.21099999999999999</v>
      </c>
      <c r="U113" s="25">
        <f>M113*T113</f>
        <v>2816.2170000000001</v>
      </c>
      <c r="V113" s="39">
        <v>0.51700000000000002</v>
      </c>
      <c r="W113" s="25">
        <f>M113*V113</f>
        <v>6900.3990000000003</v>
      </c>
      <c r="X113" s="39">
        <v>0.39</v>
      </c>
      <c r="Y113" s="25">
        <f>X113*M113</f>
        <v>5205.33</v>
      </c>
      <c r="Z113" s="40">
        <v>3.1099999999999999E-3</v>
      </c>
      <c r="AA113" s="18">
        <f>M113*Z113</f>
        <v>41.509169999999997</v>
      </c>
      <c r="AB113" s="27">
        <f>IF(M113&gt;0,(AD113+AL113)/M113,0)</f>
        <v>3.0319687345470893E-3</v>
      </c>
      <c r="AC113" s="40">
        <v>2.7999999999999998E-4</v>
      </c>
      <c r="AD113" s="37">
        <f>AC113*M113</f>
        <v>3.7371599999999998</v>
      </c>
      <c r="AE113" s="28">
        <v>0.2233</v>
      </c>
      <c r="AF113" s="41">
        <f>AI113*(1-AJ113)*AE113</f>
        <v>36.243599699999997</v>
      </c>
      <c r="AG113" s="28">
        <f>IF(AND(AE113&gt;0,AC113&gt;0,Z113&gt;0),((Z113-AC113)*AE113)/((AE113-AC113)*Z113),0)</f>
        <v>0.91111030372025514</v>
      </c>
      <c r="AH113" s="29">
        <f t="shared" si="1"/>
        <v>0.90877518631280374</v>
      </c>
      <c r="AI113" s="34">
        <v>177</v>
      </c>
      <c r="AJ113" s="36">
        <v>8.3000000000000004E-2</v>
      </c>
      <c r="AK113" s="38">
        <v>0.2263</v>
      </c>
      <c r="AL113" s="41">
        <f>AI113*(1-AJ113)*AK113</f>
        <v>36.730526699999999</v>
      </c>
      <c r="AM113" s="42">
        <v>1.6</v>
      </c>
      <c r="AN113" s="42"/>
      <c r="AO113" s="121">
        <f>AO112+AI113-AN113</f>
        <v>1407.6399999999999</v>
      </c>
      <c r="AP113" s="104"/>
      <c r="AQ113" s="43"/>
      <c r="AR113" s="44"/>
      <c r="AS113" s="45"/>
      <c r="AT113" s="45"/>
      <c r="AU113" s="45"/>
      <c r="AV113" s="45"/>
    </row>
    <row r="114" spans="1:48" x14ac:dyDescent="0.2">
      <c r="A114" s="158"/>
      <c r="B114" s="33">
        <v>3</v>
      </c>
      <c r="C114" s="11" t="s">
        <v>52</v>
      </c>
      <c r="D114" s="43">
        <v>17797</v>
      </c>
      <c r="E114" s="43">
        <v>1</v>
      </c>
      <c r="F114" s="43">
        <v>16200</v>
      </c>
      <c r="G114" s="37">
        <v>4.0999999999999996</v>
      </c>
      <c r="H114" s="37">
        <v>6.5</v>
      </c>
      <c r="I114" s="43">
        <v>15669</v>
      </c>
      <c r="J114" s="37">
        <v>5.3</v>
      </c>
      <c r="K114" s="43">
        <v>14263</v>
      </c>
      <c r="L114" s="39">
        <v>7.0000000000000007E-2</v>
      </c>
      <c r="M114" s="37">
        <f>ROUND(K114*(1-L114),0)</f>
        <v>13265</v>
      </c>
      <c r="N114" s="39">
        <v>0.64100000000000001</v>
      </c>
      <c r="O114" s="25">
        <f>M114*N114</f>
        <v>8502.8649999999998</v>
      </c>
      <c r="P114" s="39">
        <v>0.33</v>
      </c>
      <c r="Q114" s="25">
        <f>M114*P114</f>
        <v>4377.45</v>
      </c>
      <c r="R114" s="39">
        <v>2.9000000000000001E-2</v>
      </c>
      <c r="S114" s="25">
        <f>M114*R114</f>
        <v>384.685</v>
      </c>
      <c r="T114" s="39">
        <v>0.20599999999999999</v>
      </c>
      <c r="U114" s="25">
        <f>M114*T114</f>
        <v>2732.5899999999997</v>
      </c>
      <c r="V114" s="39">
        <v>0.51400000000000001</v>
      </c>
      <c r="W114" s="25">
        <f>M114*V114</f>
        <v>6818.21</v>
      </c>
      <c r="X114" s="39">
        <v>0.39</v>
      </c>
      <c r="Y114" s="25">
        <f>X114*M114</f>
        <v>5173.3500000000004</v>
      </c>
      <c r="Z114" s="47">
        <v>3.0599999999999998E-3</v>
      </c>
      <c r="AA114" s="18">
        <f>M114*Z114</f>
        <v>40.590899999999998</v>
      </c>
      <c r="AB114" s="27">
        <f>IF(M114&gt;0,(AD114+AL114)/M114,0)</f>
        <v>2.797903731624576E-3</v>
      </c>
      <c r="AC114" s="47">
        <v>2.7999999999999998E-4</v>
      </c>
      <c r="AD114" s="37">
        <f>AC114*M114</f>
        <v>3.7141999999999995</v>
      </c>
      <c r="AE114" s="28">
        <v>0.2198</v>
      </c>
      <c r="AF114" s="41">
        <f>AI114*(1-AJ114)*AE114</f>
        <v>33.039237</v>
      </c>
      <c r="AG114" s="28">
        <f>IF(AND(AE114&gt;0,AC114&gt;0,Z114&gt;0),((Z114-AC114)*AE114)/((AE114-AC114)*Z114),0)</f>
        <v>0.90965552887821799</v>
      </c>
      <c r="AH114" s="29">
        <f t="shared" si="1"/>
        <v>0.90106052698902972</v>
      </c>
      <c r="AI114" s="43">
        <v>165</v>
      </c>
      <c r="AJ114" s="39">
        <v>8.8999999999999996E-2</v>
      </c>
      <c r="AK114" s="28">
        <v>0.22220000000000001</v>
      </c>
      <c r="AL114" s="41">
        <f>AI114*(1-AJ114)*AK114</f>
        <v>33.399993000000002</v>
      </c>
      <c r="AM114" s="18">
        <v>1.54</v>
      </c>
      <c r="AN114" s="18"/>
      <c r="AO114" s="121">
        <f>AO113+AI114-AN114</f>
        <v>1572.6399999999999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5" thickBot="1" x14ac:dyDescent="0.25">
      <c r="A115" s="159"/>
      <c r="B115" s="49" t="s">
        <v>38</v>
      </c>
      <c r="C115" s="50"/>
      <c r="D115" s="51">
        <f>SUM(D112:D114)</f>
        <v>42652</v>
      </c>
      <c r="E115" s="51"/>
      <c r="F115" s="51">
        <f>SUM(F112:F114)</f>
        <v>41829</v>
      </c>
      <c r="G115" s="52"/>
      <c r="H115" s="52"/>
      <c r="I115" s="51">
        <f>SUM(I112:I114)</f>
        <v>41179</v>
      </c>
      <c r="J115" s="52"/>
      <c r="K115" s="51">
        <f>SUM(K112:K114)</f>
        <v>43001</v>
      </c>
      <c r="L115" s="21">
        <f>IF(K115&gt;0,(K112*L112+K113*L113+K114*L114)/K115,0)</f>
        <v>6.8326922629706285E-2</v>
      </c>
      <c r="M115" s="52">
        <f>M112+M113+M114</f>
        <v>40063</v>
      </c>
      <c r="N115" s="21">
        <f>IF(M115&gt;0,O115/M115,0)</f>
        <v>0.60468489628834587</v>
      </c>
      <c r="O115" s="54">
        <f>O112+O113+O114</f>
        <v>24225.491000000002</v>
      </c>
      <c r="P115" s="21">
        <f>IF(M115&gt;0,Q115/M115,0)</f>
        <v>0.36367066869680259</v>
      </c>
      <c r="Q115" s="54">
        <f>Q112+Q113+Q114</f>
        <v>14569.738000000001</v>
      </c>
      <c r="R115" s="21">
        <f>IF(M115&gt;0,S115/M115,0)</f>
        <v>3.1644435014851605E-2</v>
      </c>
      <c r="S115" s="54">
        <f>S112+S113+S114</f>
        <v>1267.771</v>
      </c>
      <c r="T115" s="21">
        <f>IF(M115&gt;0,U115/M115,0)</f>
        <v>0.20598702044280259</v>
      </c>
      <c r="U115" s="54">
        <f>U112+U113+U114</f>
        <v>8252.4580000000005</v>
      </c>
      <c r="V115" s="21">
        <f>IF(M115&gt;0,W115/M115,0)</f>
        <v>0.51969989766118363</v>
      </c>
      <c r="W115" s="54">
        <f>W112+W113+W114</f>
        <v>20820.737000000001</v>
      </c>
      <c r="X115" s="21">
        <f>IF(M115&gt;0,Y115/M115,0)</f>
        <v>0.39</v>
      </c>
      <c r="Y115" s="54">
        <f>Y112+Y113+Y114</f>
        <v>15624.570000000002</v>
      </c>
      <c r="Z115" s="55">
        <f>IF(M115&gt;0,AA115/M115,0)</f>
        <v>3.1068746723909844E-3</v>
      </c>
      <c r="AA115" s="56">
        <f>SUM(AA112:AA114)</f>
        <v>124.47072</v>
      </c>
      <c r="AB115" s="55">
        <f>IF(M115&gt;0,(AB112*M112+AB113*M113+AB114*M114)/M115,0)</f>
        <v>2.9491493822229992E-3</v>
      </c>
      <c r="AC115" s="55">
        <f>IF(K115&gt;0,(K112*AC112+K113*AC113+K114*AC114)/K115,0)</f>
        <v>2.9674612218320498E-4</v>
      </c>
      <c r="AD115" s="52">
        <f>SUM(AD112:AD114)</f>
        <v>11.89019</v>
      </c>
      <c r="AE115" s="53">
        <f>IF(K115&gt;0,(K112*AE112+K113*AE113+K114*AE114)/K115,0)</f>
        <v>0.21889033743401315</v>
      </c>
      <c r="AF115" s="58">
        <f>SUM(AF112:AF114)</f>
        <v>105.94599509999999</v>
      </c>
      <c r="AG115" s="53">
        <f>IF(AND(AA115&gt;0),((AA112*AG112+AA113*AG113+AA114*AG114)/AA115),0)</f>
        <v>0.90570442833163778</v>
      </c>
      <c r="AH115" s="57">
        <f t="shared" si="1"/>
        <v>0.90059579077034335</v>
      </c>
      <c r="AI115" s="51">
        <f>SUM(AI112:AI114)</f>
        <v>530</v>
      </c>
      <c r="AJ115" s="21">
        <f>IF(AI115&gt;0,(AJ112*AI112+AJ113*AI113+AJ114*AI114)/AI115,0)</f>
        <v>8.6286792452830191E-2</v>
      </c>
      <c r="AK115" s="53">
        <f>IF(K115&gt;0,(AK112*K112+AK113*K113+AK114*K114)/K115,0)</f>
        <v>0.21964829655124302</v>
      </c>
      <c r="AL115" s="58">
        <f>SUM(AL112:AL114)</f>
        <v>106.26158169999999</v>
      </c>
      <c r="AM115" s="56"/>
      <c r="AN115" s="56">
        <f>SUM(AN112:AN114)</f>
        <v>500.36</v>
      </c>
      <c r="AO115" s="105"/>
      <c r="AP115" s="106">
        <f>AO114</f>
        <v>1572.6399999999999</v>
      </c>
      <c r="AQ115" s="51">
        <f>SUM(AQ112:AQ114)</f>
        <v>0</v>
      </c>
      <c r="AR115" s="59"/>
      <c r="AS115" s="58"/>
      <c r="AT115" s="58"/>
      <c r="AU115" s="58"/>
      <c r="AV115" s="58"/>
    </row>
    <row r="116" spans="1:48" x14ac:dyDescent="0.2">
      <c r="A116" s="158">
        <v>29</v>
      </c>
      <c r="B116" s="33">
        <v>1</v>
      </c>
      <c r="C116" s="11" t="s">
        <v>56</v>
      </c>
      <c r="D116" s="12">
        <v>4351</v>
      </c>
      <c r="E116" s="12">
        <v>0</v>
      </c>
      <c r="F116" s="12">
        <v>16023</v>
      </c>
      <c r="G116" s="13">
        <v>5.5</v>
      </c>
      <c r="H116" s="13">
        <v>7.1</v>
      </c>
      <c r="I116" s="12">
        <v>15834</v>
      </c>
      <c r="J116" s="13">
        <v>4.8</v>
      </c>
      <c r="K116" s="12">
        <v>14265</v>
      </c>
      <c r="L116" s="14">
        <v>0.06</v>
      </c>
      <c r="M116" s="24">
        <f>ROUND(K116*(1-L116),0)</f>
        <v>13409</v>
      </c>
      <c r="N116" s="14">
        <v>0.57599999999999996</v>
      </c>
      <c r="O116" s="25">
        <f>M116*N116</f>
        <v>7723.5839999999998</v>
      </c>
      <c r="P116" s="14">
        <v>0.39900000000000002</v>
      </c>
      <c r="Q116" s="25">
        <f>M116*P116</f>
        <v>5350.1910000000007</v>
      </c>
      <c r="R116" s="16">
        <v>2.5000000000000001E-2</v>
      </c>
      <c r="S116" s="25">
        <f>M116*R116</f>
        <v>335.22500000000002</v>
      </c>
      <c r="T116" s="140">
        <v>0.20899999999999999</v>
      </c>
      <c r="U116" s="25">
        <f>M116*T116</f>
        <v>2802.4809999999998</v>
      </c>
      <c r="V116" s="16">
        <v>0.505</v>
      </c>
      <c r="W116" s="25">
        <f>M116*V116</f>
        <v>6771.5450000000001</v>
      </c>
      <c r="X116" s="16">
        <v>0.39</v>
      </c>
      <c r="Y116" s="25">
        <f>X116*M116</f>
        <v>5229.51</v>
      </c>
      <c r="Z116" s="17">
        <v>3.2100000000000002E-3</v>
      </c>
      <c r="AA116" s="18">
        <f>M116*Z116</f>
        <v>43.04289</v>
      </c>
      <c r="AB116" s="27">
        <f>IF(M116&gt;0,(AD116+AL116)/M116,0)</f>
        <v>3.1333222313371617E-3</v>
      </c>
      <c r="AC116" s="17">
        <v>2.9E-4</v>
      </c>
      <c r="AD116" s="24">
        <f>AC116*M116</f>
        <v>3.8886099999999999</v>
      </c>
      <c r="AE116" s="117">
        <v>0.2127</v>
      </c>
      <c r="AF116" s="30">
        <f>AI116*(1-AJ116)*AE116</f>
        <v>38.1979422</v>
      </c>
      <c r="AG116" s="28">
        <f>IF(AND(AE116&gt;0,AC116&gt;0,Z116&gt;0),((Z116-AC116)*AE116)/((AE116-AC116)*Z116),0)</f>
        <v>0.91089926156740597</v>
      </c>
      <c r="AH116" s="60">
        <f t="shared" si="1"/>
        <v>0.90868774032482202</v>
      </c>
      <c r="AI116" s="12">
        <v>198</v>
      </c>
      <c r="AJ116" s="14">
        <v>9.2999999999999999E-2</v>
      </c>
      <c r="AK116" s="15">
        <v>0.21229999999999999</v>
      </c>
      <c r="AL116" s="30">
        <f>AI116*(1-AJ116)*AK116</f>
        <v>38.1261078</v>
      </c>
      <c r="AM116" s="19">
        <v>1.6</v>
      </c>
      <c r="AN116" s="19">
        <v>487</v>
      </c>
      <c r="AO116" s="101">
        <f>AO114+AI116-AN116</f>
        <v>1283.6399999999999</v>
      </c>
      <c r="AP116" s="120"/>
      <c r="AQ116" s="12"/>
      <c r="AR116" s="31"/>
      <c r="AS116" s="20"/>
      <c r="AT116" s="20"/>
      <c r="AU116" s="20"/>
      <c r="AV116" s="20"/>
    </row>
    <row r="117" spans="1:48" x14ac:dyDescent="0.2">
      <c r="A117" s="158"/>
      <c r="B117" s="33">
        <v>2</v>
      </c>
      <c r="C117" s="11" t="s">
        <v>53</v>
      </c>
      <c r="D117" s="34">
        <v>19152</v>
      </c>
      <c r="E117" s="34">
        <v>3</v>
      </c>
      <c r="F117" s="34">
        <v>13140</v>
      </c>
      <c r="G117" s="35">
        <v>6.7</v>
      </c>
      <c r="H117" s="35">
        <v>8.1999999999999993</v>
      </c>
      <c r="I117" s="34">
        <v>13150</v>
      </c>
      <c r="J117" s="35">
        <v>5.2</v>
      </c>
      <c r="K117" s="34">
        <v>14313</v>
      </c>
      <c r="L117" s="36">
        <v>0.06</v>
      </c>
      <c r="M117" s="37">
        <f>ROUND(K117*(1-L117),0)</f>
        <v>13454</v>
      </c>
      <c r="N117" s="36">
        <v>0.76300000000000001</v>
      </c>
      <c r="O117" s="25">
        <f>M117*N117</f>
        <v>10265.402</v>
      </c>
      <c r="P117" s="36">
        <v>0.193</v>
      </c>
      <c r="Q117" s="25">
        <f>M117*P117</f>
        <v>2596.6219999999998</v>
      </c>
      <c r="R117" s="39">
        <v>4.3999999999999997E-2</v>
      </c>
      <c r="S117" s="25">
        <f>M117*R117</f>
        <v>591.976</v>
      </c>
      <c r="T117" s="39">
        <v>0.20899999999999999</v>
      </c>
      <c r="U117" s="25">
        <f>M117*T117</f>
        <v>2811.886</v>
      </c>
      <c r="V117" s="39">
        <v>0.51300000000000001</v>
      </c>
      <c r="W117" s="25">
        <f>M117*V117</f>
        <v>6901.902</v>
      </c>
      <c r="X117" s="39">
        <v>0.39</v>
      </c>
      <c r="Y117" s="25">
        <f>X117*M117</f>
        <v>5247.06</v>
      </c>
      <c r="Z117" s="40">
        <v>3.13E-3</v>
      </c>
      <c r="AA117" s="18">
        <f>M117*Z117</f>
        <v>42.111019999999996</v>
      </c>
      <c r="AB117" s="27">
        <f>IF(M117&gt;0,(AD117+AL117)/M117,0)</f>
        <v>2.8084141816560131E-3</v>
      </c>
      <c r="AC117" s="40">
        <v>2.7999999999999998E-4</v>
      </c>
      <c r="AD117" s="37">
        <f>AC117*M117</f>
        <v>3.7671199999999998</v>
      </c>
      <c r="AE117" s="28">
        <v>0.21940000000000001</v>
      </c>
      <c r="AF117" s="41">
        <f>AI117*(1-AJ117)*AE117</f>
        <v>36.657132600000004</v>
      </c>
      <c r="AG117" s="28">
        <f>IF(AND(AE117&gt;0,AC117&gt;0,Z117&gt;0),((Z117-AC117)*AE117)/((AE117-AC117)*Z117),0)</f>
        <v>0.91170665817495955</v>
      </c>
      <c r="AH117" s="29">
        <f t="shared" si="1"/>
        <v>0.90153944428735322</v>
      </c>
      <c r="AI117" s="34">
        <v>183</v>
      </c>
      <c r="AJ117" s="36">
        <v>8.6999999999999994E-2</v>
      </c>
      <c r="AK117" s="38">
        <v>0.2036</v>
      </c>
      <c r="AL117" s="41">
        <f>AI117*(1-AJ117)*AK117</f>
        <v>34.017284400000001</v>
      </c>
      <c r="AM117" s="42">
        <v>1.6</v>
      </c>
      <c r="AN117" s="42"/>
      <c r="AO117" s="121">
        <f>AO116+AI117-AN117</f>
        <v>1466.6399999999999</v>
      </c>
      <c r="AP117" s="104"/>
      <c r="AQ117" s="43"/>
      <c r="AR117" s="44"/>
      <c r="AS117" s="45"/>
      <c r="AT117" s="45"/>
      <c r="AU117" s="45"/>
      <c r="AV117" s="45"/>
    </row>
    <row r="118" spans="1:48" x14ac:dyDescent="0.2">
      <c r="A118" s="158"/>
      <c r="B118" s="33">
        <v>3</v>
      </c>
      <c r="C118" s="46" t="s">
        <v>54</v>
      </c>
      <c r="D118" s="43">
        <v>17258</v>
      </c>
      <c r="E118" s="43">
        <v>1</v>
      </c>
      <c r="F118" s="43">
        <v>16160</v>
      </c>
      <c r="G118" s="37">
        <v>6.8</v>
      </c>
      <c r="H118" s="37">
        <v>7.9</v>
      </c>
      <c r="I118" s="43">
        <v>16055</v>
      </c>
      <c r="J118" s="37">
        <v>5.2</v>
      </c>
      <c r="K118" s="43">
        <v>15243</v>
      </c>
      <c r="L118" s="39">
        <v>0.06</v>
      </c>
      <c r="M118" s="37">
        <f>ROUND(K118*(1-L118),0)</f>
        <v>14328</v>
      </c>
      <c r="N118" s="39">
        <v>0.73</v>
      </c>
      <c r="O118" s="25">
        <f>M118*N118</f>
        <v>10459.44</v>
      </c>
      <c r="P118" s="39">
        <v>0.246</v>
      </c>
      <c r="Q118" s="25">
        <f>M118*P118</f>
        <v>3524.6880000000001</v>
      </c>
      <c r="R118" s="39">
        <v>2.4E-2</v>
      </c>
      <c r="S118" s="25">
        <f>M118*R118</f>
        <v>343.87200000000001</v>
      </c>
      <c r="T118" s="39">
        <v>0.20799999999999999</v>
      </c>
      <c r="U118" s="25">
        <f>M118*T118</f>
        <v>2980.2239999999997</v>
      </c>
      <c r="V118" s="39">
        <v>0.50900000000000001</v>
      </c>
      <c r="W118" s="25">
        <f>M118*V118</f>
        <v>7292.9520000000002</v>
      </c>
      <c r="X118" s="39">
        <v>0.4</v>
      </c>
      <c r="Y118" s="25">
        <f>X118*M118</f>
        <v>5731.2000000000007</v>
      </c>
      <c r="Z118" s="47">
        <v>3.0999999999999999E-3</v>
      </c>
      <c r="AA118" s="18">
        <f>M118*Z118</f>
        <v>44.416799999999995</v>
      </c>
      <c r="AB118" s="27">
        <f>IF(M118&gt;0,(AD118+AL118)/M118,0)</f>
        <v>2.9191484924623121E-3</v>
      </c>
      <c r="AC118" s="47">
        <v>3.1E-4</v>
      </c>
      <c r="AD118" s="37">
        <f>AC118*M118</f>
        <v>4.4416799999999999</v>
      </c>
      <c r="AE118" s="28">
        <v>0.18820000000000001</v>
      </c>
      <c r="AF118" s="41">
        <f>AI118*(1-AJ118)*AE118</f>
        <v>31.994752800000004</v>
      </c>
      <c r="AG118" s="28">
        <f>IF(AND(AE118&gt;0,AC118&gt;0,Z118&gt;0),((Z118-AC118)*AE118)/((AE118-AC118)*Z118),0)</f>
        <v>0.90148491138432063</v>
      </c>
      <c r="AH118" s="29">
        <f t="shared" si="1"/>
        <v>0.89506645212923297</v>
      </c>
      <c r="AI118" s="43">
        <v>186</v>
      </c>
      <c r="AJ118" s="39">
        <v>8.5999999999999993E-2</v>
      </c>
      <c r="AK118" s="28">
        <v>0.21990000000000001</v>
      </c>
      <c r="AL118" s="41">
        <f>AI118*(1-AJ118)*AK118</f>
        <v>37.383879600000007</v>
      </c>
      <c r="AM118" s="18">
        <v>1.68</v>
      </c>
      <c r="AN118" s="18"/>
      <c r="AO118" s="121">
        <f>AO117+AI118-AN118</f>
        <v>1652.6399999999999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5" thickBot="1" x14ac:dyDescent="0.25">
      <c r="A119" s="159"/>
      <c r="B119" s="49" t="s">
        <v>38</v>
      </c>
      <c r="C119" s="50"/>
      <c r="D119" s="51">
        <f>SUM(D116:D118)</f>
        <v>40761</v>
      </c>
      <c r="E119" s="51"/>
      <c r="F119" s="51">
        <f>SUM(F116:F118)</f>
        <v>45323</v>
      </c>
      <c r="G119" s="52"/>
      <c r="H119" s="52"/>
      <c r="I119" s="51">
        <f>SUM(I116:I118)</f>
        <v>45039</v>
      </c>
      <c r="J119" s="52"/>
      <c r="K119" s="51">
        <f>SUM(K116:K118)</f>
        <v>43821</v>
      </c>
      <c r="L119" s="21">
        <f>IF(K119&gt;0,(K116*L116+K117*L117+K118*L118)/K119,0)</f>
        <v>0.06</v>
      </c>
      <c r="M119" s="52">
        <f>M116+M117+M118</f>
        <v>41191</v>
      </c>
      <c r="N119" s="21">
        <f>IF(M119&gt;0,O119/M119,0)</f>
        <v>0.69064664611201476</v>
      </c>
      <c r="O119" s="54">
        <f>O116+O117+O118</f>
        <v>28448.425999999999</v>
      </c>
      <c r="P119" s="21">
        <f>IF(M119&gt;0,Q119/M119,0)</f>
        <v>0.27849532664902527</v>
      </c>
      <c r="Q119" s="54">
        <f>Q116+Q117+Q118</f>
        <v>11471.501</v>
      </c>
      <c r="R119" s="21">
        <f>IF(M119&gt;0,S119/M119,0)</f>
        <v>3.085802723895997E-2</v>
      </c>
      <c r="S119" s="54">
        <f>S116+S117+S118</f>
        <v>1271.0730000000001</v>
      </c>
      <c r="T119" s="21">
        <f>IF(M119&gt;0,U119/M119,0)</f>
        <v>0.20865215702459275</v>
      </c>
      <c r="U119" s="54">
        <f>U116+U117+U118</f>
        <v>8594.5910000000003</v>
      </c>
      <c r="V119" s="21">
        <f>IF(M119&gt;0,W119/M119,0)</f>
        <v>0.50900436988662578</v>
      </c>
      <c r="W119" s="54">
        <f>W116+W117+W118</f>
        <v>20966.399000000001</v>
      </c>
      <c r="X119" s="21">
        <f>IF(M119&gt;0,Y119/M119,0)</f>
        <v>0.39347842975407249</v>
      </c>
      <c r="Y119" s="54">
        <f>Y116+Y117+Y118</f>
        <v>16207.77</v>
      </c>
      <c r="Z119" s="55">
        <f>IF(M119&gt;0,AA119/M119,0)</f>
        <v>3.1456072928552352E-3</v>
      </c>
      <c r="AA119" s="56">
        <f>SUM(AA116:AA118)</f>
        <v>129.57070999999999</v>
      </c>
      <c r="AB119" s="55">
        <f>IF(M119&gt;0,(AB116*M116+AB117*M117+AB118*M118)/M119,0)</f>
        <v>2.9527003908620818E-3</v>
      </c>
      <c r="AC119" s="55">
        <f>IF(K119&gt;0,(K116*AC116+K117*AC117+K118*AC118)/K119,0)</f>
        <v>2.9369069624152802E-4</v>
      </c>
      <c r="AD119" s="52">
        <f>SUM(AD116:AD118)</f>
        <v>12.09741</v>
      </c>
      <c r="AE119" s="53">
        <f>IF(K119&gt;0,(K116*AE116+K117*AE117+K118*AE118)/K119,0)</f>
        <v>0.20636613267611423</v>
      </c>
      <c r="AF119" s="58">
        <f>SUM(AF116:AF118)</f>
        <v>106.84982760000001</v>
      </c>
      <c r="AG119" s="53">
        <f>IF(AND(AA119&gt;0),((AA116*AG116+AA117*AG117+AA118*AG118)/AA119),0)</f>
        <v>0.90793443244419247</v>
      </c>
      <c r="AH119" s="57">
        <f t="shared" si="1"/>
        <v>0.90178355096147855</v>
      </c>
      <c r="AI119" s="51">
        <f>SUM(AI116:AI118)</f>
        <v>567</v>
      </c>
      <c r="AJ119" s="21">
        <f>IF(AI119&gt;0,(AJ116*AI116+AJ117*AI117+AJ118*AI118)/AI119,0)</f>
        <v>8.8767195767195772E-2</v>
      </c>
      <c r="AK119" s="53">
        <f>IF(K119&gt;0,(AK116*K116+AK117*K117+AK118*K118)/K119,0)</f>
        <v>0.21210200588758815</v>
      </c>
      <c r="AL119" s="58">
        <f>SUM(AL116:AL118)</f>
        <v>109.52727179999999</v>
      </c>
      <c r="AM119" s="56"/>
      <c r="AN119" s="56">
        <f>SUM(AN116:AN118)</f>
        <v>487</v>
      </c>
      <c r="AO119" s="105"/>
      <c r="AP119" s="106">
        <f>AO118</f>
        <v>1652.6399999999999</v>
      </c>
      <c r="AQ119" s="51">
        <f>SUM(AQ116:AQ118)</f>
        <v>0</v>
      </c>
      <c r="AR119" s="59"/>
      <c r="AS119" s="58"/>
      <c r="AT119" s="58"/>
      <c r="AU119" s="58"/>
      <c r="AV119" s="58"/>
    </row>
    <row r="120" spans="1:48" x14ac:dyDescent="0.2">
      <c r="A120" s="157">
        <v>30</v>
      </c>
      <c r="B120" s="23">
        <v>1</v>
      </c>
      <c r="C120" s="46" t="s">
        <v>50</v>
      </c>
      <c r="D120" s="12">
        <v>5198</v>
      </c>
      <c r="E120" s="12">
        <v>0</v>
      </c>
      <c r="F120" s="12">
        <v>10177</v>
      </c>
      <c r="G120" s="13">
        <v>6</v>
      </c>
      <c r="H120" s="13">
        <v>7.8</v>
      </c>
      <c r="I120" s="12">
        <v>10212</v>
      </c>
      <c r="J120" s="13">
        <v>6.8</v>
      </c>
      <c r="K120" s="12">
        <v>15713</v>
      </c>
      <c r="L120" s="14">
        <v>6.3E-2</v>
      </c>
      <c r="M120" s="37">
        <f>ROUND(K120*(1-L120),0)</f>
        <v>14723</v>
      </c>
      <c r="N120" s="14">
        <v>0.59299999999999997</v>
      </c>
      <c r="O120" s="25">
        <f>M120*N120</f>
        <v>8730.7389999999996</v>
      </c>
      <c r="P120" s="14">
        <v>0.38200000000000001</v>
      </c>
      <c r="Q120" s="25">
        <f>M120*P120</f>
        <v>5624.1859999999997</v>
      </c>
      <c r="R120" s="16">
        <v>2.5000000000000001E-2</v>
      </c>
      <c r="S120" s="25">
        <f>M120*R120</f>
        <v>368.07500000000005</v>
      </c>
      <c r="T120" s="140">
        <v>0.21099999999999999</v>
      </c>
      <c r="U120" s="25">
        <f>M120*T120</f>
        <v>3106.5529999999999</v>
      </c>
      <c r="V120" s="16">
        <v>0.51500000000000001</v>
      </c>
      <c r="W120" s="25">
        <f>M120*V120</f>
        <v>7582.3450000000003</v>
      </c>
      <c r="X120" s="16">
        <v>0.4</v>
      </c>
      <c r="Y120" s="25">
        <f>X120*M120</f>
        <v>5889.2000000000007</v>
      </c>
      <c r="Z120" s="17">
        <v>3.1199999999999999E-3</v>
      </c>
      <c r="AA120" s="18">
        <f>M120*Z120</f>
        <v>45.935760000000002</v>
      </c>
      <c r="AB120" s="27">
        <f>IF(M120&gt;0,(AD120+AL120)/M120,0)</f>
        <v>2.9382911091489503E-3</v>
      </c>
      <c r="AC120" s="17">
        <v>2.5999999999999998E-4</v>
      </c>
      <c r="AD120" s="24">
        <f>AC120*M120</f>
        <v>3.8279799999999997</v>
      </c>
      <c r="AE120" s="117">
        <v>0.21240000000000001</v>
      </c>
      <c r="AF120" s="30">
        <f>AI120*(1-AJ120)*AE120</f>
        <v>38.401920000000004</v>
      </c>
      <c r="AG120" s="28">
        <f>IF(AND(AE120&gt;0,AC120&gt;0,Z120&gt;0),((Z120-AC120)*AE120)/((AE120-AC120)*Z120),0)</f>
        <v>0.91779013858772518</v>
      </c>
      <c r="AH120" s="60">
        <f t="shared" si="1"/>
        <v>0.91260111671872446</v>
      </c>
      <c r="AI120" s="12">
        <v>200</v>
      </c>
      <c r="AJ120" s="14">
        <v>9.6000000000000002E-2</v>
      </c>
      <c r="AK120" s="15">
        <v>0.21809999999999999</v>
      </c>
      <c r="AL120" s="30">
        <f>AI120*(1-AJ120)*AK120</f>
        <v>39.432479999999998</v>
      </c>
      <c r="AM120" s="19">
        <v>1.65</v>
      </c>
      <c r="AN120" s="19">
        <v>486.4</v>
      </c>
      <c r="AO120" s="101">
        <f>AO118+AI120-AN120</f>
        <v>1366.2399999999998</v>
      </c>
      <c r="AP120" s="102"/>
      <c r="AQ120" s="12"/>
      <c r="AR120" s="31"/>
      <c r="AS120" s="20"/>
      <c r="AT120" s="20"/>
      <c r="AU120" s="20"/>
      <c r="AV120" s="20"/>
    </row>
    <row r="121" spans="1:48" x14ac:dyDescent="0.2">
      <c r="A121" s="158"/>
      <c r="B121" s="33">
        <v>2</v>
      </c>
      <c r="C121" s="11" t="s">
        <v>53</v>
      </c>
      <c r="D121" s="34">
        <v>20944</v>
      </c>
      <c r="E121" s="34">
        <v>1</v>
      </c>
      <c r="F121" s="34">
        <v>14370</v>
      </c>
      <c r="G121" s="35">
        <v>9.8000000000000007</v>
      </c>
      <c r="H121" s="35">
        <v>9.9</v>
      </c>
      <c r="I121" s="34">
        <v>14115</v>
      </c>
      <c r="J121" s="35">
        <v>7</v>
      </c>
      <c r="K121" s="34">
        <v>15510</v>
      </c>
      <c r="L121" s="36">
        <v>7.0000000000000007E-2</v>
      </c>
      <c r="M121" s="37">
        <f>ROUND(K121*(1-L121),0)</f>
        <v>14424</v>
      </c>
      <c r="N121" s="36">
        <v>0.67900000000000005</v>
      </c>
      <c r="O121" s="25">
        <f>M121*N121</f>
        <v>9793.8960000000006</v>
      </c>
      <c r="P121" s="36">
        <v>0.308</v>
      </c>
      <c r="Q121" s="25">
        <f>M121*P121</f>
        <v>4442.5919999999996</v>
      </c>
      <c r="R121" s="39">
        <v>1.2999999999999999E-2</v>
      </c>
      <c r="S121" s="25">
        <f>M121*R121</f>
        <v>187.512</v>
      </c>
      <c r="T121" s="39">
        <v>0.22</v>
      </c>
      <c r="U121" s="25">
        <f>M121*T121</f>
        <v>3173.28</v>
      </c>
      <c r="V121" s="39">
        <v>0.505</v>
      </c>
      <c r="W121" s="25">
        <f>M121*V121</f>
        <v>7284.12</v>
      </c>
      <c r="X121" s="39">
        <v>0.4</v>
      </c>
      <c r="Y121" s="25">
        <f>X121*M121</f>
        <v>5769.6</v>
      </c>
      <c r="Z121" s="40">
        <v>3.0200000000000001E-3</v>
      </c>
      <c r="AA121" s="18">
        <f>M121*Z121</f>
        <v>43.560479999999998</v>
      </c>
      <c r="AB121" s="27">
        <f>IF(M121&gt;0,(AD121+AL121)/M121,0)</f>
        <v>2.651902870216306E-3</v>
      </c>
      <c r="AC121" s="40">
        <v>2.5999999999999998E-4</v>
      </c>
      <c r="AD121" s="37">
        <f>AC121*M121</f>
        <v>3.7502399999999998</v>
      </c>
      <c r="AE121" s="28">
        <v>0.216</v>
      </c>
      <c r="AF121" s="41">
        <f>AI121*(1-AJ121)*AE121</f>
        <v>34.389360000000003</v>
      </c>
      <c r="AG121" s="28">
        <f>IF(AND(AE121&gt;0,AC121&gt;0,Z121&gt;0),((Z121-AC121)*AE121)/((AE121-AC121)*Z121),0)</f>
        <v>0.91500868411019654</v>
      </c>
      <c r="AH121" s="29">
        <f t="shared" si="1"/>
        <v>0.90304067560661982</v>
      </c>
      <c r="AI121" s="34">
        <v>174</v>
      </c>
      <c r="AJ121" s="36">
        <v>8.5000000000000006E-2</v>
      </c>
      <c r="AK121" s="38">
        <v>0.2167</v>
      </c>
      <c r="AL121" s="41">
        <f>AI121*(1-AJ121)*AK121</f>
        <v>34.500807000000002</v>
      </c>
      <c r="AM121" s="42">
        <v>1.6</v>
      </c>
      <c r="AN121" s="42"/>
      <c r="AO121" s="121">
        <f>AO120+AI121-AN121</f>
        <v>1540.2399999999998</v>
      </c>
      <c r="AP121" s="104"/>
      <c r="AQ121" s="43"/>
      <c r="AR121" s="44"/>
      <c r="AS121" s="45"/>
      <c r="AT121" s="45"/>
      <c r="AU121" s="45"/>
      <c r="AV121" s="45"/>
    </row>
    <row r="122" spans="1:48" x14ac:dyDescent="0.2">
      <c r="A122" s="158"/>
      <c r="B122" s="33">
        <v>3</v>
      </c>
      <c r="C122" s="46" t="s">
        <v>54</v>
      </c>
      <c r="D122" s="43">
        <v>15455</v>
      </c>
      <c r="E122" s="43">
        <v>1</v>
      </c>
      <c r="F122" s="43">
        <v>15154</v>
      </c>
      <c r="G122" s="37">
        <v>7.8</v>
      </c>
      <c r="H122" s="37">
        <v>10.6</v>
      </c>
      <c r="I122" s="43">
        <v>15248</v>
      </c>
      <c r="J122" s="37">
        <v>6.9</v>
      </c>
      <c r="K122" s="43">
        <v>15528</v>
      </c>
      <c r="L122" s="39">
        <v>6.4000000000000001E-2</v>
      </c>
      <c r="M122" s="37">
        <f>ROUND(K122*(1-L122),0)</f>
        <v>14534</v>
      </c>
      <c r="N122" s="39">
        <v>0.61899999999999999</v>
      </c>
      <c r="O122" s="25">
        <f>M122*N122</f>
        <v>8996.5460000000003</v>
      </c>
      <c r="P122" s="39">
        <v>0.318</v>
      </c>
      <c r="Q122" s="25">
        <f>M122*P122</f>
        <v>4621.8119999999999</v>
      </c>
      <c r="R122" s="39">
        <v>6.3E-2</v>
      </c>
      <c r="S122" s="25">
        <f>M122*R122</f>
        <v>915.64200000000005</v>
      </c>
      <c r="T122" s="39">
        <v>0.222</v>
      </c>
      <c r="U122" s="25">
        <f>M122*T122</f>
        <v>3226.5480000000002</v>
      </c>
      <c r="V122" s="39">
        <v>0.499</v>
      </c>
      <c r="W122" s="25">
        <f>M122*V122</f>
        <v>7252.4660000000003</v>
      </c>
      <c r="X122" s="39">
        <v>0.4</v>
      </c>
      <c r="Y122" s="25">
        <f>X122*M122</f>
        <v>5813.6</v>
      </c>
      <c r="Z122" s="47">
        <v>3.0599999999999998E-3</v>
      </c>
      <c r="AA122" s="18">
        <f>M122*Z122</f>
        <v>44.474039999999995</v>
      </c>
      <c r="AB122" s="27">
        <f>IF(M122&gt;0,(AD122+AL122)/M122,0)</f>
        <v>2.7896891702215497E-3</v>
      </c>
      <c r="AC122" s="47">
        <v>2.5999999999999998E-4</v>
      </c>
      <c r="AD122" s="37">
        <f>AC122*M122</f>
        <v>3.7788399999999998</v>
      </c>
      <c r="AE122" s="28">
        <v>0.2122</v>
      </c>
      <c r="AF122" s="41">
        <f>AI122*(1-AJ122)*AE122</f>
        <v>37.116326399999998</v>
      </c>
      <c r="AG122" s="28">
        <f>IF(AND(AE122&gt;0,AC122&gt;0,Z122&gt;0),((Z122-AC122)*AE122)/((AE122-AC122)*Z122),0)</f>
        <v>0.91615520732529443</v>
      </c>
      <c r="AH122" s="29">
        <f t="shared" si="1"/>
        <v>0.90792267772530788</v>
      </c>
      <c r="AI122" s="43">
        <v>192</v>
      </c>
      <c r="AJ122" s="39">
        <v>8.8999999999999996E-2</v>
      </c>
      <c r="AK122" s="28">
        <v>0.2102</v>
      </c>
      <c r="AL122" s="41">
        <f>AI122*(1-AJ122)*AK122</f>
        <v>36.7665024</v>
      </c>
      <c r="AM122" s="18">
        <v>1.68</v>
      </c>
      <c r="AN122" s="18"/>
      <c r="AO122" s="121">
        <f>AO121+AI122-AN122</f>
        <v>1732.2399999999998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5" thickBot="1" x14ac:dyDescent="0.25">
      <c r="A123" s="159"/>
      <c r="B123" s="49" t="s">
        <v>38</v>
      </c>
      <c r="C123" s="50"/>
      <c r="D123" s="51">
        <f>SUM(D120:D122)</f>
        <v>41597</v>
      </c>
      <c r="E123" s="51"/>
      <c r="F123" s="51">
        <f>SUM(F120:F122)</f>
        <v>39701</v>
      </c>
      <c r="G123" s="52"/>
      <c r="H123" s="52"/>
      <c r="I123" s="51">
        <f>SUM(I120:I122)</f>
        <v>39575</v>
      </c>
      <c r="J123" s="52"/>
      <c r="K123" s="51">
        <f>SUM(K120:K122)</f>
        <v>46751</v>
      </c>
      <c r="L123" s="21">
        <f>IF(K123&gt;0,(K120*L120+K121*L121+K122*L122)/K123,0)</f>
        <v>6.5654445894205479E-2</v>
      </c>
      <c r="M123" s="52">
        <f>M120+M121+M122</f>
        <v>43681</v>
      </c>
      <c r="N123" s="21">
        <f>IF(M123&gt;0,O123/M123,0)</f>
        <v>0.63004924337812784</v>
      </c>
      <c r="O123" s="54">
        <f>O120+O121+O122</f>
        <v>27521.181000000004</v>
      </c>
      <c r="P123" s="21">
        <f>IF(M123&gt;0,Q123/M123,0)</f>
        <v>0.33626954511114671</v>
      </c>
      <c r="Q123" s="54">
        <f>Q120+Q121+Q122</f>
        <v>14688.589999999998</v>
      </c>
      <c r="R123" s="21">
        <f>IF(M123&gt;0,S123/M123,0)</f>
        <v>3.3681211510725485E-2</v>
      </c>
      <c r="S123" s="54">
        <f>S120+S121+S122</f>
        <v>1471.229</v>
      </c>
      <c r="T123" s="21">
        <f>IF(M123&gt;0,U123/M123,0)</f>
        <v>0.21763194523934895</v>
      </c>
      <c r="U123" s="54">
        <f>U120+U121+U122</f>
        <v>9506.3810000000012</v>
      </c>
      <c r="V123" s="21">
        <f>IF(M123&gt;0,W123/M123,0)</f>
        <v>0.50637419015132434</v>
      </c>
      <c r="W123" s="54">
        <f>W120+W121+W122</f>
        <v>22118.931</v>
      </c>
      <c r="X123" s="21">
        <f>IF(M123&gt;0,Y123/M123,0)</f>
        <v>0.4</v>
      </c>
      <c r="Y123" s="54">
        <f>Y120+Y121+Y122</f>
        <v>17472.400000000001</v>
      </c>
      <c r="Z123" s="55">
        <f>IF(M123&gt;0,AA123/M123,0)</f>
        <v>3.0670149492914539E-3</v>
      </c>
      <c r="AA123" s="56">
        <f>SUM(AA120:AA122)</f>
        <v>133.97028</v>
      </c>
      <c r="AB123" s="55">
        <f>IF(M123&gt;0,(AB120*M120+AB121*M121+AB122*M122)/M123,0)</f>
        <v>2.7942778187312564E-3</v>
      </c>
      <c r="AC123" s="55">
        <f>IF(K123&gt;0,(K120*AC120+K121*AC121+K122*AC122)/K123,0)</f>
        <v>2.5999999999999998E-4</v>
      </c>
      <c r="AD123" s="52">
        <f>SUM(AD120:AD122)</f>
        <v>11.357060000000001</v>
      </c>
      <c r="AE123" s="53">
        <f>IF(K123&gt;0,(K120*AE120+K121*AE121+K122*AE122)/K123,0)</f>
        <v>0.2135278988684734</v>
      </c>
      <c r="AF123" s="58">
        <f>SUM(AF120:AF122)</f>
        <v>109.90760639999999</v>
      </c>
      <c r="AG123" s="53">
        <f>IF(AND(AA123&gt;0),((AA120*AG120+AA121*AG121+AA122*AG122)/AA123),0)</f>
        <v>0.91634300053216622</v>
      </c>
      <c r="AH123" s="57">
        <f t="shared" si="1"/>
        <v>0.90805075089701515</v>
      </c>
      <c r="AI123" s="51">
        <f>SUM(AI120:AI122)</f>
        <v>566</v>
      </c>
      <c r="AJ123" s="21">
        <f>IF(AI123&gt;0,(AJ120*AI120+AJ121*AI121+AJ122*AI122)/AI123,0)</f>
        <v>9.0243816254416964E-2</v>
      </c>
      <c r="AK123" s="53">
        <f>IF(K123&gt;0,(AK120*K120+AK121*K121+AK122*K122)/K123,0)</f>
        <v>0.21501161258582704</v>
      </c>
      <c r="AL123" s="58">
        <f>SUM(AL120:AL122)</f>
        <v>110.69978940000001</v>
      </c>
      <c r="AM123" s="56"/>
      <c r="AN123" s="56">
        <f>SUM(AN120:AN122)</f>
        <v>486.4</v>
      </c>
      <c r="AO123" s="105"/>
      <c r="AP123" s="106">
        <f>AO122</f>
        <v>1732.2399999999998</v>
      </c>
      <c r="AQ123" s="51">
        <f>SUM(AQ120:AQ122)</f>
        <v>0</v>
      </c>
      <c r="AR123" s="59"/>
      <c r="AS123" s="58"/>
      <c r="AT123" s="58"/>
      <c r="AU123" s="58"/>
      <c r="AV123" s="58"/>
    </row>
    <row r="124" spans="1:48" x14ac:dyDescent="0.2">
      <c r="A124" s="157">
        <v>31</v>
      </c>
      <c r="B124" s="23">
        <v>1</v>
      </c>
      <c r="C124" s="46" t="s">
        <v>50</v>
      </c>
      <c r="D124" s="12">
        <v>5398</v>
      </c>
      <c r="E124" s="12">
        <v>0</v>
      </c>
      <c r="F124" s="12">
        <v>14113</v>
      </c>
      <c r="G124" s="13">
        <v>7.8</v>
      </c>
      <c r="H124" s="13">
        <v>8</v>
      </c>
      <c r="I124" s="12">
        <v>13984</v>
      </c>
      <c r="J124" s="13">
        <v>7.5</v>
      </c>
      <c r="K124" s="12">
        <v>15542</v>
      </c>
      <c r="L124" s="14">
        <v>6.8000000000000005E-2</v>
      </c>
      <c r="M124" s="24">
        <f>ROUND(K124*(1-L124),0)</f>
        <v>14485</v>
      </c>
      <c r="N124" s="14">
        <v>0.56699999999999995</v>
      </c>
      <c r="O124" s="25">
        <f>M124*N124</f>
        <v>8212.994999999999</v>
      </c>
      <c r="P124" s="14">
        <v>0.35699999999999998</v>
      </c>
      <c r="Q124" s="25">
        <f>M124*P124</f>
        <v>5171.1449999999995</v>
      </c>
      <c r="R124" s="16">
        <v>7.5999999999999998E-2</v>
      </c>
      <c r="S124" s="25">
        <f>M124*R124</f>
        <v>1100.8599999999999</v>
      </c>
      <c r="T124" s="140">
        <v>0.22</v>
      </c>
      <c r="U124" s="25">
        <f>M124*T124</f>
        <v>3186.7</v>
      </c>
      <c r="V124" s="16">
        <v>0.51</v>
      </c>
      <c r="W124" s="25">
        <f>M124*V124</f>
        <v>7387.35</v>
      </c>
      <c r="X124" s="16">
        <v>0.4</v>
      </c>
      <c r="Y124" s="25">
        <f>X124*M124</f>
        <v>5794</v>
      </c>
      <c r="Z124" s="17">
        <v>3.16E-3</v>
      </c>
      <c r="AA124" s="18">
        <f>M124*Z124</f>
        <v>45.772600000000004</v>
      </c>
      <c r="AB124" s="27">
        <f>IF(M124&gt;0,(AD124+AL124)/M124,0)</f>
        <v>2.929248022091819E-3</v>
      </c>
      <c r="AC124" s="17">
        <v>2.5999999999999998E-4</v>
      </c>
      <c r="AD124" s="24">
        <f>AC124*M124</f>
        <v>3.7660999999999998</v>
      </c>
      <c r="AE124" s="117">
        <v>0.2167</v>
      </c>
      <c r="AF124" s="30">
        <f>AI124*(1-AJ124)*AE124</f>
        <v>38.735558400000002</v>
      </c>
      <c r="AG124" s="28">
        <f>IF(AND(AE124&gt;0,AC124&gt;0,Z124&gt;0),((Z124-AC124)*AE124)/((AE124-AC124)*Z124),0)</f>
        <v>0.91882393811013197</v>
      </c>
      <c r="AH124" s="60">
        <f t="shared" si="1"/>
        <v>0.91233667848543909</v>
      </c>
      <c r="AI124" s="12">
        <v>196</v>
      </c>
      <c r="AJ124" s="14">
        <v>8.7999999999999995E-2</v>
      </c>
      <c r="AK124" s="15">
        <v>0.21629999999999999</v>
      </c>
      <c r="AL124" s="30">
        <f>AI124*(1-AJ124)*AK124</f>
        <v>38.6640576</v>
      </c>
      <c r="AM124" s="19">
        <v>1.65</v>
      </c>
      <c r="AN124" s="19">
        <v>550.4</v>
      </c>
      <c r="AO124" s="101">
        <f>AO122+AI124-AN124-AP124</f>
        <v>1293.1099999999997</v>
      </c>
      <c r="AP124" s="102">
        <v>84.73</v>
      </c>
      <c r="AQ124" s="12"/>
      <c r="AR124" s="31"/>
      <c r="AS124" s="20"/>
      <c r="AT124" s="20"/>
      <c r="AU124" s="20"/>
      <c r="AV124" s="20"/>
    </row>
    <row r="125" spans="1:48" x14ac:dyDescent="0.2">
      <c r="A125" s="158"/>
      <c r="B125" s="33">
        <v>2</v>
      </c>
      <c r="C125" s="11" t="s">
        <v>52</v>
      </c>
      <c r="D125" s="34">
        <v>18717</v>
      </c>
      <c r="E125" s="34">
        <v>2</v>
      </c>
      <c r="F125" s="34">
        <v>14484</v>
      </c>
      <c r="G125" s="35">
        <v>6.9</v>
      </c>
      <c r="H125" s="35">
        <v>10.7</v>
      </c>
      <c r="I125" s="34">
        <v>14445</v>
      </c>
      <c r="J125" s="35">
        <v>7.5</v>
      </c>
      <c r="K125" s="34">
        <v>15499</v>
      </c>
      <c r="L125" s="36">
        <v>6.8000000000000005E-2</v>
      </c>
      <c r="M125" s="37">
        <f>ROUND(K125*(1-L125),0)</f>
        <v>14445</v>
      </c>
      <c r="N125" s="36">
        <v>0.50700000000000001</v>
      </c>
      <c r="O125" s="25">
        <f>M125*N125</f>
        <v>7323.6149999999998</v>
      </c>
      <c r="P125" s="36">
        <v>0.34100000000000003</v>
      </c>
      <c r="Q125" s="25">
        <f>M125*P125</f>
        <v>4925.7450000000008</v>
      </c>
      <c r="R125" s="39">
        <v>0.152</v>
      </c>
      <c r="S125" s="25">
        <f>M125*R125</f>
        <v>2195.64</v>
      </c>
      <c r="T125" s="39">
        <v>0.223</v>
      </c>
      <c r="U125" s="25">
        <f>M125*T125</f>
        <v>3221.2350000000001</v>
      </c>
      <c r="V125" s="39">
        <v>0.50700000000000001</v>
      </c>
      <c r="W125" s="25">
        <f>M125*V125</f>
        <v>7323.6149999999998</v>
      </c>
      <c r="X125" s="39">
        <v>0.4</v>
      </c>
      <c r="Y125" s="25">
        <f>X125*M125</f>
        <v>5778</v>
      </c>
      <c r="Z125" s="40">
        <v>3.1800000000000001E-3</v>
      </c>
      <c r="AA125" s="18">
        <f>M125*Z125</f>
        <v>45.935099999999998</v>
      </c>
      <c r="AB125" s="27">
        <f>IF(M125&gt;0,(AD125+AL125)/M125,0)</f>
        <v>2.6839125856697823E-3</v>
      </c>
      <c r="AC125" s="40">
        <v>2.7E-4</v>
      </c>
      <c r="AD125" s="37">
        <f>AC125*M125</f>
        <v>3.90015</v>
      </c>
      <c r="AE125" s="28">
        <v>0.219</v>
      </c>
      <c r="AF125" s="41">
        <f>AI125*(1-AJ125)*AE125</f>
        <v>35.633709000000003</v>
      </c>
      <c r="AG125" s="28">
        <f>IF(AND(AE125&gt;0,AC125&gt;0,Z125&gt;0),((Z125-AC125)*AE125)/((AE125-AC125)*Z125),0)</f>
        <v>0.91622393077016639</v>
      </c>
      <c r="AH125" s="29">
        <f t="shared" si="1"/>
        <v>0.9005351971327249</v>
      </c>
      <c r="AI125" s="34">
        <v>179</v>
      </c>
      <c r="AJ125" s="36">
        <v>9.0999999999999998E-2</v>
      </c>
      <c r="AK125" s="38">
        <v>0.21429999999999999</v>
      </c>
      <c r="AL125" s="41">
        <f>AI125*(1-AJ125)*AK125</f>
        <v>34.868967300000001</v>
      </c>
      <c r="AM125" s="42">
        <v>1.68</v>
      </c>
      <c r="AN125" s="42"/>
      <c r="AO125" s="121">
        <f>AO124+AI125-AN125</f>
        <v>1472.1099999999997</v>
      </c>
      <c r="AP125" s="104"/>
      <c r="AQ125" s="43"/>
      <c r="AR125" s="44"/>
      <c r="AS125" s="45"/>
      <c r="AT125" s="45"/>
      <c r="AU125" s="45"/>
      <c r="AV125" s="45"/>
    </row>
    <row r="126" spans="1:48" x14ac:dyDescent="0.2">
      <c r="A126" s="158"/>
      <c r="B126" s="33">
        <v>3</v>
      </c>
      <c r="C126" s="46" t="s">
        <v>54</v>
      </c>
      <c r="D126" s="43">
        <v>17600</v>
      </c>
      <c r="E126" s="43">
        <v>1</v>
      </c>
      <c r="F126" s="43">
        <v>16029</v>
      </c>
      <c r="G126" s="37">
        <v>5.6</v>
      </c>
      <c r="H126" s="37">
        <v>9.4</v>
      </c>
      <c r="I126" s="43">
        <v>15280</v>
      </c>
      <c r="J126" s="37">
        <v>7.6</v>
      </c>
      <c r="K126" s="43">
        <v>15696</v>
      </c>
      <c r="L126" s="39">
        <v>7.1999999999999995E-2</v>
      </c>
      <c r="M126" s="37">
        <f>ROUND(K126*(1-L126),0)</f>
        <v>14566</v>
      </c>
      <c r="N126" s="39">
        <v>0.67300000000000004</v>
      </c>
      <c r="O126" s="25">
        <f>M126*N126</f>
        <v>9802.9180000000015</v>
      </c>
      <c r="P126" s="39">
        <v>0.253</v>
      </c>
      <c r="Q126" s="25">
        <f>M126*P126</f>
        <v>3685.1979999999999</v>
      </c>
      <c r="R126" s="39">
        <v>7.3999999999999996E-2</v>
      </c>
      <c r="S126" s="25">
        <f>M126*R126</f>
        <v>1077.884</v>
      </c>
      <c r="T126" s="39">
        <v>0.23300000000000001</v>
      </c>
      <c r="U126" s="25">
        <f>M126*T126</f>
        <v>3393.8780000000002</v>
      </c>
      <c r="V126" s="39">
        <v>0.50600000000000001</v>
      </c>
      <c r="W126" s="25">
        <f>M126*V126</f>
        <v>7370.3959999999997</v>
      </c>
      <c r="X126" s="39">
        <v>0.4</v>
      </c>
      <c r="Y126" s="25">
        <f>X126*M126</f>
        <v>5826.4000000000005</v>
      </c>
      <c r="Z126" s="141">
        <v>3.2699999999999999E-3</v>
      </c>
      <c r="AA126" s="18">
        <f>M126*Z126</f>
        <v>47.63082</v>
      </c>
      <c r="AB126" s="27">
        <f>IF(M126&gt;0,(AD126+AL126)/M126,0)</f>
        <v>2.8267187148153235E-3</v>
      </c>
      <c r="AC126" s="141">
        <v>2.7E-4</v>
      </c>
      <c r="AD126" s="37">
        <f>AC126*M126</f>
        <v>3.93282</v>
      </c>
      <c r="AE126" s="142">
        <v>0.21890000000000001</v>
      </c>
      <c r="AF126" s="41">
        <f>AI126*(1-AJ126)*AE126</f>
        <v>37.952006400000002</v>
      </c>
      <c r="AG126" s="28">
        <f>IF(AND(AE126&gt;0,AC126&gt;0,Z126&gt;0),((Z126-AC126)*AE126)/((AE126-AC126)*Z126),0)</f>
        <v>0.91856418640348769</v>
      </c>
      <c r="AH126" s="29">
        <f t="shared" si="1"/>
        <v>0.90562124157950585</v>
      </c>
      <c r="AI126" s="43">
        <v>192</v>
      </c>
      <c r="AJ126" s="39">
        <v>9.7000000000000003E-2</v>
      </c>
      <c r="AK126" s="28">
        <v>0.21479999999999999</v>
      </c>
      <c r="AL126" s="41">
        <f>AI126*(1-AJ126)*AK126</f>
        <v>37.2411648</v>
      </c>
      <c r="AM126" s="18">
        <v>1.7</v>
      </c>
      <c r="AN126" s="18"/>
      <c r="AO126" s="121">
        <f>AO125+AI126-AN126</f>
        <v>1664.1099999999997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5" thickBot="1" x14ac:dyDescent="0.25">
      <c r="A127" s="159"/>
      <c r="B127" s="49" t="s">
        <v>38</v>
      </c>
      <c r="C127" s="50"/>
      <c r="D127" s="51">
        <f>SUM(D124:D126)</f>
        <v>41715</v>
      </c>
      <c r="E127" s="61"/>
      <c r="F127" s="51">
        <f>SUM(F124:F126)</f>
        <v>44626</v>
      </c>
      <c r="G127" s="62"/>
      <c r="H127" s="62"/>
      <c r="I127" s="51">
        <f>SUM(I124:I126)</f>
        <v>43709</v>
      </c>
      <c r="J127" s="52"/>
      <c r="K127" s="51">
        <f>SUM(K124:K126)</f>
        <v>46737</v>
      </c>
      <c r="L127" s="21">
        <f>IF(K127&gt;0,(K124*L124+K125*L125+K126*L126)/K127,0)</f>
        <v>6.9343346813017515E-2</v>
      </c>
      <c r="M127" s="52">
        <f>M124+M125+M126</f>
        <v>43496</v>
      </c>
      <c r="N127" s="21">
        <f>IF(M127&gt;0,O127/M127,0)</f>
        <v>0.58257145484642259</v>
      </c>
      <c r="O127" s="54">
        <f>O124+O125+O126</f>
        <v>25339.527999999998</v>
      </c>
      <c r="P127" s="21">
        <f>IF(M127&gt;0,Q127/M127,0)</f>
        <v>0.31685874563178223</v>
      </c>
      <c r="Q127" s="54">
        <f>Q124+Q125+Q126</f>
        <v>13782.088</v>
      </c>
      <c r="R127" s="21">
        <f>IF(M127&gt;0,S127/M127,0)</f>
        <v>0.10056979952179511</v>
      </c>
      <c r="S127" s="54">
        <f>S124+S125+S126</f>
        <v>4374.384</v>
      </c>
      <c r="T127" s="21">
        <f>IF(M127&gt;0,U127/M127,0)</f>
        <v>0.22534975629942983</v>
      </c>
      <c r="U127" s="54">
        <f>U124+U125+U126</f>
        <v>9801.8130000000001</v>
      </c>
      <c r="V127" s="21">
        <f>IF(M127&gt;0,W127/M127,0)</f>
        <v>0.50766417601618541</v>
      </c>
      <c r="W127" s="54">
        <f>W124+W125+W126</f>
        <v>22081.361000000001</v>
      </c>
      <c r="X127" s="21">
        <f>IF(M127&gt;0,Y127/M127,0)</f>
        <v>0.4</v>
      </c>
      <c r="Y127" s="54">
        <f>Y124+Y125+Y126</f>
        <v>17398.400000000001</v>
      </c>
      <c r="Z127" s="55">
        <f>IF(M127&gt;0,AA127/M127,0)</f>
        <v>3.2034789405922387E-3</v>
      </c>
      <c r="AA127" s="56">
        <f>SUM(AA124:AA126)</f>
        <v>139.33852000000002</v>
      </c>
      <c r="AB127" s="55">
        <f>IF(M127&gt;0,(AB124*M124+AB125*M125+AB126*M126)/M127,0)</f>
        <v>2.8134370907669671E-3</v>
      </c>
      <c r="AC127" s="55">
        <f>IF(K127&gt;0,(K124*AC124+K125*AC125+K126*AC126)/K127,0)</f>
        <v>2.6667458330658793E-4</v>
      </c>
      <c r="AD127" s="52">
        <f>SUM(AD124:AD126)</f>
        <v>11.599069999999999</v>
      </c>
      <c r="AE127" s="53">
        <f>IF(K127&gt;0,(K124*AE124+K125*AE125+K126*AE126)/K127,0)</f>
        <v>0.21820157049018982</v>
      </c>
      <c r="AF127" s="58">
        <f>SUM(AF124:AF126)</f>
        <v>112.32127380000001</v>
      </c>
      <c r="AG127" s="53">
        <f>IF(AND(AA127&gt;0),((AA124*AG124+AA125*AG125+AA126*AG126)/AA127),0)</f>
        <v>0.91787801315021467</v>
      </c>
      <c r="AH127" s="57">
        <f t="shared" si="1"/>
        <v>0.90633742976048537</v>
      </c>
      <c r="AI127" s="51">
        <f>SUM(AI124:AI126)</f>
        <v>567</v>
      </c>
      <c r="AJ127" s="21">
        <f>IF(AI127&gt;0,(AJ124*AI124+AJ125*AI125+AJ126*AI126)/AI127,0)</f>
        <v>9.199470899470899E-2</v>
      </c>
      <c r="AK127" s="53">
        <f>IF(K127&gt;0,(AK124*K124+AK125*K125+AK126*K126)/K127,0)</f>
        <v>0.21513300169030961</v>
      </c>
      <c r="AL127" s="58">
        <f>SUM(AL124:AL126)</f>
        <v>110.77418969999999</v>
      </c>
      <c r="AM127" s="63"/>
      <c r="AN127" s="56">
        <f>SUM(AN124:AN126)</f>
        <v>550.4</v>
      </c>
      <c r="AO127" s="105"/>
      <c r="AP127" s="106">
        <f>AO126</f>
        <v>1664.1099999999997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1285111</v>
      </c>
      <c r="E128" s="69"/>
      <c r="F128" s="69">
        <f>SUM(F127,F123,F119,F115,F111,F107,F103,F99,F95,F91,F87,F83,F79,F75,F71,F67,F63,F59,F55,F51,F47,F43,F39,F35,F31,F27,F23,F19,F15,F11,F7)</f>
        <v>1329951</v>
      </c>
      <c r="G128" s="75"/>
      <c r="H128" s="69"/>
      <c r="I128" s="69">
        <f>SUM(I127,I123,I119,I115,I111,I107,I103,I99,I95,I91,I87,I83,I79,I75,I71,I67,I63,I59,I55,I51,I47,I43,I39,I35,I31,I27,I23,I19,I15,I11,I7)</f>
        <v>1352229</v>
      </c>
      <c r="J128" s="75"/>
      <c r="K128" s="69">
        <f>SUM(K127,K123,K119,K115,K111,K107,K103,K99,K95,K91,K87,K83,K79,K75,K71,K67,K63,K59,K55,K51,K47,K43,K39,K35,K31,K27,K23,K19,K15,K11,K7)</f>
        <v>1365058</v>
      </c>
      <c r="L128" s="70">
        <f>1-M128/K128</f>
        <v>6.8563387050220581E-2</v>
      </c>
      <c r="M128" s="69">
        <f>SUM(M127,M123,M119,M115,M111,M107,M103,M99,M95,M91,M87,M83,M79,M75,M71,M67,M63,M59,M55,M51,M47,M43,M39,M35,M31,M27,M23,M19,M15,M11,M7)</f>
        <v>1271465</v>
      </c>
      <c r="N128" s="70">
        <f>IF(AND(M128&gt;0),(O128/M128),0)</f>
        <v>0.68751452537034052</v>
      </c>
      <c r="O128" s="69">
        <f>SUM(O127,O123,O119,O115,O111,O107,O103,O99,O95,O91,O87,O83,O79,O75,O71,O67,O63,O59,O55,O51,O47,O43,O39,O35,O31,O27,O23,O19,O15,O11,O7)</f>
        <v>874150.65599999996</v>
      </c>
      <c r="P128" s="71">
        <f>Q128/M128</f>
        <v>0.26364253282630667</v>
      </c>
      <c r="Q128" s="69">
        <f>SUM(Q127,Q123,Q119,Q115,Q111,Q107,Q103,Q99,Q95,Q91,Q87,Q83,Q79,Q75,Q71,Q67,Q63,Q59,Q55,Q51,Q47,Q43,Q39,Q35,Q31,Q27,Q23,Q19,Q15,Q11,Q7)</f>
        <v>335212.25300000003</v>
      </c>
      <c r="R128" s="71">
        <f>S128/M128</f>
        <v>4.8853402177802777E-2</v>
      </c>
      <c r="S128" s="69">
        <f>SUM(S127,S123,S119,S115,S111,S107,S103,S99,S95,S91,S87,S83,S79,S75,S71,S67,S63,S59,S55,S51,S47,S43,S39,S35,S31,S27,S23,S19,S15,S11,S7)</f>
        <v>62115.391000000003</v>
      </c>
      <c r="T128" s="70">
        <f>U128/M128</f>
        <v>0.21650914417620623</v>
      </c>
      <c r="U128" s="69">
        <f>SUM(U127,U123,U119,U115,U111,U107,U103,U99,U95,U91,U87,U83,U79,U75,U71,U67,U63,U59,U55,U51,U47,U43,U39,U35,U31,U27,U23,U19,U15,U11,U7)</f>
        <v>275283.79900000006</v>
      </c>
      <c r="V128" s="71">
        <f>W128/M128</f>
        <v>0.50300605364677764</v>
      </c>
      <c r="W128" s="69">
        <f>SUM(W127,W123,W119,W115,W111,W107,W103,W99,W95,W91,W87,W83,W79,W75,W71,W67,W63,W59,W55,W51,W47,W43,W39,W35,W31,W27,W23,W19,W15,W11,W7)</f>
        <v>639554.59200000006</v>
      </c>
      <c r="X128" s="71">
        <f>IF(AND(M128&gt;0),(Y128/M128),0)</f>
        <v>0.39774261186898585</v>
      </c>
      <c r="Y128" s="69">
        <f>SUM(Y127,Y123,Y119,Y115,Y111,Y107,Y103,Y99,Y95,Y91,Y87,Y83,Y79,Y75,Y71,Y67,Y63,Y59,Y55,Y51,Y47,Y43,Y39,Y35,Y31,Y27,Y23,Y19,Y15,Y11,Y7)</f>
        <v>505715.81000000011</v>
      </c>
      <c r="Z128" s="72">
        <f>IF(AND(M128&gt;0),(AA128/M128),0)</f>
        <v>3.0052305018227004E-3</v>
      </c>
      <c r="AA128" s="69">
        <f>SUM(AA127,AA123,AA119,AA115,AA111,AA107,AA103,AA99,AA95,AA91,AA87,AA83,AA79,AA75,AA71,AA67,AA63,AA59,AA55,AA51,AA47,AA43,AA39,AA35,AA31,AA27,AA23,AA19,AA15,AA11,AA7)</f>
        <v>3821.0453999999995</v>
      </c>
      <c r="AB128" s="73">
        <f>(AD128+AL128)/M128</f>
        <v>3.1122643517517198E-3</v>
      </c>
      <c r="AC128" s="74">
        <f>AD128/(M128-AI128)</f>
        <v>2.7400144580389733E-4</v>
      </c>
      <c r="AD128" s="75">
        <f>SUM(AD127,AD123,AD119,AD115,AD111,AD107,AD103,AD99,AD95,AD91,AD87,AD83,AD79,AD75,AD71,AD67,AD63,AD59,AD55,AD51,AD47,AD43,AD39,AD35,AD31,AD27,AD23,AD19,AD15,AD11,AD7)</f>
        <v>343.40108000000004</v>
      </c>
      <c r="AE128" s="71">
        <f>AF128/AI128</f>
        <v>0.19532402657427267</v>
      </c>
      <c r="AF128" s="69">
        <f>SUM(AF127,AF123,AF119,AF115,AF111,AF107,AF103,AF99,AF95,AF91,AF87,AF83,AF79,AF75,AF71,AF67,AF63,AF59,AF55,AF51,AF47,AF43,AF39,AF35,AF31,AF27,AF23,AF19,AF15,AF11,AF7)</f>
        <v>3551.5767751999997</v>
      </c>
      <c r="AG128" s="76">
        <f>((Z128-AC128)*AE128)/((AE128-AC128)*Z128)</f>
        <v>0.91010184320697285</v>
      </c>
      <c r="AH128" s="77">
        <f>((AB128-AC128)*AK128)/((AK128-AC128)*AB128)</f>
        <v>0.91321977562942969</v>
      </c>
      <c r="AI128" s="69">
        <f>SUM(AI127,AI123,AI119,AI115,AI111,AI107,AI103,AI99,AI95,AI91,AI87,AI83,AI79,AI75,AI71,AI67,AI63,AI59,AI55,AI51,AI47,AI43,AI39,AI35,AI31,AI27,AI23,AI19,AI15,AI11,AI7)</f>
        <v>18183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8.9863168894021905E-2</v>
      </c>
      <c r="AK128" s="71">
        <f>AL128/AI128</f>
        <v>0.19874245801022936</v>
      </c>
      <c r="AL128" s="69">
        <f>SUM(AL127,AL123,AL119,AL115,AL111,AL107,AL103,AL99,AL95,AL91,AL87,AL83,AL79,AL75,AL71,AL67,AL63,AL59,AL55,AL51,AL47,AL43,AL39,AL35,AL31,AL27,AL23,AL19,AL15,AL11,AL7)</f>
        <v>3613.7341140000003</v>
      </c>
      <c r="AM128" s="69"/>
      <c r="AN128" s="107">
        <f>SUM(AN127,AN123,AN119,AN115,AN111,AN107,AN103,AN99,AN95,AN91,AN87,AN83,AN79,AN75,AN71,AN67,AN63,AN59,AN55,AN51,AN47,AN43,AN39,AN35,AN31,AN27,AN23,AN19,AN15,AN11,AN7)</f>
        <v>17675.580000000002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2">
      <c r="AH131" s="80"/>
    </row>
    <row r="132" spans="34:34" x14ac:dyDescent="0.2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_3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</protectedRanges>
  <mergeCells count="36">
    <mergeCell ref="AS1:AT1"/>
    <mergeCell ref="AU1:AV1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32"/>
  <sheetViews>
    <sheetView zoomScale="110" zoomScaleNormal="110" workbookViewId="0">
      <pane ySplit="2" topLeftCell="A3" activePane="bottomLeft" state="frozen"/>
      <selection pane="bottomLeft" sqref="A1:A2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8.42578125" style="32" hidden="1" customWidth="1"/>
    <col min="20" max="20" width="9" style="32" customWidth="1"/>
    <col min="21" max="21" width="6.7109375" style="32" hidden="1" customWidth="1"/>
    <col min="22" max="22" width="9" style="32" customWidth="1"/>
    <col min="23" max="23" width="7.42578125" style="32" hidden="1" customWidth="1"/>
    <col min="24" max="24" width="9.85546875" style="32" customWidth="1"/>
    <col min="25" max="25" width="14.42578125" style="32" hidden="1" customWidth="1"/>
    <col min="26" max="26" width="11.5703125" style="32" bestFit="1" customWidth="1"/>
    <col min="27" max="27" width="7.5703125" style="32" hidden="1" customWidth="1"/>
    <col min="28" max="28" width="11.7109375" style="32" hidden="1" customWidth="1"/>
    <col min="29" max="29" width="11.5703125" style="32" bestFit="1" customWidth="1"/>
    <col min="30" max="30" width="12.28515625" style="32" hidden="1" customWidth="1"/>
    <col min="31" max="31" width="15" style="80" customWidth="1"/>
    <col min="32" max="32" width="15" style="82" hidden="1" customWidth="1"/>
    <col min="33" max="33" width="13.85546875" style="32" customWidth="1"/>
    <col min="34" max="34" width="10" style="32" customWidth="1"/>
    <col min="35" max="35" width="12" style="32" customWidth="1"/>
    <col min="36" max="36" width="11.5703125" style="81" customWidth="1"/>
    <col min="37" max="37" width="12.28515625" style="82" bestFit="1" customWidth="1"/>
    <col min="38" max="38" width="11.7109375" style="32" bestFit="1" customWidth="1"/>
    <col min="39" max="39" width="11.85546875" style="32" customWidth="1"/>
    <col min="40" max="40" width="12" style="110" customWidth="1"/>
    <col min="41" max="41" width="11.5703125" style="111" customWidth="1"/>
    <col min="42" max="42" width="11.5703125" style="112" customWidth="1"/>
    <col min="43" max="43" width="12.140625" style="83" customWidth="1"/>
    <col min="44" max="44" width="14.85546875" style="32" customWidth="1"/>
    <col min="45" max="45" width="6.42578125" style="32" bestFit="1" customWidth="1"/>
    <col min="46" max="46" width="10.42578125" style="32" customWidth="1"/>
    <col min="47" max="47" width="6.42578125" style="32" bestFit="1" customWidth="1"/>
    <col min="48" max="48" width="11.140625" style="32" customWidth="1"/>
    <col min="49" max="16384" width="9.140625" style="32"/>
  </cols>
  <sheetData>
    <row r="1" spans="1:48" s="22" customFormat="1" ht="66" customHeight="1" x14ac:dyDescent="0.2">
      <c r="A1" s="164" t="s">
        <v>47</v>
      </c>
      <c r="B1" s="166" t="s">
        <v>46</v>
      </c>
      <c r="C1" s="161" t="s">
        <v>45</v>
      </c>
      <c r="D1" s="129" t="s">
        <v>0</v>
      </c>
      <c r="E1" s="129" t="s">
        <v>1</v>
      </c>
      <c r="F1" s="129" t="s">
        <v>2</v>
      </c>
      <c r="G1" s="2" t="s">
        <v>48</v>
      </c>
      <c r="H1" s="129" t="s">
        <v>3</v>
      </c>
      <c r="I1" s="129" t="s">
        <v>4</v>
      </c>
      <c r="J1" s="124" t="s">
        <v>49</v>
      </c>
      <c r="K1" s="129" t="s">
        <v>5</v>
      </c>
      <c r="L1" s="129" t="s">
        <v>6</v>
      </c>
      <c r="M1" s="129" t="s">
        <v>7</v>
      </c>
      <c r="N1" s="129" t="s">
        <v>8</v>
      </c>
      <c r="O1" s="129"/>
      <c r="P1" s="1" t="s">
        <v>9</v>
      </c>
      <c r="Q1" s="1"/>
      <c r="R1" s="1" t="s">
        <v>10</v>
      </c>
      <c r="S1" s="1"/>
      <c r="T1" s="129" t="s">
        <v>11</v>
      </c>
      <c r="U1" s="129"/>
      <c r="V1" s="129" t="s">
        <v>12</v>
      </c>
      <c r="W1" s="129"/>
      <c r="X1" s="129" t="s">
        <v>13</v>
      </c>
      <c r="Y1" s="129"/>
      <c r="Z1" s="129" t="s">
        <v>14</v>
      </c>
      <c r="AA1" s="129" t="s">
        <v>15</v>
      </c>
      <c r="AB1" s="129" t="s">
        <v>16</v>
      </c>
      <c r="AC1" s="129" t="s">
        <v>17</v>
      </c>
      <c r="AD1" s="129" t="s">
        <v>18</v>
      </c>
      <c r="AE1" s="114" t="s">
        <v>43</v>
      </c>
      <c r="AF1" s="3" t="s">
        <v>44</v>
      </c>
      <c r="AG1" s="129" t="s">
        <v>19</v>
      </c>
      <c r="AH1" s="129" t="s">
        <v>20</v>
      </c>
      <c r="AI1" s="129" t="s">
        <v>21</v>
      </c>
      <c r="AJ1" s="2" t="s">
        <v>22</v>
      </c>
      <c r="AK1" s="3" t="s">
        <v>23</v>
      </c>
      <c r="AL1" s="129" t="s">
        <v>24</v>
      </c>
      <c r="AM1" s="129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9" t="s">
        <v>27</v>
      </c>
      <c r="AS1" s="163" t="s">
        <v>28</v>
      </c>
      <c r="AT1" s="163"/>
      <c r="AU1" s="163" t="s">
        <v>29</v>
      </c>
      <c r="AV1" s="163"/>
    </row>
    <row r="2" spans="1:48" s="22" customFormat="1" ht="13.5" thickBot="1" x14ac:dyDescent="0.25">
      <c r="A2" s="165"/>
      <c r="B2" s="167"/>
      <c r="C2" s="162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5" thickBot="1" x14ac:dyDescent="0.25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Март!AP127</f>
        <v>1664.1099999999997</v>
      </c>
      <c r="AP3" s="100"/>
      <c r="AQ3" s="90"/>
      <c r="AR3" s="128"/>
      <c r="AS3" s="128"/>
      <c r="AT3" s="128"/>
      <c r="AU3" s="128"/>
      <c r="AV3" s="128"/>
    </row>
    <row r="4" spans="1:48" x14ac:dyDescent="0.2">
      <c r="A4" s="157">
        <v>1</v>
      </c>
      <c r="B4" s="23">
        <v>1</v>
      </c>
      <c r="C4" s="46" t="s">
        <v>50</v>
      </c>
      <c r="D4" s="12">
        <v>4761</v>
      </c>
      <c r="E4" s="12">
        <v>0</v>
      </c>
      <c r="F4" s="12">
        <v>11628</v>
      </c>
      <c r="G4" s="13">
        <v>5.9</v>
      </c>
      <c r="H4" s="13">
        <v>10.8</v>
      </c>
      <c r="I4" s="12">
        <v>11900</v>
      </c>
      <c r="J4" s="13">
        <v>8.3000000000000007</v>
      </c>
      <c r="K4" s="12">
        <v>14062</v>
      </c>
      <c r="L4" s="14">
        <v>6.5000000000000002E-2</v>
      </c>
      <c r="M4" s="24">
        <f>ROUND(K4*(1-L4),0)</f>
        <v>13148</v>
      </c>
      <c r="N4" s="15">
        <v>0.54200000000000004</v>
      </c>
      <c r="O4" s="25">
        <f>M4*N4</f>
        <v>7126.2160000000003</v>
      </c>
      <c r="P4" s="14">
        <v>0.3</v>
      </c>
      <c r="Q4" s="25">
        <f>M4*P4</f>
        <v>3944.3999999999996</v>
      </c>
      <c r="R4" s="16">
        <v>0.158</v>
      </c>
      <c r="S4" s="25">
        <f>M4*R4</f>
        <v>2077.384</v>
      </c>
      <c r="T4" s="26">
        <v>0.22</v>
      </c>
      <c r="U4" s="25">
        <f>M4*T4</f>
        <v>2892.56</v>
      </c>
      <c r="V4" s="16">
        <v>0.51700000000000002</v>
      </c>
      <c r="W4" s="25">
        <f>M4*V4</f>
        <v>6797.5160000000005</v>
      </c>
      <c r="X4" s="16">
        <v>0.4</v>
      </c>
      <c r="Y4" s="25">
        <f>X4*M4</f>
        <v>5259.2000000000007</v>
      </c>
      <c r="Z4" s="17">
        <v>3.14E-3</v>
      </c>
      <c r="AA4" s="19">
        <f>M4*Z4</f>
        <v>41.28472</v>
      </c>
      <c r="AB4" s="27">
        <f>IF(M4&gt;0,(AD4+AL4)/M4,0)</f>
        <v>2.5533022817158502E-3</v>
      </c>
      <c r="AC4" s="17">
        <v>2.7E-4</v>
      </c>
      <c r="AD4" s="24">
        <f>AC4*M4</f>
        <v>3.54996</v>
      </c>
      <c r="AE4" s="117">
        <v>0.2127</v>
      </c>
      <c r="AF4" s="30">
        <f>AI4*(1-AJ4)*AE4</f>
        <v>29.796717599999997</v>
      </c>
      <c r="AG4" s="28">
        <f>IF(AND(AE4&gt;0,AC4&gt;0,Z4&gt;0),((Z4-AC4)*AE4)/((AE4-AC4)*Z4),0)</f>
        <v>0.91517445536948694</v>
      </c>
      <c r="AH4" s="60">
        <f>IF(AND(AB4&gt;0,AK4&gt;0,AC4&gt;0),((AK4*(AB4-AC4))/(AB4*(AK4-AC4))),0)</f>
        <v>0.89538269567111162</v>
      </c>
      <c r="AI4" s="12">
        <v>156</v>
      </c>
      <c r="AJ4" s="14">
        <v>0.10199999999999999</v>
      </c>
      <c r="AK4" s="15">
        <v>0.21429999999999999</v>
      </c>
      <c r="AL4" s="30">
        <f>AI4*(1-AJ4)*AK4</f>
        <v>30.020858399999998</v>
      </c>
      <c r="AM4" s="19">
        <v>1.65</v>
      </c>
      <c r="AN4" s="19">
        <v>508.3</v>
      </c>
      <c r="AO4" s="113">
        <f>AO3+AI4-AN4</f>
        <v>1311.8099999999997</v>
      </c>
      <c r="AP4" s="102"/>
      <c r="AQ4" s="12"/>
      <c r="AR4" s="31"/>
      <c r="AS4" s="20"/>
      <c r="AT4" s="20"/>
      <c r="AU4" s="20"/>
      <c r="AV4" s="20"/>
    </row>
    <row r="5" spans="1:48" x14ac:dyDescent="0.2">
      <c r="A5" s="158"/>
      <c r="B5" s="33">
        <v>2</v>
      </c>
      <c r="C5" s="11" t="s">
        <v>52</v>
      </c>
      <c r="D5" s="34">
        <v>18829</v>
      </c>
      <c r="E5" s="34">
        <v>1</v>
      </c>
      <c r="F5" s="34">
        <v>12648</v>
      </c>
      <c r="G5" s="35">
        <v>6.4</v>
      </c>
      <c r="H5" s="35">
        <v>10.3</v>
      </c>
      <c r="I5" s="34">
        <v>13232</v>
      </c>
      <c r="J5" s="35">
        <v>8.4</v>
      </c>
      <c r="K5" s="34">
        <v>13870</v>
      </c>
      <c r="L5" s="36">
        <v>6.3E-2</v>
      </c>
      <c r="M5" s="37">
        <f>ROUND(K5*(1-L5),0)</f>
        <v>12996</v>
      </c>
      <c r="N5" s="38">
        <v>0.47099999999999997</v>
      </c>
      <c r="O5" s="25">
        <f>M5*N5</f>
        <v>6121.116</v>
      </c>
      <c r="P5" s="36">
        <v>0.3</v>
      </c>
      <c r="Q5" s="25">
        <f>M5*P5</f>
        <v>3898.7999999999997</v>
      </c>
      <c r="R5" s="39">
        <v>0.22900000000000001</v>
      </c>
      <c r="S5" s="25">
        <f>M5*R5</f>
        <v>2976.0840000000003</v>
      </c>
      <c r="T5" s="28">
        <v>0.221</v>
      </c>
      <c r="U5" s="25">
        <f>M5*T5</f>
        <v>2872.116</v>
      </c>
      <c r="V5" s="39">
        <v>0.51500000000000001</v>
      </c>
      <c r="W5" s="25">
        <f>M5*V5</f>
        <v>6692.9400000000005</v>
      </c>
      <c r="X5" s="39">
        <v>0.4</v>
      </c>
      <c r="Y5" s="25">
        <f>X5*M5</f>
        <v>5198.4000000000005</v>
      </c>
      <c r="Z5" s="40">
        <v>3.0500000000000002E-3</v>
      </c>
      <c r="AA5" s="18">
        <f>M5*Z5</f>
        <v>39.637800000000006</v>
      </c>
      <c r="AB5" s="27">
        <f>IF(M5&gt;0,(AD5+AL5)/M5,0)</f>
        <v>2.319068975069252E-3</v>
      </c>
      <c r="AC5" s="40">
        <v>2.7999999999999998E-4</v>
      </c>
      <c r="AD5" s="37">
        <f>AC5*M5</f>
        <v>3.6388799999999999</v>
      </c>
      <c r="AE5" s="28">
        <v>0.22500000000000001</v>
      </c>
      <c r="AF5" s="41">
        <f>AI5*(1-AJ5)*AE5</f>
        <v>29.270700000000005</v>
      </c>
      <c r="AG5" s="28">
        <f>IF(AND(AE5&gt;0,AC5&gt;0,Z5&gt;0),((Z5-AC5)*AE5)/((AE5-AC5)*Z5),0)</f>
        <v>0.90932832989979528</v>
      </c>
      <c r="AH5" s="29">
        <f t="shared" ref="AH5:AH68" si="0">IF(AND(AB5&gt;0,AK5&gt;0,AC5&gt;0),((AK5*(AB5-AC5))/(AB5*(AK5-AC5))),0)</f>
        <v>0.88047216317480692</v>
      </c>
      <c r="AI5" s="34">
        <v>148</v>
      </c>
      <c r="AJ5" s="36">
        <v>0.121</v>
      </c>
      <c r="AK5" s="38">
        <v>0.20369999999999999</v>
      </c>
      <c r="AL5" s="41">
        <f>AI5*(1-AJ5)*AK5</f>
        <v>26.4997404</v>
      </c>
      <c r="AM5" s="42">
        <v>1.61</v>
      </c>
      <c r="AN5" s="42"/>
      <c r="AO5" s="113">
        <f>AO4+AI5-AN5</f>
        <v>1459.8099999999997</v>
      </c>
      <c r="AP5" s="103"/>
      <c r="AQ5" s="43"/>
      <c r="AR5" s="44"/>
      <c r="AS5" s="45"/>
      <c r="AT5" s="45"/>
      <c r="AU5" s="45"/>
      <c r="AV5" s="45"/>
    </row>
    <row r="6" spans="1:48" x14ac:dyDescent="0.2">
      <c r="A6" s="158"/>
      <c r="B6" s="33">
        <v>3</v>
      </c>
      <c r="C6" s="11" t="s">
        <v>56</v>
      </c>
      <c r="D6" s="43">
        <v>13000</v>
      </c>
      <c r="E6" s="43">
        <v>0</v>
      </c>
      <c r="F6" s="43">
        <v>13657</v>
      </c>
      <c r="G6" s="37">
        <v>13.1</v>
      </c>
      <c r="H6" s="37">
        <v>12.9</v>
      </c>
      <c r="I6" s="43">
        <v>14435</v>
      </c>
      <c r="J6" s="37">
        <v>8.1</v>
      </c>
      <c r="K6" s="43">
        <v>13757</v>
      </c>
      <c r="L6" s="39">
        <v>6.2E-2</v>
      </c>
      <c r="M6" s="37">
        <f>ROUND(K6*(1-L6),0)</f>
        <v>12904</v>
      </c>
      <c r="N6" s="28">
        <v>0.46</v>
      </c>
      <c r="O6" s="25">
        <f>M6*N6</f>
        <v>5935.84</v>
      </c>
      <c r="P6" s="39">
        <v>0.51200000000000001</v>
      </c>
      <c r="Q6" s="25">
        <f>M6*P6</f>
        <v>6606.848</v>
      </c>
      <c r="R6" s="39">
        <v>2.8000000000000001E-2</v>
      </c>
      <c r="S6" s="25">
        <f>M6*R6</f>
        <v>361.31200000000001</v>
      </c>
      <c r="T6" s="28">
        <v>0.22800000000000001</v>
      </c>
      <c r="U6" s="25">
        <f>M6*T6</f>
        <v>2942.1120000000001</v>
      </c>
      <c r="V6" s="39">
        <v>0.502</v>
      </c>
      <c r="W6" s="25">
        <f>M6*V6</f>
        <v>6477.808</v>
      </c>
      <c r="X6" s="39">
        <v>0.4</v>
      </c>
      <c r="Y6" s="25">
        <f>X6*M6</f>
        <v>5161.6000000000004</v>
      </c>
      <c r="Z6" s="47">
        <v>3.1199999999999999E-3</v>
      </c>
      <c r="AA6" s="18">
        <f>M6*Z6</f>
        <v>40.260480000000001</v>
      </c>
      <c r="AB6" s="27">
        <f>IF(M6&gt;0,(AD6+AL6)/M6,0)</f>
        <v>3.6821644296342222E-3</v>
      </c>
      <c r="AC6" s="47">
        <v>2.7E-4</v>
      </c>
      <c r="AD6" s="37">
        <f>AC6*M6</f>
        <v>3.4840800000000001</v>
      </c>
      <c r="AE6" s="28">
        <v>0.22459999999999999</v>
      </c>
      <c r="AF6" s="41">
        <f>AI6*(1-AJ6)*AE6</f>
        <v>44.3266068</v>
      </c>
      <c r="AG6" s="28">
        <f>IF(AND(AE6&gt;0,AC6&gt;0,Z6&gt;0),((Z6-AC6)*AE6)/((AE6-AC6)*Z6),0)</f>
        <v>0.91456096615905835</v>
      </c>
      <c r="AH6" s="29">
        <f t="shared" si="0"/>
        <v>0.92779639989479556</v>
      </c>
      <c r="AI6" s="43">
        <v>222</v>
      </c>
      <c r="AJ6" s="39">
        <v>0.111</v>
      </c>
      <c r="AK6" s="28">
        <v>0.22309999999999999</v>
      </c>
      <c r="AL6" s="41">
        <f>AI6*(1-AJ6)*AK6</f>
        <v>44.030569800000002</v>
      </c>
      <c r="AM6" s="18">
        <v>1.7</v>
      </c>
      <c r="AN6" s="18"/>
      <c r="AO6" s="113">
        <f>AO5+AI6-AN6</f>
        <v>1681.8099999999997</v>
      </c>
      <c r="AP6" s="104"/>
      <c r="AQ6" s="43"/>
      <c r="AR6" s="48"/>
      <c r="AS6" s="41"/>
      <c r="AT6" s="41"/>
      <c r="AU6" s="41"/>
      <c r="AV6" s="41"/>
    </row>
    <row r="7" spans="1:48" s="22" customFormat="1" ht="13.5" thickBot="1" x14ac:dyDescent="0.25">
      <c r="A7" s="159"/>
      <c r="B7" s="49" t="s">
        <v>38</v>
      </c>
      <c r="C7" s="50"/>
      <c r="D7" s="51">
        <f>SUM(D4:D6)</f>
        <v>36590</v>
      </c>
      <c r="E7" s="51"/>
      <c r="F7" s="51">
        <f>SUM(F4:F6)</f>
        <v>37933</v>
      </c>
      <c r="G7" s="52"/>
      <c r="H7" s="52"/>
      <c r="I7" s="51">
        <f>SUM(I4:I6)</f>
        <v>39567</v>
      </c>
      <c r="J7" s="52"/>
      <c r="K7" s="51">
        <f>SUM(K4:K6)</f>
        <v>41689</v>
      </c>
      <c r="L7" s="21">
        <f>IF(K7&gt;0,(K4*L4+K5*L5+K6*L6)/K7,0)</f>
        <v>6.3344623281920892E-2</v>
      </c>
      <c r="M7" s="52">
        <f>M4+M5+M6</f>
        <v>39048</v>
      </c>
      <c r="N7" s="53">
        <f>IF(M7&gt;0,O7/M7,0)</f>
        <v>0.49127156320426141</v>
      </c>
      <c r="O7" s="54">
        <f>O4+O5+O6</f>
        <v>19183.171999999999</v>
      </c>
      <c r="P7" s="21">
        <f>IF(M7&gt;0,Q7/M7,0)</f>
        <v>0.37005859455029705</v>
      </c>
      <c r="Q7" s="54">
        <f>Q4+Q5+Q6</f>
        <v>14450.047999999999</v>
      </c>
      <c r="R7" s="21">
        <f>IF(M7&gt;0,S7/M7,0)</f>
        <v>0.13866984224544152</v>
      </c>
      <c r="S7" s="54">
        <f>S4+S5+S6</f>
        <v>5414.7800000000007</v>
      </c>
      <c r="T7" s="21">
        <f>IF(M7&gt;0,U7/M7,0)</f>
        <v>0.22297654169227618</v>
      </c>
      <c r="U7" s="54">
        <f>U4+U5+U6</f>
        <v>8706.7880000000005</v>
      </c>
      <c r="V7" s="21">
        <f>IF(M7&gt;0,W7/M7,0)</f>
        <v>0.5113773816840812</v>
      </c>
      <c r="W7" s="54">
        <f>W4+W5+W6</f>
        <v>19968.264000000003</v>
      </c>
      <c r="X7" s="21">
        <f>IF(M7&gt;0,Y7/M7,0)</f>
        <v>0.40000000000000008</v>
      </c>
      <c r="Y7" s="54">
        <f>Y4+Y5+Y6</f>
        <v>15619.200000000003</v>
      </c>
      <c r="Z7" s="55">
        <f>IF(M7&gt;0,AA7/M7,0)</f>
        <v>3.1034367957385785E-3</v>
      </c>
      <c r="AA7" s="56">
        <f>SUM(AA4:AA6)</f>
        <v>121.18300000000001</v>
      </c>
      <c r="AB7" s="55">
        <f>IF(M7&gt;0,(AB4*M4+AB5*M5+AB6*M6)/M7,0)</f>
        <v>2.8483939920098339E-3</v>
      </c>
      <c r="AC7" s="55">
        <f>IF(K7&gt;0,(K4*AC4+K5*AC5+K6*AC6)/K7,0)</f>
        <v>2.7332701671903856E-4</v>
      </c>
      <c r="AD7" s="52">
        <f>SUM(AD4:AD6)</f>
        <v>10.67292</v>
      </c>
      <c r="AE7" s="53">
        <f>IF(K7&gt;0,(K4*AE4+K5*AE5+K6*AE6)/K7,0)</f>
        <v>0.22071912494902735</v>
      </c>
      <c r="AF7" s="58">
        <f>SUM(AF4:AF6)</f>
        <v>103.39402440000001</v>
      </c>
      <c r="AG7" s="53">
        <f>IF(AND(AA7&gt;0),((AA4*AG4+AA5*AG5+AA6*AG6)/AA7),0)</f>
        <v>0.91305842488477185</v>
      </c>
      <c r="AH7" s="57">
        <f t="shared" si="0"/>
        <v>0.9051996033535763</v>
      </c>
      <c r="AI7" s="51">
        <f>SUM(AI4:AI6)</f>
        <v>526</v>
      </c>
      <c r="AJ7" s="21">
        <f>IF(AI7&gt;0,(AJ4*AI4+AJ5*AI5+AJ6*AI6)/AI7,0)</f>
        <v>0.11114448669201521</v>
      </c>
      <c r="AK7" s="53">
        <f>IF(K7&gt;0,(AK4*K4+AK5*K5+AK6*K6)/K7,0)</f>
        <v>0.21367728417568183</v>
      </c>
      <c r="AL7" s="58">
        <f>SUM(AL4:AL6)</f>
        <v>100.55116860000001</v>
      </c>
      <c r="AM7" s="56"/>
      <c r="AN7" s="56">
        <f>SUM(AN4:AN6)</f>
        <v>508.3</v>
      </c>
      <c r="AO7" s="105"/>
      <c r="AP7" s="106">
        <f>AO6</f>
        <v>1681.8099999999997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2">
      <c r="A8" s="157">
        <v>2</v>
      </c>
      <c r="B8" s="23">
        <v>1</v>
      </c>
      <c r="C8" s="11" t="s">
        <v>53</v>
      </c>
      <c r="D8" s="12">
        <v>12126</v>
      </c>
      <c r="E8" s="12">
        <v>0</v>
      </c>
      <c r="F8" s="12">
        <v>14764</v>
      </c>
      <c r="G8" s="13">
        <v>9.9</v>
      </c>
      <c r="H8" s="13">
        <v>9.5</v>
      </c>
      <c r="I8" s="12">
        <v>14969</v>
      </c>
      <c r="J8" s="13">
        <v>8.3000000000000007</v>
      </c>
      <c r="K8" s="12">
        <v>13837</v>
      </c>
      <c r="L8" s="14">
        <v>6.0999999999999999E-2</v>
      </c>
      <c r="M8" s="24">
        <f>ROUND(K8*(1-L8),0)</f>
        <v>12993</v>
      </c>
      <c r="N8" s="15">
        <v>0.72499999999999998</v>
      </c>
      <c r="O8" s="25">
        <f>M8*N8</f>
        <v>9419.9249999999993</v>
      </c>
      <c r="P8" s="14">
        <v>0.22</v>
      </c>
      <c r="Q8" s="25">
        <f>M8*P8</f>
        <v>2858.46</v>
      </c>
      <c r="R8" s="16">
        <v>5.5E-2</v>
      </c>
      <c r="S8" s="25">
        <f>M8*R8</f>
        <v>714.61500000000001</v>
      </c>
      <c r="T8" s="26">
        <v>0.20699999999999999</v>
      </c>
      <c r="U8" s="25">
        <f>M8*T8</f>
        <v>2689.5509999999999</v>
      </c>
      <c r="V8" s="16">
        <v>0.52100000000000002</v>
      </c>
      <c r="W8" s="25">
        <f>M8*V8</f>
        <v>6769.3530000000001</v>
      </c>
      <c r="X8" s="16">
        <v>0.4</v>
      </c>
      <c r="Y8" s="25">
        <f>X8*M8</f>
        <v>5197.2000000000007</v>
      </c>
      <c r="Z8" s="17">
        <v>3.2000000000000002E-3</v>
      </c>
      <c r="AA8" s="18">
        <f>M8*Z8</f>
        <v>41.577600000000004</v>
      </c>
      <c r="AB8" s="27">
        <f>IF(M8&gt;0,(AD8+AL8)/M8,0)</f>
        <v>3.385483722004156E-3</v>
      </c>
      <c r="AC8" s="17">
        <v>2.9E-4</v>
      </c>
      <c r="AD8" s="24">
        <f>AC8*M8</f>
        <v>3.76797</v>
      </c>
      <c r="AE8" s="117">
        <v>0.2273</v>
      </c>
      <c r="AF8" s="30">
        <f>AI8*(1-AJ8)*AE8</f>
        <v>41.050379999999997</v>
      </c>
      <c r="AG8" s="28">
        <f>IF(AND(AE8&gt;0,AC8&gt;0,Z8&gt;0),((Z8-AC8)*AE8)/((AE8-AC8)*Z8),0)</f>
        <v>0.9105367054314788</v>
      </c>
      <c r="AH8" s="60">
        <f t="shared" si="0"/>
        <v>0.91553236470478705</v>
      </c>
      <c r="AI8" s="12">
        <v>200</v>
      </c>
      <c r="AJ8" s="14">
        <v>9.7000000000000003E-2</v>
      </c>
      <c r="AK8" s="15">
        <v>0.22270000000000001</v>
      </c>
      <c r="AL8" s="30">
        <f>AI8*(1-AJ8)*AK8</f>
        <v>40.219619999999999</v>
      </c>
      <c r="AM8" s="19">
        <v>1.7</v>
      </c>
      <c r="AN8" s="19"/>
      <c r="AO8" s="101">
        <f>AO6+AI8-AN8</f>
        <v>1881.8099999999997</v>
      </c>
      <c r="AP8" s="102"/>
      <c r="AQ8" s="12"/>
      <c r="AR8" s="31"/>
      <c r="AS8" s="20"/>
      <c r="AT8" s="20"/>
      <c r="AU8" s="20"/>
      <c r="AV8" s="20"/>
    </row>
    <row r="9" spans="1:48" x14ac:dyDescent="0.2">
      <c r="A9" s="158"/>
      <c r="B9" s="33">
        <v>2</v>
      </c>
      <c r="C9" s="11" t="s">
        <v>52</v>
      </c>
      <c r="D9" s="34">
        <v>18264</v>
      </c>
      <c r="E9" s="34">
        <v>1</v>
      </c>
      <c r="F9" s="34">
        <v>14478</v>
      </c>
      <c r="G9" s="35">
        <v>7.9</v>
      </c>
      <c r="H9" s="35">
        <v>10.7</v>
      </c>
      <c r="I9" s="34">
        <v>14257</v>
      </c>
      <c r="J9" s="35">
        <v>7.8</v>
      </c>
      <c r="K9" s="34">
        <v>14057</v>
      </c>
      <c r="L9" s="36">
        <v>6.9000000000000006E-2</v>
      </c>
      <c r="M9" s="37">
        <f>ROUND(K9*(1-L9),0)</f>
        <v>13087</v>
      </c>
      <c r="N9" s="38">
        <v>0.52700000000000002</v>
      </c>
      <c r="O9" s="25">
        <f>M9*N9</f>
        <v>6896.8490000000002</v>
      </c>
      <c r="P9" s="36">
        <v>0.29499999999999998</v>
      </c>
      <c r="Q9" s="25">
        <f>M9*P9</f>
        <v>3860.665</v>
      </c>
      <c r="R9" s="39">
        <v>0.17799999999999999</v>
      </c>
      <c r="S9" s="25">
        <f>M9*R9</f>
        <v>2329.4859999999999</v>
      </c>
      <c r="T9" s="28">
        <v>0.20200000000000001</v>
      </c>
      <c r="U9" s="25">
        <f>M9*T9</f>
        <v>2643.5740000000001</v>
      </c>
      <c r="V9" s="39">
        <v>0.52700000000000002</v>
      </c>
      <c r="W9" s="25">
        <f>M9*V9</f>
        <v>6896.8490000000002</v>
      </c>
      <c r="X9" s="39">
        <v>0.4</v>
      </c>
      <c r="Y9" s="25">
        <f>X9*M9</f>
        <v>5234.8</v>
      </c>
      <c r="Z9" s="40">
        <v>3.31E-3</v>
      </c>
      <c r="AA9" s="18">
        <f>M9*Z9</f>
        <v>43.317970000000003</v>
      </c>
      <c r="AB9" s="27">
        <f>IF(M9&gt;0,(AD9+AL9)/M9,0)</f>
        <v>3.1713531290593717E-3</v>
      </c>
      <c r="AC9" s="40">
        <v>2.9999999999999997E-4</v>
      </c>
      <c r="AD9" s="37">
        <f>AC9*M9</f>
        <v>3.9260999999999995</v>
      </c>
      <c r="AE9" s="28">
        <v>0.22670000000000001</v>
      </c>
      <c r="AF9" s="41">
        <f>AI9*(1-AJ9)*AE9</f>
        <v>36.846004400000005</v>
      </c>
      <c r="AG9" s="28">
        <f>IF(AND(AE9&gt;0,AC9&gt;0,Z9&gt;0),((Z9-AC9)*AE9)/((AE9-AC9)*Z9),0)</f>
        <v>0.91057054861059206</v>
      </c>
      <c r="AH9" s="29">
        <f t="shared" si="0"/>
        <v>0.90657951262201963</v>
      </c>
      <c r="AI9" s="34">
        <v>179</v>
      </c>
      <c r="AJ9" s="36">
        <v>9.1999999999999998E-2</v>
      </c>
      <c r="AK9" s="38">
        <v>0.23119999999999999</v>
      </c>
      <c r="AL9" s="41">
        <f>AI9*(1-AJ9)*AK9</f>
        <v>37.5773984</v>
      </c>
      <c r="AM9" s="42">
        <v>1.58</v>
      </c>
      <c r="AN9" s="42"/>
      <c r="AO9" s="113">
        <f>AO8+AI9-AN9</f>
        <v>2060.8099999999995</v>
      </c>
      <c r="AP9" s="104"/>
      <c r="AQ9" s="43"/>
      <c r="AR9" s="44"/>
      <c r="AS9" s="45"/>
      <c r="AT9" s="45"/>
      <c r="AU9" s="45"/>
      <c r="AV9" s="45"/>
    </row>
    <row r="10" spans="1:48" x14ac:dyDescent="0.2">
      <c r="A10" s="158"/>
      <c r="B10" s="33">
        <v>3</v>
      </c>
      <c r="C10" s="46" t="s">
        <v>56</v>
      </c>
      <c r="D10" s="43">
        <v>9200</v>
      </c>
      <c r="E10" s="43">
        <v>1</v>
      </c>
      <c r="F10" s="43">
        <v>13768</v>
      </c>
      <c r="G10" s="37">
        <v>9.4</v>
      </c>
      <c r="H10" s="37">
        <v>11.3</v>
      </c>
      <c r="I10" s="43">
        <v>14084</v>
      </c>
      <c r="J10" s="37">
        <v>7.8</v>
      </c>
      <c r="K10" s="43">
        <v>13771</v>
      </c>
      <c r="L10" s="39">
        <v>6.4000000000000001E-2</v>
      </c>
      <c r="M10" s="37">
        <f>ROUND(K10*(1-L10),0)</f>
        <v>12890</v>
      </c>
      <c r="N10" s="28">
        <v>0.51200000000000001</v>
      </c>
      <c r="O10" s="25">
        <f>M10*N10</f>
        <v>6599.68</v>
      </c>
      <c r="P10" s="39">
        <v>0.433</v>
      </c>
      <c r="Q10" s="25">
        <f>M10*P10</f>
        <v>5581.37</v>
      </c>
      <c r="R10" s="39">
        <v>5.5E-2</v>
      </c>
      <c r="S10" s="25">
        <f>M10*R10</f>
        <v>708.95</v>
      </c>
      <c r="T10" s="28">
        <v>0.20799999999999999</v>
      </c>
      <c r="U10" s="25">
        <f>M10*T10</f>
        <v>2681.12</v>
      </c>
      <c r="V10" s="39">
        <v>0.52500000000000002</v>
      </c>
      <c r="W10" s="25">
        <f>M10*V10</f>
        <v>6767.25</v>
      </c>
      <c r="X10" s="39">
        <v>0.4</v>
      </c>
      <c r="Y10" s="25">
        <f>X10*M10</f>
        <v>5156</v>
      </c>
      <c r="Z10" s="47">
        <v>3.32E-3</v>
      </c>
      <c r="AA10" s="18">
        <f>M10*Z10</f>
        <v>42.794800000000002</v>
      </c>
      <c r="AB10" s="27">
        <f>IF(M10&gt;0,(AD10+AL10)/M10,0)</f>
        <v>3.1079834755624513E-3</v>
      </c>
      <c r="AC10" s="47">
        <v>2.9999999999999997E-4</v>
      </c>
      <c r="AD10" s="37">
        <f>AC10*M10</f>
        <v>3.8669999999999995</v>
      </c>
      <c r="AE10" s="28">
        <v>0.22409999999999999</v>
      </c>
      <c r="AF10" s="41">
        <f>AI10*(1-AJ10)*AE10</f>
        <v>36.373446899999998</v>
      </c>
      <c r="AG10" s="28">
        <f>IF(AND(AE10&gt;0,AC10&gt;0,Z10&gt;0),((Z10-AC10)*AE10)/((AE10-AC10)*Z10),0)</f>
        <v>0.91085790884718498</v>
      </c>
      <c r="AH10" s="29">
        <f t="shared" si="0"/>
        <v>0.90469146399140821</v>
      </c>
      <c r="AI10" s="43">
        <v>177</v>
      </c>
      <c r="AJ10" s="39">
        <v>8.3000000000000004E-2</v>
      </c>
      <c r="AK10" s="28">
        <v>0.223</v>
      </c>
      <c r="AL10" s="41">
        <f>AI10*(1-AJ10)*AK10</f>
        <v>36.194907000000001</v>
      </c>
      <c r="AM10" s="18">
        <v>1.6</v>
      </c>
      <c r="AN10" s="18"/>
      <c r="AO10" s="113">
        <f>AO9+AI10-AN10</f>
        <v>2237.8099999999995</v>
      </c>
      <c r="AP10" s="104"/>
      <c r="AQ10" s="43"/>
      <c r="AR10" s="48"/>
      <c r="AS10" s="41"/>
      <c r="AT10" s="41"/>
      <c r="AU10" s="41"/>
      <c r="AV10" s="41"/>
    </row>
    <row r="11" spans="1:48" s="22" customFormat="1" ht="13.5" thickBot="1" x14ac:dyDescent="0.25">
      <c r="A11" s="159"/>
      <c r="B11" s="49" t="s">
        <v>38</v>
      </c>
      <c r="C11" s="50"/>
      <c r="D11" s="51">
        <f>SUM(D8:D10)</f>
        <v>39590</v>
      </c>
      <c r="E11" s="51"/>
      <c r="F11" s="51">
        <f>SUM(F8:F10)</f>
        <v>43010</v>
      </c>
      <c r="G11" s="52"/>
      <c r="H11" s="52"/>
      <c r="I11" s="51">
        <f>SUM(I8:I10)</f>
        <v>43310</v>
      </c>
      <c r="J11" s="52"/>
      <c r="K11" s="51">
        <f>SUM(K8:K10)</f>
        <v>41665</v>
      </c>
      <c r="L11" s="21">
        <f>IF(K11&gt;0,(K8*L8+K9*L9+K10*L10)/K11,0)</f>
        <v>6.4690603624144971E-2</v>
      </c>
      <c r="M11" s="52">
        <f>M8+M9+M10</f>
        <v>38970</v>
      </c>
      <c r="N11" s="53">
        <f>IF(M11&gt;0,O11/M11,0)</f>
        <v>0.58805373364126245</v>
      </c>
      <c r="O11" s="54">
        <f>O8+O9+O10</f>
        <v>22916.453999999998</v>
      </c>
      <c r="P11" s="21">
        <f>IF(M11&gt;0,Q11/M11,0)</f>
        <v>0.31564010777521168</v>
      </c>
      <c r="Q11" s="54">
        <f>Q8+Q9+Q10</f>
        <v>12300.494999999999</v>
      </c>
      <c r="R11" s="21">
        <f>IF(M11&gt;0,S11/M11,0)</f>
        <v>9.6306158583525772E-2</v>
      </c>
      <c r="S11" s="54">
        <f>S8+S9+S10</f>
        <v>3753.0509999999995</v>
      </c>
      <c r="T11" s="21">
        <f>IF(M11&gt;0,U11/M11,0)</f>
        <v>0.20565165511932254</v>
      </c>
      <c r="U11" s="54">
        <f>U8+U9+U10</f>
        <v>8014.2449999999999</v>
      </c>
      <c r="V11" s="21">
        <f>IF(M11&gt;0,W11/M11,0)</f>
        <v>0.52433800359250704</v>
      </c>
      <c r="W11" s="54">
        <f>W8+W9+W10</f>
        <v>20433.452000000001</v>
      </c>
      <c r="X11" s="21">
        <f>IF(M11&gt;0,Y11/M11,0)</f>
        <v>0.4</v>
      </c>
      <c r="Y11" s="54">
        <f>Y8+Y9+Y10</f>
        <v>15588</v>
      </c>
      <c r="Z11" s="55">
        <f>IF(M11&gt;0,AA11/M11,0)</f>
        <v>3.2766325378496279E-3</v>
      </c>
      <c r="AA11" s="56">
        <f>SUM(AA8:AA10)</f>
        <v>127.69037</v>
      </c>
      <c r="AB11" s="55">
        <f>IF(M11&gt;0,(AB8*M8+AB9*M9+AB10*M10)/M11,0)</f>
        <v>3.2217858711829609E-3</v>
      </c>
      <c r="AC11" s="55">
        <f>IF(K11&gt;0,(K8*AC8+K9*AC9+K10*AC10)/K11,0)</f>
        <v>2.9667898715948635E-4</v>
      </c>
      <c r="AD11" s="52">
        <f>SUM(AD8:AD10)</f>
        <v>11.561069999999999</v>
      </c>
      <c r="AE11" s="53">
        <f>IF(K11&gt;0,(K8*AE8+K9*AE9+K10*AE10)/K11,0)</f>
        <v>0.22603991599663983</v>
      </c>
      <c r="AF11" s="58">
        <f>SUM(AF8:AF10)</f>
        <v>114.26983129999999</v>
      </c>
      <c r="AG11" s="53">
        <f>IF(AND(AA11&gt;0),((AA8*AG8+AA9*AG9+AA10*AG10)/AA11),0)</f>
        <v>0.91065583621441892</v>
      </c>
      <c r="AH11" s="57">
        <f t="shared" si="0"/>
        <v>0.90910992629665066</v>
      </c>
      <c r="AI11" s="51">
        <f>SUM(AI8:AI10)</f>
        <v>556</v>
      </c>
      <c r="AJ11" s="21">
        <f>IF(AI11&gt;0,(AJ8*AI8+AJ9*AI9+AJ10*AI10)/AI11,0)</f>
        <v>9.0933453237410075E-2</v>
      </c>
      <c r="AK11" s="53">
        <f>IF(K11&gt;0,(AK8*K8+AK9*K9+AK10*K10)/K11,0)</f>
        <v>0.22566689787591504</v>
      </c>
      <c r="AL11" s="58">
        <f>SUM(AL8:AL10)</f>
        <v>113.9919254</v>
      </c>
      <c r="AM11" s="56"/>
      <c r="AN11" s="56">
        <f>SUM(AN8:AN10)</f>
        <v>0</v>
      </c>
      <c r="AO11" s="105"/>
      <c r="AP11" s="106">
        <f>AO10</f>
        <v>2237.8099999999995</v>
      </c>
      <c r="AQ11" s="51">
        <f>SUM(AQ8:AQ10)</f>
        <v>0</v>
      </c>
      <c r="AR11" s="59"/>
      <c r="AS11" s="58"/>
      <c r="AT11" s="58"/>
      <c r="AU11" s="58"/>
      <c r="AV11" s="58"/>
    </row>
    <row r="12" spans="1:48" x14ac:dyDescent="0.2">
      <c r="A12" s="157">
        <v>3</v>
      </c>
      <c r="B12" s="23">
        <v>1</v>
      </c>
      <c r="C12" s="11" t="s">
        <v>53</v>
      </c>
      <c r="D12" s="12">
        <v>12447</v>
      </c>
      <c r="E12" s="12">
        <v>0</v>
      </c>
      <c r="F12" s="12">
        <v>13579</v>
      </c>
      <c r="G12" s="13">
        <v>12.9</v>
      </c>
      <c r="H12" s="13">
        <v>10.4</v>
      </c>
      <c r="I12" s="12">
        <v>13496</v>
      </c>
      <c r="J12" s="13">
        <v>7.5</v>
      </c>
      <c r="K12" s="12">
        <v>13381</v>
      </c>
      <c r="L12" s="14">
        <v>6.5000000000000002E-2</v>
      </c>
      <c r="M12" s="24">
        <f>ROUND(K12*(1-L12),0)</f>
        <v>12511</v>
      </c>
      <c r="N12" s="15">
        <v>0.54700000000000004</v>
      </c>
      <c r="O12" s="25">
        <f>M12*N12</f>
        <v>6843.5170000000007</v>
      </c>
      <c r="P12" s="14">
        <v>0.39200000000000002</v>
      </c>
      <c r="Q12" s="25">
        <f>M12*P12</f>
        <v>4904.3119999999999</v>
      </c>
      <c r="R12" s="16">
        <v>6.0999999999999999E-2</v>
      </c>
      <c r="S12" s="25">
        <f>M12*R12</f>
        <v>763.17099999999994</v>
      </c>
      <c r="T12" s="26">
        <v>0.19900000000000001</v>
      </c>
      <c r="U12" s="25">
        <f>M12*T12</f>
        <v>2489.6890000000003</v>
      </c>
      <c r="V12" s="16">
        <v>0.53100000000000003</v>
      </c>
      <c r="W12" s="25">
        <f>M12*V12</f>
        <v>6643.3410000000003</v>
      </c>
      <c r="X12" s="16">
        <v>0.4</v>
      </c>
      <c r="Y12" s="25">
        <f>X12*M12</f>
        <v>5004.4000000000005</v>
      </c>
      <c r="Z12" s="17">
        <v>3.2599999999999999E-3</v>
      </c>
      <c r="AA12" s="18">
        <f>M12*Z12</f>
        <v>40.78586</v>
      </c>
      <c r="AB12" s="27">
        <f>IF(M12&gt;0,(AD12+AL12)/M12,0)</f>
        <v>3.0916096874750222E-3</v>
      </c>
      <c r="AC12" s="17">
        <v>2.7999999999999998E-4</v>
      </c>
      <c r="AD12" s="24">
        <f>AC12*M12</f>
        <v>3.5030799999999997</v>
      </c>
      <c r="AE12" s="117">
        <v>0.22720000000000001</v>
      </c>
      <c r="AF12" s="30">
        <f>AI12*(1-AJ12)*AE12</f>
        <v>36.212044800000008</v>
      </c>
      <c r="AG12" s="28">
        <f>IF(AND(AE12&gt;0,AC12&gt;0,Z12&gt;0),((Z12-AC12)*AE12)/((AE12-AC12)*Z12),0)</f>
        <v>0.91523836405143721</v>
      </c>
      <c r="AH12" s="60">
        <f t="shared" si="0"/>
        <v>0.91058754690551946</v>
      </c>
      <c r="AI12" s="12">
        <v>174</v>
      </c>
      <c r="AJ12" s="14">
        <v>8.4000000000000005E-2</v>
      </c>
      <c r="AK12" s="15">
        <v>0.22070000000000001</v>
      </c>
      <c r="AL12" s="30">
        <f>AI12*(1-AJ12)*AK12</f>
        <v>35.176048800000004</v>
      </c>
      <c r="AM12" s="19">
        <v>1.6</v>
      </c>
      <c r="AN12" s="19"/>
      <c r="AO12" s="101">
        <f>AO10+AI12-AN12</f>
        <v>2411.8099999999995</v>
      </c>
      <c r="AP12" s="102"/>
      <c r="AQ12" s="12"/>
      <c r="AR12" s="31"/>
      <c r="AS12" s="20"/>
      <c r="AT12" s="20"/>
      <c r="AU12" s="20"/>
      <c r="AV12" s="20"/>
    </row>
    <row r="13" spans="1:48" x14ac:dyDescent="0.2">
      <c r="A13" s="158"/>
      <c r="B13" s="33">
        <v>2</v>
      </c>
      <c r="C13" s="46" t="s">
        <v>54</v>
      </c>
      <c r="D13" s="34">
        <v>18203</v>
      </c>
      <c r="E13" s="34">
        <v>1</v>
      </c>
      <c r="F13" s="34">
        <v>14657</v>
      </c>
      <c r="G13" s="35">
        <v>8.8000000000000007</v>
      </c>
      <c r="H13" s="35">
        <v>10.8</v>
      </c>
      <c r="I13" s="34">
        <v>13803</v>
      </c>
      <c r="J13" s="35">
        <v>6.9</v>
      </c>
      <c r="K13" s="34">
        <v>13596</v>
      </c>
      <c r="L13" s="36">
        <v>6.2E-2</v>
      </c>
      <c r="M13" s="37">
        <f>ROUND(K13*(1-L13),0)</f>
        <v>12753</v>
      </c>
      <c r="N13" s="38">
        <v>0.64</v>
      </c>
      <c r="O13" s="25">
        <f>M13*N13</f>
        <v>8161.92</v>
      </c>
      <c r="P13" s="36">
        <v>0.28499999999999998</v>
      </c>
      <c r="Q13" s="25">
        <f>M13*P13</f>
        <v>3634.6049999999996</v>
      </c>
      <c r="R13" s="39">
        <v>7.4999999999999997E-2</v>
      </c>
      <c r="S13" s="25">
        <f>M13*R13</f>
        <v>956.47499999999991</v>
      </c>
      <c r="T13" s="28">
        <v>0.2</v>
      </c>
      <c r="U13" s="25">
        <f>M13*T13</f>
        <v>2550.6000000000004</v>
      </c>
      <c r="V13" s="39">
        <v>0.53100000000000003</v>
      </c>
      <c r="W13" s="25">
        <f>M13*V13</f>
        <v>6771.8430000000008</v>
      </c>
      <c r="X13" s="39">
        <v>0.41</v>
      </c>
      <c r="Y13" s="25">
        <f>X13*M13</f>
        <v>5228.7299999999996</v>
      </c>
      <c r="Z13" s="40">
        <v>3.2100000000000002E-3</v>
      </c>
      <c r="AA13" s="18">
        <f>M13*Z13</f>
        <v>40.937130000000003</v>
      </c>
      <c r="AB13" s="27">
        <f>IF(M13&gt;0,(AD13+AL13)/M13,0)</f>
        <v>3.415937551948561E-3</v>
      </c>
      <c r="AC13" s="40">
        <v>2.7E-4</v>
      </c>
      <c r="AD13" s="37">
        <f>AC13*M13</f>
        <v>3.4433099999999999</v>
      </c>
      <c r="AE13" s="28">
        <v>0.22239999999999999</v>
      </c>
      <c r="AF13" s="41">
        <f>AI13*(1-AJ13)*AE13</f>
        <v>39.798035200000001</v>
      </c>
      <c r="AG13" s="28">
        <f>IF(AND(AE13&gt;0,AC13&gt;0,Z13&gt;0),((Z13-AC13)*AE13)/((AE13-AC13)*Z13),0)</f>
        <v>0.9170011162108912</v>
      </c>
      <c r="AH13" s="29">
        <f t="shared" si="0"/>
        <v>0.92206917360498042</v>
      </c>
      <c r="AI13" s="34">
        <v>196</v>
      </c>
      <c r="AJ13" s="36">
        <v>8.6999999999999994E-2</v>
      </c>
      <c r="AK13" s="38">
        <v>0.22420000000000001</v>
      </c>
      <c r="AL13" s="41">
        <f>AI13*(1-AJ13)*AK13</f>
        <v>40.120141600000004</v>
      </c>
      <c r="AM13" s="42">
        <v>1.68</v>
      </c>
      <c r="AN13" s="42"/>
      <c r="AO13" s="113">
        <f>AO12+AI13-AN13</f>
        <v>2607.8099999999995</v>
      </c>
      <c r="AP13" s="104"/>
      <c r="AQ13" s="43"/>
      <c r="AR13" s="44"/>
      <c r="AS13" s="45"/>
      <c r="AT13" s="45"/>
      <c r="AU13" s="45"/>
      <c r="AV13" s="45"/>
    </row>
    <row r="14" spans="1:48" x14ac:dyDescent="0.2">
      <c r="A14" s="158"/>
      <c r="B14" s="33">
        <v>3</v>
      </c>
      <c r="C14" s="46" t="s">
        <v>56</v>
      </c>
      <c r="D14" s="43">
        <v>10200</v>
      </c>
      <c r="E14" s="43">
        <v>0</v>
      </c>
      <c r="F14" s="43">
        <v>14690</v>
      </c>
      <c r="G14" s="37">
        <v>4.2</v>
      </c>
      <c r="H14" s="37">
        <v>9.1999999999999993</v>
      </c>
      <c r="I14" s="43">
        <v>14067</v>
      </c>
      <c r="J14" s="37">
        <v>6.9</v>
      </c>
      <c r="K14" s="43">
        <v>14241</v>
      </c>
      <c r="L14" s="39">
        <v>6.4000000000000001E-2</v>
      </c>
      <c r="M14" s="37">
        <f>ROUND(K14*(1-L14),0)</f>
        <v>13330</v>
      </c>
      <c r="N14" s="28">
        <v>0.65100000000000002</v>
      </c>
      <c r="O14" s="25">
        <f>M14*N14</f>
        <v>8677.83</v>
      </c>
      <c r="P14" s="39">
        <v>0.317</v>
      </c>
      <c r="Q14" s="25">
        <f>M14*P14</f>
        <v>4225.6099999999997</v>
      </c>
      <c r="R14" s="39">
        <v>3.2000000000000001E-2</v>
      </c>
      <c r="S14" s="25">
        <f>M14*R14</f>
        <v>426.56</v>
      </c>
      <c r="T14" s="28">
        <v>0.21199999999999999</v>
      </c>
      <c r="U14" s="25">
        <f>M14*T14</f>
        <v>2825.96</v>
      </c>
      <c r="V14" s="39">
        <v>0.51400000000000001</v>
      </c>
      <c r="W14" s="25">
        <f>M14*V14</f>
        <v>6851.62</v>
      </c>
      <c r="X14" s="39">
        <v>0.4</v>
      </c>
      <c r="Y14" s="25">
        <f>X14*M14</f>
        <v>5332</v>
      </c>
      <c r="Z14" s="47">
        <v>3.1900000000000001E-3</v>
      </c>
      <c r="AA14" s="18">
        <f>M14*Z14</f>
        <v>42.5227</v>
      </c>
      <c r="AB14" s="27">
        <f>IF(M14&gt;0,(AD14+AL14)/M14,0)</f>
        <v>2.9717952288072021E-3</v>
      </c>
      <c r="AC14" s="47">
        <v>2.7999999999999998E-4</v>
      </c>
      <c r="AD14" s="37">
        <f>AC14*M14</f>
        <v>3.7323999999999997</v>
      </c>
      <c r="AE14" s="28">
        <v>0.2263</v>
      </c>
      <c r="AF14" s="41">
        <f>AI14*(1-AJ14)*AE14</f>
        <v>36.363694400000007</v>
      </c>
      <c r="AG14" s="28">
        <f>IF(AND(AE14&gt;0,AC14&gt;0,Z14&gt;0),((Z14-AC14)*AE14)/((AE14-AC14)*Z14),0)</f>
        <v>0.91335579646043485</v>
      </c>
      <c r="AH14" s="29">
        <f t="shared" si="0"/>
        <v>0.90691805820229598</v>
      </c>
      <c r="AI14" s="43">
        <v>176</v>
      </c>
      <c r="AJ14" s="39">
        <v>8.6999999999999994E-2</v>
      </c>
      <c r="AK14" s="28">
        <v>0.2233</v>
      </c>
      <c r="AL14" s="41">
        <f>AI14*(1-AJ14)*AK14</f>
        <v>35.881630400000006</v>
      </c>
      <c r="AM14" s="18">
        <v>1.6</v>
      </c>
      <c r="AN14" s="18"/>
      <c r="AO14" s="113">
        <f>AO13+AI14-AN14</f>
        <v>2783.8099999999995</v>
      </c>
      <c r="AP14" s="104"/>
      <c r="AQ14" s="43"/>
      <c r="AR14" s="48"/>
      <c r="AS14" s="41"/>
      <c r="AT14" s="41"/>
      <c r="AU14" s="41"/>
      <c r="AV14" s="41"/>
    </row>
    <row r="15" spans="1:48" s="22" customFormat="1" ht="13.5" thickBot="1" x14ac:dyDescent="0.25">
      <c r="A15" s="159"/>
      <c r="B15" s="49" t="s">
        <v>38</v>
      </c>
      <c r="C15" s="50"/>
      <c r="D15" s="51">
        <f>SUM(D12:D14)</f>
        <v>40850</v>
      </c>
      <c r="E15" s="51"/>
      <c r="F15" s="51">
        <f>SUM(F12:F14)</f>
        <v>42926</v>
      </c>
      <c r="G15" s="52"/>
      <c r="H15" s="52"/>
      <c r="I15" s="51">
        <f>SUM(I12:I14)</f>
        <v>41366</v>
      </c>
      <c r="J15" s="52"/>
      <c r="K15" s="51">
        <f>SUM(K12:K14)</f>
        <v>41218</v>
      </c>
      <c r="L15" s="21">
        <f>IF(K15&gt;0,(K12*L12+K13*L13+K14*L14)/K15,0)</f>
        <v>6.3664927944102098E-2</v>
      </c>
      <c r="M15" s="52">
        <f>M12+M13+M14</f>
        <v>38594</v>
      </c>
      <c r="N15" s="53">
        <f>IF(M15&gt;0,O15/M15,0)</f>
        <v>0.61365152614396024</v>
      </c>
      <c r="O15" s="54">
        <f>O12+O13+O14</f>
        <v>23683.267</v>
      </c>
      <c r="P15" s="21">
        <f>IF(M15&gt;0,Q15/M15,0)</f>
        <v>0.33073863813027926</v>
      </c>
      <c r="Q15" s="54">
        <f>Q12+Q13+Q14</f>
        <v>12764.526999999998</v>
      </c>
      <c r="R15" s="21">
        <f>IF(M15&gt;0,S15/M15,0)</f>
        <v>5.5609835725760476E-2</v>
      </c>
      <c r="S15" s="54">
        <f>S12+S13+S14</f>
        <v>2146.2059999999997</v>
      </c>
      <c r="T15" s="21">
        <f>IF(M15&gt;0,U15/M15,0)</f>
        <v>0.20382051614240557</v>
      </c>
      <c r="U15" s="54">
        <f>U12+U13+U14</f>
        <v>7866.2490000000007</v>
      </c>
      <c r="V15" s="21">
        <f>IF(M15&gt;0,W15/M15,0)</f>
        <v>0.52512836192154222</v>
      </c>
      <c r="W15" s="54">
        <f>W12+W13+W14</f>
        <v>20266.804</v>
      </c>
      <c r="X15" s="21">
        <f>IF(M15&gt;0,Y15/M15,0)</f>
        <v>0.40330439964761367</v>
      </c>
      <c r="Y15" s="54">
        <f>Y12+Y13+Y14</f>
        <v>15565.130000000001</v>
      </c>
      <c r="Z15" s="55">
        <f>IF(M15&gt;0,AA15/M15,0)</f>
        <v>3.2193006684976943E-3</v>
      </c>
      <c r="AA15" s="56">
        <f>SUM(AA12:AA14)</f>
        <v>124.24569000000001</v>
      </c>
      <c r="AB15" s="55">
        <f>IF(M15&gt;0,(AB12*M12+AB13*M13+AB14*M14)/M15,0)</f>
        <v>3.1573978027672699E-3</v>
      </c>
      <c r="AC15" s="55">
        <f>IF(K15&gt;0,(K12*AC12+K13*AC13+K14*AC14)/K15,0)</f>
        <v>2.7670144111795815E-4</v>
      </c>
      <c r="AD15" s="52">
        <f>SUM(AD12:AD14)</f>
        <v>10.678789999999999</v>
      </c>
      <c r="AE15" s="53">
        <f>IF(K15&gt;0,(K12*AE12+K13*AE13+K14*AE14)/K15,0)</f>
        <v>0.22530573778446311</v>
      </c>
      <c r="AF15" s="58">
        <f>SUM(AF12:AF14)</f>
        <v>112.37377440000003</v>
      </c>
      <c r="AG15" s="53">
        <f>IF(AND(AA15&gt;0),((AA12*AG12+AA13*AG13+AA14*AG14)/AA15),0)</f>
        <v>0.91517486210949794</v>
      </c>
      <c r="AH15" s="57">
        <f t="shared" si="0"/>
        <v>0.91349882602365406</v>
      </c>
      <c r="AI15" s="51">
        <f>SUM(AI12:AI14)</f>
        <v>546</v>
      </c>
      <c r="AJ15" s="21">
        <f>IF(AI15&gt;0,(AJ12*AI12+AJ13*AI13+AJ14*AI14)/AI15,0)</f>
        <v>8.6043956043956038E-2</v>
      </c>
      <c r="AK15" s="53">
        <f>IF(K15&gt;0,(AK12*K12+AK13*K13+AK14*K14)/K15,0)</f>
        <v>0.22275280702605663</v>
      </c>
      <c r="AL15" s="58">
        <f>SUM(AL12:AL14)</f>
        <v>111.17782080000001</v>
      </c>
      <c r="AM15" s="56"/>
      <c r="AN15" s="56">
        <f>SUM(AN12:AN14)</f>
        <v>0</v>
      </c>
      <c r="AO15" s="105"/>
      <c r="AP15" s="106">
        <f>AO14</f>
        <v>2783.8099999999995</v>
      </c>
      <c r="AQ15" s="51">
        <f>SUM(AQ12:AQ14)</f>
        <v>0</v>
      </c>
      <c r="AR15" s="59"/>
      <c r="AS15" s="58"/>
      <c r="AT15" s="58"/>
      <c r="AU15" s="58"/>
      <c r="AV15" s="58"/>
    </row>
    <row r="16" spans="1:48" x14ac:dyDescent="0.2">
      <c r="A16" s="157">
        <v>4</v>
      </c>
      <c r="B16" s="23">
        <v>1</v>
      </c>
      <c r="C16" s="11" t="s">
        <v>53</v>
      </c>
      <c r="D16" s="12">
        <v>4671</v>
      </c>
      <c r="E16" s="12">
        <v>1</v>
      </c>
      <c r="F16" s="12">
        <v>12798</v>
      </c>
      <c r="G16" s="13">
        <v>4.0999999999999996</v>
      </c>
      <c r="H16" s="13">
        <v>10.4</v>
      </c>
      <c r="I16" s="12">
        <v>13338</v>
      </c>
      <c r="J16" s="13">
        <v>7.7</v>
      </c>
      <c r="K16" s="12">
        <v>14755</v>
      </c>
      <c r="L16" s="14">
        <v>6.5000000000000002E-2</v>
      </c>
      <c r="M16" s="24">
        <f>ROUND(K16*(1-L16),0)</f>
        <v>13796</v>
      </c>
      <c r="N16" s="15">
        <v>0.72199999999999998</v>
      </c>
      <c r="O16" s="25">
        <f>M16*N16</f>
        <v>9960.7119999999995</v>
      </c>
      <c r="P16" s="14">
        <v>0.23499999999999999</v>
      </c>
      <c r="Q16" s="25">
        <f>M16*P16</f>
        <v>3242.06</v>
      </c>
      <c r="R16" s="16">
        <v>4.2999999999999997E-2</v>
      </c>
      <c r="S16" s="25">
        <f>M16*R16</f>
        <v>593.22799999999995</v>
      </c>
      <c r="T16" s="26">
        <v>0.222</v>
      </c>
      <c r="U16" s="25">
        <f>M16*T16</f>
        <v>3062.712</v>
      </c>
      <c r="V16" s="16">
        <v>0.51700000000000002</v>
      </c>
      <c r="W16" s="25">
        <f>M16*V16</f>
        <v>7132.5320000000002</v>
      </c>
      <c r="X16" s="16">
        <v>0.4</v>
      </c>
      <c r="Y16" s="25">
        <f>X16*M16</f>
        <v>5518.4000000000005</v>
      </c>
      <c r="Z16" s="17">
        <v>3.1800000000000001E-3</v>
      </c>
      <c r="AA16" s="18">
        <f>M16*Z16</f>
        <v>43.871279999999999</v>
      </c>
      <c r="AB16" s="27">
        <f>IF(M16&gt;0,(AD16+AL16)/M16,0)</f>
        <v>2.5559545230501592E-3</v>
      </c>
      <c r="AC16" s="17">
        <v>2.7E-4</v>
      </c>
      <c r="AD16" s="24">
        <f>AC16*M16</f>
        <v>3.72492</v>
      </c>
      <c r="AE16" s="117">
        <v>0.221</v>
      </c>
      <c r="AF16" s="30">
        <f>AI16*(1-AJ16)*AE16</f>
        <v>31.073042000000001</v>
      </c>
      <c r="AG16" s="28">
        <f>IF(AND(AE16&gt;0,AC16&gt;0,Z16&gt;0),((Z16-AC16)*AE16)/((AE16-AC16)*Z16),0)</f>
        <v>0.91621369572148681</v>
      </c>
      <c r="AH16" s="60">
        <f t="shared" si="0"/>
        <v>0.89544220174750111</v>
      </c>
      <c r="AI16" s="12">
        <v>154</v>
      </c>
      <c r="AJ16" s="14">
        <v>8.6999999999999994E-2</v>
      </c>
      <c r="AK16" s="15">
        <v>0.2243</v>
      </c>
      <c r="AL16" s="30">
        <f>AI16*(1-AJ16)*AK16</f>
        <v>31.537028599999999</v>
      </c>
      <c r="AM16" s="19">
        <v>1.6</v>
      </c>
      <c r="AN16" s="19">
        <v>1102.52</v>
      </c>
      <c r="AO16" s="101">
        <f>AO14+AI16-AN16</f>
        <v>1835.2899999999995</v>
      </c>
      <c r="AP16" s="102"/>
      <c r="AQ16" s="12"/>
      <c r="AR16" s="31"/>
      <c r="AS16" s="20"/>
      <c r="AT16" s="20"/>
      <c r="AU16" s="20"/>
      <c r="AV16" s="20"/>
    </row>
    <row r="17" spans="1:48" x14ac:dyDescent="0.2">
      <c r="A17" s="158"/>
      <c r="B17" s="33">
        <v>2</v>
      </c>
      <c r="C17" s="11" t="s">
        <v>51</v>
      </c>
      <c r="D17" s="34">
        <v>18500</v>
      </c>
      <c r="E17" s="34">
        <v>3</v>
      </c>
      <c r="F17" s="34">
        <v>14016</v>
      </c>
      <c r="G17" s="35">
        <v>3.4</v>
      </c>
      <c r="H17" s="35">
        <v>12.5</v>
      </c>
      <c r="I17" s="34">
        <v>13047</v>
      </c>
      <c r="J17" s="35">
        <v>7.9</v>
      </c>
      <c r="K17" s="34">
        <v>15119</v>
      </c>
      <c r="L17" s="36">
        <v>6.3E-2</v>
      </c>
      <c r="M17" s="37">
        <f>ROUND(K17*(1-L17),0)</f>
        <v>14167</v>
      </c>
      <c r="N17" s="38">
        <v>0.69</v>
      </c>
      <c r="O17" s="25">
        <f>M17*N17</f>
        <v>9775.23</v>
      </c>
      <c r="P17" s="36">
        <v>0.27300000000000002</v>
      </c>
      <c r="Q17" s="25">
        <f>M17*P17</f>
        <v>3867.5910000000003</v>
      </c>
      <c r="R17" s="39">
        <v>3.6999999999999998E-2</v>
      </c>
      <c r="S17" s="25">
        <f>M17*R17</f>
        <v>524.17899999999997</v>
      </c>
      <c r="T17" s="28">
        <v>0.22500000000000001</v>
      </c>
      <c r="U17" s="25">
        <f>M17*T17</f>
        <v>3187.5750000000003</v>
      </c>
      <c r="V17" s="39">
        <v>0.497</v>
      </c>
      <c r="W17" s="25">
        <f>M17*V17</f>
        <v>7040.9989999999998</v>
      </c>
      <c r="X17" s="39">
        <v>0.4</v>
      </c>
      <c r="Y17" s="25">
        <f>X17*M17</f>
        <v>5666.8</v>
      </c>
      <c r="Z17" s="40">
        <v>3.15E-3</v>
      </c>
      <c r="AA17" s="18">
        <f>M17*Z17</f>
        <v>44.626049999999999</v>
      </c>
      <c r="AB17" s="27">
        <f>IF(M17&gt;0,(AD17+AL17)/M17,0)</f>
        <v>3.7812043763676148E-3</v>
      </c>
      <c r="AC17" s="40">
        <v>2.5999999999999998E-4</v>
      </c>
      <c r="AD17" s="37">
        <f>AC17*M17</f>
        <v>3.6834199999999995</v>
      </c>
      <c r="AE17" s="28">
        <v>0.22259999999999999</v>
      </c>
      <c r="AF17" s="41">
        <f>AI17*(1-AJ17)*AE17</f>
        <v>50.291572799999997</v>
      </c>
      <c r="AG17" s="28">
        <f>IF(AND(AE17&gt;0,AC17&gt;0,Z17&gt;0),((Z17-AC17)*AE17)/((AE17-AC17)*Z17),0)</f>
        <v>0.91853317741596952</v>
      </c>
      <c r="AH17" s="29">
        <f t="shared" si="0"/>
        <v>0.93233670001082014</v>
      </c>
      <c r="AI17" s="34">
        <v>248</v>
      </c>
      <c r="AJ17" s="36">
        <v>8.8999999999999996E-2</v>
      </c>
      <c r="AK17" s="38">
        <v>0.2208</v>
      </c>
      <c r="AL17" s="41">
        <f>AI17*(1-AJ17)*AK17</f>
        <v>49.884902400000001</v>
      </c>
      <c r="AM17" s="42">
        <v>1.8</v>
      </c>
      <c r="AN17" s="42"/>
      <c r="AO17" s="113">
        <f>AO16+AI17-AN17</f>
        <v>2083.2899999999995</v>
      </c>
      <c r="AP17" s="104"/>
      <c r="AQ17" s="43"/>
      <c r="AR17" s="44"/>
      <c r="AS17" s="45"/>
      <c r="AT17" s="45"/>
      <c r="AU17" s="45"/>
      <c r="AV17" s="45"/>
    </row>
    <row r="18" spans="1:48" x14ac:dyDescent="0.2">
      <c r="A18" s="158"/>
      <c r="B18" s="33">
        <v>3</v>
      </c>
      <c r="C18" s="46" t="s">
        <v>50</v>
      </c>
      <c r="D18" s="43">
        <v>18067</v>
      </c>
      <c r="E18" s="43">
        <v>1</v>
      </c>
      <c r="F18" s="43">
        <v>14928</v>
      </c>
      <c r="G18" s="37">
        <v>4</v>
      </c>
      <c r="H18" s="37">
        <v>7.8</v>
      </c>
      <c r="I18" s="43">
        <v>14195</v>
      </c>
      <c r="J18" s="37">
        <v>8.1999999999999993</v>
      </c>
      <c r="K18" s="43">
        <v>15094</v>
      </c>
      <c r="L18" s="39">
        <v>7.0000000000000007E-2</v>
      </c>
      <c r="M18" s="37">
        <f>ROUND(K18*(1-L18),0)</f>
        <v>14037</v>
      </c>
      <c r="N18" s="28">
        <v>0.57699999999999996</v>
      </c>
      <c r="O18" s="25">
        <f>M18*N18</f>
        <v>8099.3489999999993</v>
      </c>
      <c r="P18" s="39">
        <v>0.32300000000000001</v>
      </c>
      <c r="Q18" s="25">
        <f>M18*P18</f>
        <v>4533.951</v>
      </c>
      <c r="R18" s="39">
        <v>0.1</v>
      </c>
      <c r="S18" s="25">
        <f>M18*R18</f>
        <v>1403.7</v>
      </c>
      <c r="T18" s="28">
        <v>0.22800000000000001</v>
      </c>
      <c r="U18" s="25">
        <f>M18*T18</f>
        <v>3200.4360000000001</v>
      </c>
      <c r="V18" s="39">
        <v>0.48899999999999999</v>
      </c>
      <c r="W18" s="25">
        <f>M18*V18</f>
        <v>6864.0929999999998</v>
      </c>
      <c r="X18" s="39">
        <v>0.4</v>
      </c>
      <c r="Y18" s="25">
        <f>X18*M18</f>
        <v>5614.8</v>
      </c>
      <c r="Z18" s="47">
        <v>2.98E-3</v>
      </c>
      <c r="AA18" s="18">
        <f>M18*Z18</f>
        <v>41.830260000000003</v>
      </c>
      <c r="AB18" s="27">
        <f>IF(M18&gt;0,(AD18+AL18)/M18,0)</f>
        <v>2.9624440478734772E-3</v>
      </c>
      <c r="AC18" s="47">
        <v>2.7E-4</v>
      </c>
      <c r="AD18" s="37">
        <f>AC18*M18</f>
        <v>3.78999</v>
      </c>
      <c r="AE18" s="28">
        <v>0.22289999999999999</v>
      </c>
      <c r="AF18" s="41">
        <f>AI18*(1-AJ18)*AE18</f>
        <v>37.160327699999996</v>
      </c>
      <c r="AG18" s="28">
        <f>IF(AND(AE18&gt;0,AC18&gt;0,Z18&gt;0),((Z18-AC18)*AE18)/((AE18-AC18)*Z18),0)</f>
        <v>0.91049886545437442</v>
      </c>
      <c r="AH18" s="29">
        <f t="shared" si="0"/>
        <v>0.90994278118967664</v>
      </c>
      <c r="AI18" s="43">
        <v>183</v>
      </c>
      <c r="AJ18" s="39">
        <v>8.8999999999999996E-2</v>
      </c>
      <c r="AK18" s="28">
        <v>0.22670000000000001</v>
      </c>
      <c r="AL18" s="41">
        <f>AI18*(1-AJ18)*AK18</f>
        <v>37.793837099999998</v>
      </c>
      <c r="AM18" s="18">
        <v>1.65</v>
      </c>
      <c r="AN18" s="18"/>
      <c r="AO18" s="113">
        <f>AO17+AI18-AN18</f>
        <v>2266.2899999999995</v>
      </c>
      <c r="AP18" s="104"/>
      <c r="AQ18" s="43"/>
      <c r="AR18" s="48"/>
      <c r="AS18" s="41"/>
      <c r="AT18" s="41"/>
      <c r="AU18" s="41"/>
      <c r="AV18" s="41"/>
    </row>
    <row r="19" spans="1:48" s="22" customFormat="1" ht="13.5" thickBot="1" x14ac:dyDescent="0.25">
      <c r="A19" s="159"/>
      <c r="B19" s="49" t="s">
        <v>38</v>
      </c>
      <c r="C19" s="50"/>
      <c r="D19" s="51">
        <f>SUM(D16:D18)</f>
        <v>41238</v>
      </c>
      <c r="E19" s="51"/>
      <c r="F19" s="51">
        <f>SUM(F16:F18)</f>
        <v>41742</v>
      </c>
      <c r="G19" s="52"/>
      <c r="H19" s="52"/>
      <c r="I19" s="51">
        <f>SUM(I16:I18)</f>
        <v>40580</v>
      </c>
      <c r="J19" s="52"/>
      <c r="K19" s="51">
        <f>SUM(K16:K18)</f>
        <v>44968</v>
      </c>
      <c r="L19" s="21">
        <f>IF(K19&gt;0,(K16*L16+K17*L17+K18*L18)/K19,0)</f>
        <v>6.6005870841487277E-2</v>
      </c>
      <c r="M19" s="52">
        <f>M16+M17+M18</f>
        <v>42000</v>
      </c>
      <c r="N19" s="53">
        <f>IF(M19&gt;0,O19/M19,0)</f>
        <v>0.66274502380952371</v>
      </c>
      <c r="O19" s="54">
        <f>O16+O17+O18</f>
        <v>27835.290999999997</v>
      </c>
      <c r="P19" s="21">
        <f>IF(M19&gt;0,Q19/M19,0)</f>
        <v>0.27722861904761903</v>
      </c>
      <c r="Q19" s="54">
        <f>Q16+Q17+Q18</f>
        <v>11643.601999999999</v>
      </c>
      <c r="R19" s="21">
        <f>IF(M19&gt;0,S19/M19,0)</f>
        <v>6.0026357142857145E-2</v>
      </c>
      <c r="S19" s="54">
        <f>S16+S17+S18</f>
        <v>2521.107</v>
      </c>
      <c r="T19" s="21">
        <f>IF(M19&gt;0,U19/M19,0)</f>
        <v>0.22501721428571428</v>
      </c>
      <c r="U19" s="54">
        <f>U16+U17+U18</f>
        <v>9450.723</v>
      </c>
      <c r="V19" s="21">
        <f>IF(M19&gt;0,W19/M19,0)</f>
        <v>0.50089580952380952</v>
      </c>
      <c r="W19" s="54">
        <f>W16+W17+W18</f>
        <v>21037.624</v>
      </c>
      <c r="X19" s="21">
        <f>IF(M19&gt;0,Y19/M19,0)</f>
        <v>0.4</v>
      </c>
      <c r="Y19" s="54">
        <f>Y16+Y17+Y18</f>
        <v>16800</v>
      </c>
      <c r="Z19" s="55">
        <f>IF(M19&gt;0,AA19/M19,0)</f>
        <v>3.1030378571428575E-3</v>
      </c>
      <c r="AA19" s="56">
        <f>SUM(AA16:AA18)</f>
        <v>130.32759000000001</v>
      </c>
      <c r="AB19" s="55">
        <f>IF(M19&gt;0,(AB16*M16+AB17*M17+AB18*M18)/M19,0)</f>
        <v>3.1050975738095236E-3</v>
      </c>
      <c r="AC19" s="55">
        <f>IF(K19&gt;0,(K16*AC16+K17*AC17+K18*AC18)/K19,0)</f>
        <v>2.6663783134673545E-4</v>
      </c>
      <c r="AD19" s="52">
        <f>SUM(AD16:AD18)</f>
        <v>11.198329999999999</v>
      </c>
      <c r="AE19" s="53">
        <f>IF(K19&gt;0,(K16*AE16+K17*AE17+K18*AE18)/K19,0)</f>
        <v>0.22217570272193557</v>
      </c>
      <c r="AF19" s="58">
        <f>SUM(AF16:AF18)</f>
        <v>118.52494249999999</v>
      </c>
      <c r="AG19" s="53">
        <f>IF(AND(AA19&gt;0),((AA16*AG16+AA17*AG17+AA18*AG18)/AA19),0)</f>
        <v>0.91517367395896421</v>
      </c>
      <c r="AH19" s="57">
        <f t="shared" si="0"/>
        <v>0.91521877538374086</v>
      </c>
      <c r="AI19" s="51">
        <f>SUM(AI16:AI18)</f>
        <v>585</v>
      </c>
      <c r="AJ19" s="21">
        <f>IF(AI19&gt;0,(AJ16*AI16+AJ17*AI17+AJ18*AI18)/AI19,0)</f>
        <v>8.8473504273504269E-2</v>
      </c>
      <c r="AK19" s="53">
        <f>IF(K19&gt;0,(AK16*K16+AK17*K17+AK18*K18)/K19,0)</f>
        <v>0.2239288271659847</v>
      </c>
      <c r="AL19" s="58">
        <f>SUM(AL16:AL18)</f>
        <v>119.21576809999999</v>
      </c>
      <c r="AM19" s="56"/>
      <c r="AN19" s="56">
        <f>SUM(AN16:AN18)</f>
        <v>1102.52</v>
      </c>
      <c r="AO19" s="105"/>
      <c r="AP19" s="106">
        <f>AO18</f>
        <v>2266.2899999999995</v>
      </c>
      <c r="AQ19" s="51">
        <f>SUM(AQ16:AQ18)</f>
        <v>0</v>
      </c>
      <c r="AR19" s="59"/>
      <c r="AS19" s="58"/>
      <c r="AT19" s="58"/>
      <c r="AU19" s="58"/>
      <c r="AV19" s="58"/>
    </row>
    <row r="20" spans="1:48" x14ac:dyDescent="0.2">
      <c r="A20" s="157">
        <v>5</v>
      </c>
      <c r="B20" s="23">
        <v>1</v>
      </c>
      <c r="C20" s="11" t="s">
        <v>52</v>
      </c>
      <c r="D20" s="12">
        <v>4345</v>
      </c>
      <c r="E20" s="12">
        <v>0</v>
      </c>
      <c r="F20" s="12">
        <v>13258</v>
      </c>
      <c r="G20" s="13">
        <v>4.2</v>
      </c>
      <c r="H20" s="13">
        <v>10.4</v>
      </c>
      <c r="I20" s="12">
        <v>13119</v>
      </c>
      <c r="J20" s="13">
        <v>8.5</v>
      </c>
      <c r="K20" s="12">
        <v>15069</v>
      </c>
      <c r="L20" s="14">
        <v>6.8000000000000005E-2</v>
      </c>
      <c r="M20" s="24">
        <f>ROUND(K20*(1-L20),0)</f>
        <v>14044</v>
      </c>
      <c r="N20" s="15">
        <v>0.67700000000000005</v>
      </c>
      <c r="O20" s="25">
        <f>M20*N20</f>
        <v>9507.7880000000005</v>
      </c>
      <c r="P20" s="14">
        <v>0.26900000000000002</v>
      </c>
      <c r="Q20" s="25">
        <f>M20*P20</f>
        <v>3777.8360000000002</v>
      </c>
      <c r="R20" s="16">
        <v>5.3999999999999999E-2</v>
      </c>
      <c r="S20" s="25">
        <f>M20*R20</f>
        <v>758.37599999999998</v>
      </c>
      <c r="T20" s="26">
        <v>0.23699999999999999</v>
      </c>
      <c r="U20" s="25">
        <f>M20*T20</f>
        <v>3328.4279999999999</v>
      </c>
      <c r="V20" s="16">
        <v>0.48399999999999999</v>
      </c>
      <c r="W20" s="25">
        <f>M20*V20</f>
        <v>6797.2959999999994</v>
      </c>
      <c r="X20" s="16">
        <v>0.41</v>
      </c>
      <c r="Y20" s="25">
        <f>X20*M20</f>
        <v>5758.04</v>
      </c>
      <c r="Z20" s="17">
        <v>3.0200000000000001E-3</v>
      </c>
      <c r="AA20" s="18">
        <f>M20*Z20</f>
        <v>42.412880000000001</v>
      </c>
      <c r="AB20" s="27">
        <f>IF(M20&gt;0,(AD20+AL20)/M20,0)</f>
        <v>2.9730516590714897E-3</v>
      </c>
      <c r="AC20" s="17">
        <v>2.7999999999999998E-4</v>
      </c>
      <c r="AD20" s="24">
        <f>AC20*M20</f>
        <v>3.9323199999999998</v>
      </c>
      <c r="AE20" s="117">
        <v>0.2172</v>
      </c>
      <c r="AF20" s="30">
        <f>AI20*(1-AJ20)*AE20</f>
        <v>36.920307600000001</v>
      </c>
      <c r="AG20" s="28">
        <f>IF(AND(AE20&gt;0,AC20&gt;0,Z20&gt;0),((Z20-AC20)*AE20)/((AE20-AC20)*Z20),0)</f>
        <v>0.90845588998538251</v>
      </c>
      <c r="AH20" s="60">
        <f t="shared" si="0"/>
        <v>0.90696201993907954</v>
      </c>
      <c r="AI20" s="12">
        <v>187</v>
      </c>
      <c r="AJ20" s="14">
        <v>9.0999999999999998E-2</v>
      </c>
      <c r="AK20" s="15">
        <v>0.2225</v>
      </c>
      <c r="AL20" s="30">
        <f>AI20*(1-AJ20)*AK20</f>
        <v>37.821217500000003</v>
      </c>
      <c r="AM20" s="19">
        <v>1.59</v>
      </c>
      <c r="AN20" s="19">
        <v>507.34</v>
      </c>
      <c r="AO20" s="101">
        <f>AO18+AI20-AN20</f>
        <v>1945.9499999999996</v>
      </c>
      <c r="AP20" s="102"/>
      <c r="AQ20" s="12"/>
      <c r="AR20" s="31"/>
      <c r="AS20" s="20"/>
      <c r="AT20" s="20"/>
      <c r="AU20" s="20"/>
      <c r="AV20" s="20"/>
    </row>
    <row r="21" spans="1:48" x14ac:dyDescent="0.2">
      <c r="A21" s="158"/>
      <c r="B21" s="33">
        <v>2</v>
      </c>
      <c r="C21" s="11" t="s">
        <v>51</v>
      </c>
      <c r="D21" s="34">
        <v>18937</v>
      </c>
      <c r="E21" s="34">
        <v>1</v>
      </c>
      <c r="F21" s="34">
        <v>14569</v>
      </c>
      <c r="G21" s="35">
        <v>3</v>
      </c>
      <c r="H21" s="35">
        <v>8.6</v>
      </c>
      <c r="I21" s="34">
        <v>13525</v>
      </c>
      <c r="J21" s="35">
        <v>9</v>
      </c>
      <c r="K21" s="34">
        <v>15060</v>
      </c>
      <c r="L21" s="36">
        <v>7.0000000000000007E-2</v>
      </c>
      <c r="M21" s="37">
        <f>ROUND(K21*(1-L21),0)</f>
        <v>14006</v>
      </c>
      <c r="N21" s="38">
        <v>0.67900000000000005</v>
      </c>
      <c r="O21" s="25">
        <f>M21*N21</f>
        <v>9510.0740000000005</v>
      </c>
      <c r="P21" s="36">
        <v>0.25</v>
      </c>
      <c r="Q21" s="25">
        <f>M21*P21</f>
        <v>3501.5</v>
      </c>
      <c r="R21" s="39">
        <v>7.0999999999999994E-2</v>
      </c>
      <c r="S21" s="25">
        <f>M21*R21</f>
        <v>994.42599999999993</v>
      </c>
      <c r="T21" s="28">
        <v>0.218</v>
      </c>
      <c r="U21" s="25">
        <f>M21*T21</f>
        <v>3053.308</v>
      </c>
      <c r="V21" s="39">
        <v>0.504</v>
      </c>
      <c r="W21" s="25">
        <f>M21*V21</f>
        <v>7059.0240000000003</v>
      </c>
      <c r="X21" s="39">
        <v>0.39</v>
      </c>
      <c r="Y21" s="25">
        <f>X21*M21</f>
        <v>5462.34</v>
      </c>
      <c r="Z21" s="40">
        <v>3.1199999999999999E-3</v>
      </c>
      <c r="AA21" s="18">
        <f>M21*Z21</f>
        <v>43.698720000000002</v>
      </c>
      <c r="AB21" s="27">
        <f>IF(M21&gt;0,(AD21+AL21)/M21,0)</f>
        <v>3.2290825646151657E-3</v>
      </c>
      <c r="AC21" s="40">
        <v>2.7999999999999998E-4</v>
      </c>
      <c r="AD21" s="37">
        <f>AC21*M21</f>
        <v>3.9216799999999998</v>
      </c>
      <c r="AE21" s="28">
        <v>0.2177</v>
      </c>
      <c r="AF21" s="41">
        <f>AI21*(1-AJ21)*AE21</f>
        <v>42.137141200000002</v>
      </c>
      <c r="AG21" s="28">
        <f>IF(AND(AE21&gt;0,AC21&gt;0,Z21&gt;0),((Z21-AC21)*AE21)/((AE21-AC21)*Z21),0)</f>
        <v>0.91142866577509207</v>
      </c>
      <c r="AH21" s="29">
        <f t="shared" si="0"/>
        <v>0.91448795468584154</v>
      </c>
      <c r="AI21" s="34">
        <v>212</v>
      </c>
      <c r="AJ21" s="36">
        <v>8.6999999999999994E-2</v>
      </c>
      <c r="AK21" s="38">
        <v>0.21340000000000001</v>
      </c>
      <c r="AL21" s="41">
        <f>AI21*(1-AJ21)*AK21</f>
        <v>41.304850400000007</v>
      </c>
      <c r="AM21" s="42">
        <v>1.7</v>
      </c>
      <c r="AN21" s="42"/>
      <c r="AO21" s="121">
        <f>AO20+AI21-AN21</f>
        <v>2157.9499999999998</v>
      </c>
      <c r="AP21" s="104"/>
      <c r="AQ21" s="43"/>
      <c r="AR21" s="44"/>
      <c r="AS21" s="45"/>
      <c r="AT21" s="45"/>
      <c r="AU21" s="45"/>
      <c r="AV21" s="45"/>
    </row>
    <row r="22" spans="1:48" x14ac:dyDescent="0.2">
      <c r="A22" s="158"/>
      <c r="B22" s="33">
        <v>3</v>
      </c>
      <c r="C22" s="46" t="s">
        <v>50</v>
      </c>
      <c r="D22" s="43">
        <v>17811</v>
      </c>
      <c r="E22" s="43">
        <v>1</v>
      </c>
      <c r="F22" s="43">
        <v>15754</v>
      </c>
      <c r="G22" s="37">
        <v>2.6</v>
      </c>
      <c r="H22" s="37">
        <v>7.5</v>
      </c>
      <c r="I22" s="43">
        <v>15418</v>
      </c>
      <c r="J22" s="37">
        <v>8.8000000000000007</v>
      </c>
      <c r="K22" s="43">
        <v>15204</v>
      </c>
      <c r="L22" s="39">
        <v>6.7000000000000004E-2</v>
      </c>
      <c r="M22" s="37">
        <f>ROUND(K22*(1-L22),0)</f>
        <v>14185</v>
      </c>
      <c r="N22" s="28">
        <v>0.66100000000000003</v>
      </c>
      <c r="O22" s="25">
        <f>M22*N22</f>
        <v>9376.2849999999999</v>
      </c>
      <c r="P22" s="39">
        <v>0.28999999999999998</v>
      </c>
      <c r="Q22" s="25">
        <f>M22*P22</f>
        <v>4113.6499999999996</v>
      </c>
      <c r="R22" s="39">
        <v>4.9000000000000002E-2</v>
      </c>
      <c r="S22" s="25">
        <f>M22*R22</f>
        <v>695.06500000000005</v>
      </c>
      <c r="T22" s="28">
        <v>0.223</v>
      </c>
      <c r="U22" s="25">
        <f>M22*T22</f>
        <v>3163.2550000000001</v>
      </c>
      <c r="V22" s="39">
        <v>0.498</v>
      </c>
      <c r="W22" s="25">
        <f>M22*V22</f>
        <v>7064.13</v>
      </c>
      <c r="X22" s="39">
        <v>0.39</v>
      </c>
      <c r="Y22" s="25">
        <f>X22*M22</f>
        <v>5532.1500000000005</v>
      </c>
      <c r="Z22" s="47">
        <v>3.2399999999999998E-3</v>
      </c>
      <c r="AA22" s="18">
        <f>M22*Z22</f>
        <v>45.959399999999995</v>
      </c>
      <c r="AB22" s="27">
        <f>IF(M22&gt;0,(AD22+AL22)/M22,0)</f>
        <v>3.1494546069792033E-3</v>
      </c>
      <c r="AC22" s="47">
        <v>2.7E-4</v>
      </c>
      <c r="AD22" s="37">
        <f>AC22*M22</f>
        <v>3.8299500000000002</v>
      </c>
      <c r="AE22" s="28">
        <v>0.2198</v>
      </c>
      <c r="AF22" s="41">
        <f>AI22*(1-AJ22)*AE22</f>
        <v>40.938189600000001</v>
      </c>
      <c r="AG22" s="28">
        <f>IF(AND(AE22&gt;0,AC22&gt;0,Z22&gt;0),((Z22-AC22)*AE22)/((AE22-AC22)*Z22),0)</f>
        <v>0.91779407522130629</v>
      </c>
      <c r="AH22" s="29">
        <f t="shared" si="0"/>
        <v>0.9153978999675465</v>
      </c>
      <c r="AI22" s="43">
        <v>204</v>
      </c>
      <c r="AJ22" s="39">
        <v>8.6999999999999994E-2</v>
      </c>
      <c r="AK22" s="28">
        <v>0.21929999999999999</v>
      </c>
      <c r="AL22" s="41">
        <f>AI22*(1-AJ22)*AK22</f>
        <v>40.845063600000003</v>
      </c>
      <c r="AM22" s="18">
        <v>1.6</v>
      </c>
      <c r="AN22" s="18"/>
      <c r="AO22" s="121">
        <f>AO21+AI22-AN22</f>
        <v>2361.9499999999998</v>
      </c>
      <c r="AP22" s="104"/>
      <c r="AQ22" s="43"/>
      <c r="AR22" s="48"/>
      <c r="AS22" s="41"/>
      <c r="AT22" s="41"/>
      <c r="AU22" s="41"/>
      <c r="AV22" s="41"/>
    </row>
    <row r="23" spans="1:48" s="22" customFormat="1" ht="13.5" thickBot="1" x14ac:dyDescent="0.25">
      <c r="A23" s="159"/>
      <c r="B23" s="49" t="s">
        <v>38</v>
      </c>
      <c r="C23" s="50"/>
      <c r="D23" s="51">
        <f>SUM(D20:D22)</f>
        <v>41093</v>
      </c>
      <c r="E23" s="51"/>
      <c r="F23" s="51">
        <f>SUM(F20:F22)</f>
        <v>43581</v>
      </c>
      <c r="G23" s="52"/>
      <c r="H23" s="52"/>
      <c r="I23" s="51">
        <f>SUM(I20:I22)</f>
        <v>42062</v>
      </c>
      <c r="J23" s="52"/>
      <c r="K23" s="51">
        <f>SUM(K20:K22)</f>
        <v>45333</v>
      </c>
      <c r="L23" s="21">
        <f>IF(K23&gt;0,(K20*L20+K21*L21+K22*L22)/K23,0)</f>
        <v>6.832903183111641E-2</v>
      </c>
      <c r="M23" s="52">
        <f>M20+M21+M22</f>
        <v>42235</v>
      </c>
      <c r="N23" s="53">
        <f>IF(M23&gt;0,O23/M23,0)</f>
        <v>0.67228949923049608</v>
      </c>
      <c r="O23" s="54">
        <f>O20+O21+O22</f>
        <v>28394.147000000001</v>
      </c>
      <c r="P23" s="21">
        <f>IF(M23&gt;0,Q23/M23,0)</f>
        <v>0.26975224340002368</v>
      </c>
      <c r="Q23" s="54">
        <f>Q20+Q21+Q22</f>
        <v>11392.986000000001</v>
      </c>
      <c r="R23" s="21">
        <f>IF(M23&gt;0,S23/M23,0)</f>
        <v>5.7958257369480293E-2</v>
      </c>
      <c r="S23" s="54">
        <f>S20+S21+S22</f>
        <v>2447.8670000000002</v>
      </c>
      <c r="T23" s="21">
        <f>IF(M23&gt;0,U23/M23,0)</f>
        <v>0.22599718243163253</v>
      </c>
      <c r="U23" s="54">
        <f>U20+U21+U22</f>
        <v>9544.991</v>
      </c>
      <c r="V23" s="21">
        <f>IF(M23&gt;0,W23/M23,0)</f>
        <v>0.49533443826210488</v>
      </c>
      <c r="W23" s="54">
        <f>W20+W21+W22</f>
        <v>20920.45</v>
      </c>
      <c r="X23" s="21">
        <f>IF(M23&gt;0,Y23/M23,0)</f>
        <v>0.3966504084290281</v>
      </c>
      <c r="Y23" s="54">
        <f>Y20+Y21+Y22</f>
        <v>16752.530000000002</v>
      </c>
      <c r="Z23" s="55">
        <f>IF(M23&gt;0,AA23/M23,0)</f>
        <v>3.1270510240322008E-3</v>
      </c>
      <c r="AA23" s="56">
        <f>SUM(AA20:AA22)</f>
        <v>132.071</v>
      </c>
      <c r="AB23" s="55">
        <f>IF(M23&gt;0,(AB20*M20+AB21*M21+AB22*M22)/M23,0)</f>
        <v>3.1172033029477921E-3</v>
      </c>
      <c r="AC23" s="55">
        <f>IF(K23&gt;0,(K20*AC20+K21*AC21+K22*AC22)/K23,0)</f>
        <v>2.766461518099398E-4</v>
      </c>
      <c r="AD23" s="52">
        <f>SUM(AD20:AD22)</f>
        <v>11.683949999999999</v>
      </c>
      <c r="AE23" s="53">
        <f>IF(K23&gt;0,(K20*AE20+K21*AE21+K22*AE22)/K23,0)</f>
        <v>0.21823810469194629</v>
      </c>
      <c r="AF23" s="58">
        <f>SUM(AF20:AF22)</f>
        <v>119.9956384</v>
      </c>
      <c r="AG23" s="53">
        <f>IF(AND(AA23&gt;0),((AA20*AG20+AA21*AG21+AA22*AG22)/AA23),0)</f>
        <v>0.91268909702848211</v>
      </c>
      <c r="AH23" s="57">
        <f t="shared" si="0"/>
        <v>0.91240753221183535</v>
      </c>
      <c r="AI23" s="51">
        <f>SUM(AI20:AI22)</f>
        <v>603</v>
      </c>
      <c r="AJ23" s="21">
        <f>IF(AI23&gt;0,(AJ20*AI20+AJ21*AI21+AJ22*AI22)/AI23,0)</f>
        <v>8.8240464344941955E-2</v>
      </c>
      <c r="AK23" s="53">
        <f>IF(K23&gt;0,(AK20*K20+AK21*K21+AK22*K22)/K23,0)</f>
        <v>0.21840367282112369</v>
      </c>
      <c r="AL23" s="58">
        <f>SUM(AL20:AL22)</f>
        <v>119.97113150000001</v>
      </c>
      <c r="AM23" s="56"/>
      <c r="AN23" s="56">
        <f>SUM(AN20:AN22)</f>
        <v>507.34</v>
      </c>
      <c r="AO23" s="105"/>
      <c r="AP23" s="106">
        <f>AO22</f>
        <v>2361.9499999999998</v>
      </c>
      <c r="AQ23" s="51">
        <f>SUM(AQ20:AQ22)</f>
        <v>0</v>
      </c>
      <c r="AR23" s="59"/>
      <c r="AS23" s="58"/>
      <c r="AT23" s="58"/>
      <c r="AU23" s="58"/>
      <c r="AV23" s="58"/>
    </row>
    <row r="24" spans="1:48" x14ac:dyDescent="0.2">
      <c r="A24" s="157">
        <v>6</v>
      </c>
      <c r="B24" s="23">
        <v>1</v>
      </c>
      <c r="C24" s="11" t="s">
        <v>52</v>
      </c>
      <c r="D24" s="12">
        <v>3804</v>
      </c>
      <c r="E24" s="12">
        <v>0</v>
      </c>
      <c r="F24" s="12">
        <v>13423</v>
      </c>
      <c r="G24" s="13">
        <v>2.9</v>
      </c>
      <c r="H24" s="13">
        <v>7.3</v>
      </c>
      <c r="I24" s="12">
        <v>12880</v>
      </c>
      <c r="J24" s="13">
        <v>9.6</v>
      </c>
      <c r="K24" s="12">
        <v>15299</v>
      </c>
      <c r="L24" s="14">
        <v>6.4000000000000001E-2</v>
      </c>
      <c r="M24" s="24">
        <f>ROUND(K24*(1-L24),0)</f>
        <v>14320</v>
      </c>
      <c r="N24" s="15">
        <v>0.58099999999999996</v>
      </c>
      <c r="O24" s="25">
        <f>M24*N24</f>
        <v>8319.92</v>
      </c>
      <c r="P24" s="14">
        <v>0.35299999999999998</v>
      </c>
      <c r="Q24" s="25">
        <f>M24*P24</f>
        <v>5054.96</v>
      </c>
      <c r="R24" s="16">
        <v>6.6000000000000003E-2</v>
      </c>
      <c r="S24" s="25">
        <f>M24*R24</f>
        <v>945.12</v>
      </c>
      <c r="T24" s="26">
        <v>0.20599999999999999</v>
      </c>
      <c r="U24" s="25">
        <f>M24*T24</f>
        <v>2949.9199999999996</v>
      </c>
      <c r="V24" s="16">
        <v>0.51700000000000002</v>
      </c>
      <c r="W24" s="25">
        <f>M24*V24</f>
        <v>7403.4400000000005</v>
      </c>
      <c r="X24" s="16">
        <v>0.39</v>
      </c>
      <c r="Y24" s="25">
        <f>X24*M24</f>
        <v>5584.8</v>
      </c>
      <c r="Z24" s="17">
        <v>3.2399999999999998E-3</v>
      </c>
      <c r="AA24" s="18">
        <f>M24*Z24</f>
        <v>46.396799999999999</v>
      </c>
      <c r="AB24" s="27">
        <f>IF(M24&gt;0,(AD24+AL24)/M24,0)</f>
        <v>3.1979706145251392E-3</v>
      </c>
      <c r="AC24" s="17">
        <v>2.5999999999999998E-4</v>
      </c>
      <c r="AD24" s="24">
        <f>AC24*M24</f>
        <v>3.7231999999999998</v>
      </c>
      <c r="AE24" s="117">
        <v>0.21820000000000001</v>
      </c>
      <c r="AF24" s="30">
        <f>AI24*(1-AJ24)*AE24</f>
        <v>41.9563688</v>
      </c>
      <c r="AG24" s="28">
        <f>IF(AND(AE24&gt;0,AC24&gt;0,Z24&gt;0),((Z24-AC24)*AE24)/((AE24-AC24)*Z24),0)</f>
        <v>0.92085034163893797</v>
      </c>
      <c r="AH24" s="60">
        <f t="shared" si="0"/>
        <v>0.91979142792156054</v>
      </c>
      <c r="AI24" s="12">
        <v>212</v>
      </c>
      <c r="AJ24" s="14">
        <v>9.2999999999999999E-2</v>
      </c>
      <c r="AK24" s="15">
        <v>0.21879999999999999</v>
      </c>
      <c r="AL24" s="30">
        <f>AI24*(1-AJ24)*AK24</f>
        <v>42.071739199999996</v>
      </c>
      <c r="AM24" s="19">
        <v>1.58</v>
      </c>
      <c r="AN24" s="19">
        <v>1100.0999999999999</v>
      </c>
      <c r="AO24" s="101">
        <f>AO22+AI24-AN24</f>
        <v>1473.85</v>
      </c>
      <c r="AP24" s="102"/>
      <c r="AQ24" s="12"/>
      <c r="AR24" s="31"/>
      <c r="AS24" s="20"/>
      <c r="AT24" s="20"/>
      <c r="AU24" s="20"/>
      <c r="AV24" s="20"/>
    </row>
    <row r="25" spans="1:48" x14ac:dyDescent="0.2">
      <c r="A25" s="158"/>
      <c r="B25" s="33">
        <v>2</v>
      </c>
      <c r="C25" s="11" t="s">
        <v>56</v>
      </c>
      <c r="D25" s="34">
        <v>21500</v>
      </c>
      <c r="E25" s="34">
        <v>1</v>
      </c>
      <c r="F25" s="34">
        <v>12915</v>
      </c>
      <c r="G25" s="35">
        <v>6.1</v>
      </c>
      <c r="H25" s="35">
        <v>7.8</v>
      </c>
      <c r="I25" s="34">
        <v>12495</v>
      </c>
      <c r="J25" s="35">
        <v>9.4</v>
      </c>
      <c r="K25" s="34">
        <v>13948</v>
      </c>
      <c r="L25" s="36">
        <v>6.3E-2</v>
      </c>
      <c r="M25" s="37">
        <f>ROUND(K25*(1-L25),0)</f>
        <v>13069</v>
      </c>
      <c r="N25" s="38">
        <v>0.61699999999999999</v>
      </c>
      <c r="O25" s="25">
        <f>M25*N25</f>
        <v>8063.5730000000003</v>
      </c>
      <c r="P25" s="36">
        <v>0.34699999999999998</v>
      </c>
      <c r="Q25" s="25">
        <f>M25*P25</f>
        <v>4534.9429999999993</v>
      </c>
      <c r="R25" s="39">
        <v>3.5999999999999997E-2</v>
      </c>
      <c r="S25" s="25">
        <f>M25*R25</f>
        <v>470.48399999999998</v>
      </c>
      <c r="T25" s="28">
        <v>0.217</v>
      </c>
      <c r="U25" s="25">
        <f>M25*T25</f>
        <v>2835.973</v>
      </c>
      <c r="V25" s="39">
        <v>0.503</v>
      </c>
      <c r="W25" s="25">
        <f>M25*V25</f>
        <v>6573.7070000000003</v>
      </c>
      <c r="X25" s="39">
        <v>0.39</v>
      </c>
      <c r="Y25" s="25">
        <f>X25*M25</f>
        <v>5096.91</v>
      </c>
      <c r="Z25" s="40">
        <v>3.1900000000000001E-3</v>
      </c>
      <c r="AA25" s="18">
        <f>M25*Z25</f>
        <v>41.690110000000004</v>
      </c>
      <c r="AB25" s="27">
        <f>IF(M25&gt;0,(AD25+AL25)/M25,0)</f>
        <v>3.2319041242635242E-3</v>
      </c>
      <c r="AC25" s="40">
        <v>2.7E-4</v>
      </c>
      <c r="AD25" s="37">
        <f>AC25*M25</f>
        <v>3.5286300000000002</v>
      </c>
      <c r="AE25" s="28">
        <v>0.21579999999999999</v>
      </c>
      <c r="AF25" s="41">
        <f>AI25*(1-AJ25)*AE25</f>
        <v>40.257490000000004</v>
      </c>
      <c r="AG25" s="28">
        <f>IF(AND(AE25&gt;0,AC25&gt;0,Z25&gt;0),((Z25-AC25)*AE25)/((AE25-AC25)*Z25),0)</f>
        <v>0.91650719731937313</v>
      </c>
      <c r="AH25" s="29">
        <f t="shared" si="0"/>
        <v>0.91765197097067952</v>
      </c>
      <c r="AI25" s="34">
        <v>205</v>
      </c>
      <c r="AJ25" s="36">
        <v>0.09</v>
      </c>
      <c r="AK25" s="38">
        <v>0.20749999999999999</v>
      </c>
      <c r="AL25" s="41">
        <f>AI25*(1-AJ25)*AK25</f>
        <v>38.709125</v>
      </c>
      <c r="AM25" s="42">
        <v>1.6</v>
      </c>
      <c r="AN25" s="42"/>
      <c r="AO25" s="121">
        <f>AO24+AI25-AN25</f>
        <v>1678.85</v>
      </c>
      <c r="AP25" s="104"/>
      <c r="AQ25" s="43"/>
      <c r="AR25" s="44"/>
      <c r="AS25" s="45"/>
      <c r="AT25" s="45"/>
      <c r="AU25" s="45"/>
      <c r="AV25" s="45"/>
    </row>
    <row r="26" spans="1:48" x14ac:dyDescent="0.2">
      <c r="A26" s="158"/>
      <c r="B26" s="33">
        <v>3</v>
      </c>
      <c r="C26" s="46" t="s">
        <v>50</v>
      </c>
      <c r="D26" s="43">
        <v>14757</v>
      </c>
      <c r="E26" s="43">
        <v>1</v>
      </c>
      <c r="F26" s="43">
        <v>15912</v>
      </c>
      <c r="G26" s="37">
        <v>5</v>
      </c>
      <c r="H26" s="37">
        <v>8</v>
      </c>
      <c r="I26" s="43">
        <v>14668</v>
      </c>
      <c r="J26" s="37">
        <v>8.8000000000000007</v>
      </c>
      <c r="K26" s="43">
        <v>13546</v>
      </c>
      <c r="L26" s="39">
        <v>6.9000000000000006E-2</v>
      </c>
      <c r="M26" s="37">
        <f>ROUND(K26*(1-L26),0)</f>
        <v>12611</v>
      </c>
      <c r="N26" s="28">
        <v>0.63</v>
      </c>
      <c r="O26" s="25">
        <f>M26*N26</f>
        <v>7944.93</v>
      </c>
      <c r="P26" s="39">
        <v>0.34399999999999997</v>
      </c>
      <c r="Q26" s="25">
        <f>M26*P26</f>
        <v>4338.1839999999993</v>
      </c>
      <c r="R26" s="39">
        <v>2.5999999999999999E-2</v>
      </c>
      <c r="S26" s="25">
        <f>M26*R26</f>
        <v>327.88599999999997</v>
      </c>
      <c r="T26" s="28">
        <v>0.19500000000000001</v>
      </c>
      <c r="U26" s="25">
        <f>M26*T26</f>
        <v>2459.145</v>
      </c>
      <c r="V26" s="39">
        <v>0.52700000000000002</v>
      </c>
      <c r="W26" s="25">
        <f>M26*V26</f>
        <v>6645.9970000000003</v>
      </c>
      <c r="X26" s="39">
        <v>0.39</v>
      </c>
      <c r="Y26" s="25">
        <f>X26*M26</f>
        <v>4918.29</v>
      </c>
      <c r="Z26" s="47">
        <v>3.15E-3</v>
      </c>
      <c r="AA26" s="18">
        <f>M26*Z26</f>
        <v>39.724649999999997</v>
      </c>
      <c r="AB26" s="27">
        <f>IF(M26&gt;0,(AD26+AL26)/M26,0)</f>
        <v>3.2202600903972725E-3</v>
      </c>
      <c r="AC26" s="47">
        <v>2.7E-4</v>
      </c>
      <c r="AD26" s="37">
        <f>AC26*M26</f>
        <v>3.4049700000000001</v>
      </c>
      <c r="AE26" s="28">
        <v>0.2296</v>
      </c>
      <c r="AF26" s="41">
        <f>AI26*(1-AJ26)*AE26</f>
        <v>37.81512</v>
      </c>
      <c r="AG26" s="28">
        <f>IF(AND(AE26&gt;0,AC26&gt;0,Z26&gt;0),((Z26-AC26)*AE26)/((AE26-AC26)*Z26),0)</f>
        <v>0.91536214189159726</v>
      </c>
      <c r="AH26" s="29">
        <f t="shared" si="0"/>
        <v>0.91725215802242643</v>
      </c>
      <c r="AI26" s="43">
        <v>180</v>
      </c>
      <c r="AJ26" s="39">
        <v>8.5000000000000006E-2</v>
      </c>
      <c r="AK26" s="28">
        <v>0.22589999999999999</v>
      </c>
      <c r="AL26" s="41">
        <f>AI26*(1-AJ26)*AK26</f>
        <v>37.205730000000003</v>
      </c>
      <c r="AM26" s="18">
        <v>1.6</v>
      </c>
      <c r="AN26" s="18"/>
      <c r="AO26" s="121">
        <f>AO25+AI26-AN26</f>
        <v>1858.85</v>
      </c>
      <c r="AP26" s="104"/>
      <c r="AQ26" s="43"/>
      <c r="AR26" s="48"/>
      <c r="AS26" s="41"/>
      <c r="AT26" s="41"/>
      <c r="AU26" s="41"/>
      <c r="AV26" s="41"/>
    </row>
    <row r="27" spans="1:48" s="22" customFormat="1" ht="13.5" thickBot="1" x14ac:dyDescent="0.25">
      <c r="A27" s="159"/>
      <c r="B27" s="49" t="s">
        <v>38</v>
      </c>
      <c r="C27" s="50"/>
      <c r="D27" s="51">
        <f>SUM(D24:D26)</f>
        <v>40061</v>
      </c>
      <c r="E27" s="51"/>
      <c r="F27" s="51">
        <f>SUM(F24:F26)</f>
        <v>42250</v>
      </c>
      <c r="G27" s="52"/>
      <c r="H27" s="52"/>
      <c r="I27" s="51">
        <f>SUM(I24:I26)</f>
        <v>40043</v>
      </c>
      <c r="J27" s="52"/>
      <c r="K27" s="51">
        <f>SUM(K24:K26)</f>
        <v>42793</v>
      </c>
      <c r="L27" s="21">
        <f>IF(K27&gt;0,(K24*L24+K25*L25+K26*L26)/K27,0)</f>
        <v>6.5256794335522172E-2</v>
      </c>
      <c r="M27" s="52">
        <f>M24+M25+M26</f>
        <v>40000</v>
      </c>
      <c r="N27" s="53">
        <f>IF(M27&gt;0,O27/M27,0)</f>
        <v>0.60821057500000009</v>
      </c>
      <c r="O27" s="54">
        <f>O24+O25+O26</f>
        <v>24328.423000000003</v>
      </c>
      <c r="P27" s="21">
        <f>IF(M27&gt;0,Q27/M27,0)</f>
        <v>0.34820217499999995</v>
      </c>
      <c r="Q27" s="54">
        <f>Q24+Q25+Q26</f>
        <v>13928.086999999998</v>
      </c>
      <c r="R27" s="21">
        <f>IF(M27&gt;0,S27/M27,0)</f>
        <v>4.3587250000000001E-2</v>
      </c>
      <c r="S27" s="54">
        <f>S24+S25+S26</f>
        <v>1743.49</v>
      </c>
      <c r="T27" s="21">
        <f>IF(M27&gt;0,U27/M27,0)</f>
        <v>0.20612595</v>
      </c>
      <c r="U27" s="54">
        <f>U24+U25+U26</f>
        <v>8245.0380000000005</v>
      </c>
      <c r="V27" s="21">
        <f>IF(M27&gt;0,W27/M27,0)</f>
        <v>0.5155786</v>
      </c>
      <c r="W27" s="54">
        <f>W24+W25+W26</f>
        <v>20623.144</v>
      </c>
      <c r="X27" s="21">
        <f>IF(M27&gt;0,Y27/M27,0)</f>
        <v>0.39</v>
      </c>
      <c r="Y27" s="54">
        <f>Y24+Y25+Y26</f>
        <v>15600</v>
      </c>
      <c r="Z27" s="55">
        <f>IF(M27&gt;0,AA27/M27,0)</f>
        <v>3.195289E-3</v>
      </c>
      <c r="AA27" s="56">
        <f>SUM(AA24:AA26)</f>
        <v>127.81156</v>
      </c>
      <c r="AB27" s="55">
        <f>IF(M27&gt;0,(AB24*M24+AB25*M25+AB26*M26)/M27,0)</f>
        <v>3.2160848549999997E-3</v>
      </c>
      <c r="AC27" s="55">
        <f>IF(K27&gt;0,(K24*AC24+K25*AC25+K26*AC26)/K27,0)</f>
        <v>2.664248825742528E-4</v>
      </c>
      <c r="AD27" s="52">
        <f>SUM(AD24:AD26)</f>
        <v>10.6568</v>
      </c>
      <c r="AE27" s="53">
        <f>IF(K27&gt;0,(K24*AE24+K25*AE25+K26*AE26)/K27,0)</f>
        <v>0.22102637814595844</v>
      </c>
      <c r="AF27" s="58">
        <f>SUM(AF24:AF26)</f>
        <v>120.0289788</v>
      </c>
      <c r="AG27" s="53">
        <f>IF(AND(AA27&gt;0),((AA24*AG24+AA25*AG25+AA26*AG26)/AA27),0)</f>
        <v>0.91772790906302903</v>
      </c>
      <c r="AH27" s="57">
        <f t="shared" si="0"/>
        <v>0.91828417460257394</v>
      </c>
      <c r="AI27" s="51">
        <f>SUM(AI24:AI26)</f>
        <v>597</v>
      </c>
      <c r="AJ27" s="21">
        <f>IF(AI27&gt;0,(AJ24*AI24+AJ25*AI25+AJ26*AI26)/AI27,0)</f>
        <v>8.9557788944723604E-2</v>
      </c>
      <c r="AK27" s="53">
        <f>IF(K27&gt;0,(AK24*K24+AK25*K25+AK26*K26)/K27,0)</f>
        <v>0.21736434930946649</v>
      </c>
      <c r="AL27" s="58">
        <f>SUM(AL24:AL26)</f>
        <v>117.9865942</v>
      </c>
      <c r="AM27" s="56"/>
      <c r="AN27" s="56">
        <f>SUM(AN24:AN26)</f>
        <v>1100.0999999999999</v>
      </c>
      <c r="AO27" s="105"/>
      <c r="AP27" s="106">
        <f>AO26</f>
        <v>1858.85</v>
      </c>
      <c r="AQ27" s="51">
        <f>SUM(AQ24:AQ26)</f>
        <v>0</v>
      </c>
      <c r="AR27" s="59"/>
      <c r="AS27" s="58"/>
      <c r="AT27" s="58"/>
      <c r="AU27" s="58"/>
      <c r="AV27" s="58"/>
    </row>
    <row r="28" spans="1:48" x14ac:dyDescent="0.2">
      <c r="A28" s="157">
        <v>7</v>
      </c>
      <c r="B28" s="23">
        <v>1</v>
      </c>
      <c r="C28" s="11" t="s">
        <v>52</v>
      </c>
      <c r="D28" s="12">
        <v>3668</v>
      </c>
      <c r="E28" s="12">
        <v>1</v>
      </c>
      <c r="F28" s="12">
        <v>16765</v>
      </c>
      <c r="G28" s="13">
        <v>6.3</v>
      </c>
      <c r="H28" s="13">
        <v>12.6</v>
      </c>
      <c r="I28" s="12">
        <v>16417</v>
      </c>
      <c r="J28" s="13">
        <v>8.3000000000000007</v>
      </c>
      <c r="K28" s="12">
        <v>14644</v>
      </c>
      <c r="L28" s="14">
        <v>6.8000000000000005E-2</v>
      </c>
      <c r="M28" s="24">
        <f>ROUND(K28*(1-L28),0)</f>
        <v>13648</v>
      </c>
      <c r="N28" s="15">
        <v>0.61599999999999999</v>
      </c>
      <c r="O28" s="25">
        <f>M28*N28</f>
        <v>8407.1679999999997</v>
      </c>
      <c r="P28" s="14">
        <v>0.34799999999999998</v>
      </c>
      <c r="Q28" s="25">
        <f>M28*P28</f>
        <v>4749.5039999999999</v>
      </c>
      <c r="R28" s="16">
        <v>3.5999999999999997E-2</v>
      </c>
      <c r="S28" s="25">
        <f>M28*R28</f>
        <v>491.32799999999997</v>
      </c>
      <c r="T28" s="26">
        <v>0.185</v>
      </c>
      <c r="U28" s="25">
        <f>M28*T28</f>
        <v>2524.88</v>
      </c>
      <c r="V28" s="16">
        <v>0.53400000000000003</v>
      </c>
      <c r="W28" s="25">
        <f>M28*V28</f>
        <v>7288.0320000000002</v>
      </c>
      <c r="X28" s="16">
        <v>0.39</v>
      </c>
      <c r="Y28" s="25">
        <f>X28*M28</f>
        <v>5322.72</v>
      </c>
      <c r="Z28" s="17">
        <v>3.1900000000000001E-3</v>
      </c>
      <c r="AA28" s="18">
        <f>M28*Z28</f>
        <v>43.537120000000002</v>
      </c>
      <c r="AB28" s="27">
        <f>IF(M28&gt;0,(AD28+AL28)/M28,0)</f>
        <v>3.2952426729191088E-3</v>
      </c>
      <c r="AC28" s="17">
        <v>2.5999999999999998E-4</v>
      </c>
      <c r="AD28" s="24">
        <f>AC28*M28</f>
        <v>3.5484799999999996</v>
      </c>
      <c r="AE28" s="117">
        <v>0.22239999999999999</v>
      </c>
      <c r="AF28" s="30">
        <f>AI28*(1-AJ28)*AE28</f>
        <v>41.129099199999999</v>
      </c>
      <c r="AG28" s="28">
        <f>IF(AND(AE28&gt;0,AC28&gt;0,Z28&gt;0),((Z28-AC28)*AE28)/((AE28-AC28)*Z28),0)</f>
        <v>0.91957033506786245</v>
      </c>
      <c r="AH28" s="60">
        <f t="shared" si="0"/>
        <v>0.92216874994646636</v>
      </c>
      <c r="AI28" s="12">
        <v>203</v>
      </c>
      <c r="AJ28" s="14">
        <v>8.8999999999999996E-2</v>
      </c>
      <c r="AK28" s="15">
        <v>0.224</v>
      </c>
      <c r="AL28" s="30">
        <f>AI28*(1-AJ28)*AK28</f>
        <v>41.424991999999996</v>
      </c>
      <c r="AM28" s="19">
        <v>1.6</v>
      </c>
      <c r="AN28" s="19">
        <v>504.16</v>
      </c>
      <c r="AO28" s="101">
        <f>AO26+AI28-AN28</f>
        <v>1557.6899999999998</v>
      </c>
      <c r="AP28" s="102"/>
      <c r="AQ28" s="12"/>
      <c r="AR28" s="31"/>
      <c r="AS28" s="20"/>
      <c r="AT28" s="20"/>
      <c r="AU28" s="20"/>
      <c r="AV28" s="20"/>
    </row>
    <row r="29" spans="1:48" x14ac:dyDescent="0.2">
      <c r="A29" s="158"/>
      <c r="B29" s="33">
        <v>2</v>
      </c>
      <c r="C29" s="11" t="s">
        <v>56</v>
      </c>
      <c r="D29" s="34">
        <v>18100</v>
      </c>
      <c r="E29" s="34">
        <v>6</v>
      </c>
      <c r="F29" s="34">
        <v>15588</v>
      </c>
      <c r="G29" s="35">
        <v>4.5999999999999996</v>
      </c>
      <c r="H29" s="35">
        <v>10.6</v>
      </c>
      <c r="I29" s="34">
        <v>15415</v>
      </c>
      <c r="J29" s="35">
        <v>8.9</v>
      </c>
      <c r="K29" s="34">
        <v>15382</v>
      </c>
      <c r="L29" s="36">
        <v>6.7000000000000004E-2</v>
      </c>
      <c r="M29" s="37">
        <f>ROUND(K29*(1-L29),0)</f>
        <v>14351</v>
      </c>
      <c r="N29" s="38">
        <v>0.66800000000000004</v>
      </c>
      <c r="O29" s="25">
        <f>M29*N29</f>
        <v>9586.4680000000008</v>
      </c>
      <c r="P29" s="36">
        <v>0.313</v>
      </c>
      <c r="Q29" s="25">
        <f>M29*P29</f>
        <v>4491.8630000000003</v>
      </c>
      <c r="R29" s="39">
        <v>1.9E-2</v>
      </c>
      <c r="S29" s="25">
        <f>M29*R29</f>
        <v>272.66899999999998</v>
      </c>
      <c r="T29" s="28">
        <v>0.20100000000000001</v>
      </c>
      <c r="U29" s="25">
        <f>M29*T29</f>
        <v>2884.5510000000004</v>
      </c>
      <c r="V29" s="39">
        <v>0.51700000000000002</v>
      </c>
      <c r="W29" s="25">
        <f>M29*V29</f>
        <v>7419.4670000000006</v>
      </c>
      <c r="X29" s="39">
        <v>0.4</v>
      </c>
      <c r="Y29" s="25">
        <f>X29*M29</f>
        <v>5740.4000000000005</v>
      </c>
      <c r="Z29" s="40">
        <v>3.2399999999999998E-3</v>
      </c>
      <c r="AA29" s="18">
        <f>M29*Z29</f>
        <v>46.497239999999998</v>
      </c>
      <c r="AB29" s="27">
        <f>IF(M29&gt;0,(AD29+AL29)/M29,0)</f>
        <v>3.1983856874085431E-3</v>
      </c>
      <c r="AC29" s="40">
        <v>2.7E-4</v>
      </c>
      <c r="AD29" s="37">
        <f>AC29*M29</f>
        <v>3.8747700000000003</v>
      </c>
      <c r="AE29" s="28">
        <v>0.22789999999999999</v>
      </c>
      <c r="AF29" s="41">
        <f>AI29*(1-AJ29)*AE29</f>
        <v>42.285021799999996</v>
      </c>
      <c r="AG29" s="28">
        <f>IF(AND(AE29&gt;0,AC29&gt;0,Z29&gt;0),((Z29-AC29)*AE29)/((AE29-AC29)*Z29),0)</f>
        <v>0.91775395744556232</v>
      </c>
      <c r="AH29" s="29">
        <f t="shared" si="0"/>
        <v>0.91667513896477515</v>
      </c>
      <c r="AI29" s="34">
        <v>203</v>
      </c>
      <c r="AJ29" s="36">
        <v>8.5999999999999993E-2</v>
      </c>
      <c r="AK29" s="38">
        <v>0.22650000000000001</v>
      </c>
      <c r="AL29" s="41">
        <f>AI29*(1-AJ29)*AK29</f>
        <v>42.025263000000002</v>
      </c>
      <c r="AM29" s="42">
        <v>1.65</v>
      </c>
      <c r="AN29" s="42"/>
      <c r="AO29" s="121">
        <f>AO28+AI29-AN29</f>
        <v>1760.6899999999998</v>
      </c>
      <c r="AP29" s="104"/>
      <c r="AQ29" s="43"/>
      <c r="AR29" s="44"/>
      <c r="AS29" s="45"/>
      <c r="AT29" s="45"/>
      <c r="AU29" s="45"/>
      <c r="AV29" s="45"/>
    </row>
    <row r="30" spans="1:48" x14ac:dyDescent="0.2">
      <c r="A30" s="158"/>
      <c r="B30" s="33">
        <v>3</v>
      </c>
      <c r="C30" s="46" t="s">
        <v>53</v>
      </c>
      <c r="D30" s="43">
        <v>17434</v>
      </c>
      <c r="E30" s="43">
        <v>1</v>
      </c>
      <c r="F30" s="43">
        <v>18109</v>
      </c>
      <c r="G30" s="37">
        <v>4.0999999999999996</v>
      </c>
      <c r="H30" s="37">
        <v>9.8000000000000007</v>
      </c>
      <c r="I30" s="43">
        <v>17691</v>
      </c>
      <c r="J30" s="37">
        <v>8.1</v>
      </c>
      <c r="K30" s="43">
        <v>15771</v>
      </c>
      <c r="L30" s="39">
        <v>6.5000000000000002E-2</v>
      </c>
      <c r="M30" s="37">
        <f>ROUND(K30*(1-L30),0)</f>
        <v>14746</v>
      </c>
      <c r="N30" s="28">
        <v>0.79800000000000004</v>
      </c>
      <c r="O30" s="25">
        <f>M30*N30</f>
        <v>11767.308000000001</v>
      </c>
      <c r="P30" s="39">
        <v>0.17299999999999999</v>
      </c>
      <c r="Q30" s="25">
        <f>M30*P30</f>
        <v>2551.058</v>
      </c>
      <c r="R30" s="39">
        <v>2.9000000000000001E-2</v>
      </c>
      <c r="S30" s="25">
        <f>M30*R30</f>
        <v>427.63400000000001</v>
      </c>
      <c r="T30" s="28">
        <v>0.216</v>
      </c>
      <c r="U30" s="25">
        <f>M30*T30</f>
        <v>3185.136</v>
      </c>
      <c r="V30" s="39">
        <v>0.48899999999999999</v>
      </c>
      <c r="W30" s="25">
        <f>M30*V30</f>
        <v>7210.7939999999999</v>
      </c>
      <c r="X30" s="39">
        <v>0.39</v>
      </c>
      <c r="Y30" s="25">
        <f>X30*M30</f>
        <v>5750.9400000000005</v>
      </c>
      <c r="Z30" s="47">
        <v>3.3800000000000002E-3</v>
      </c>
      <c r="AA30" s="18">
        <f>M30*Z30</f>
        <v>49.841480000000004</v>
      </c>
      <c r="AB30" s="27">
        <f>IF(M30&gt;0,(AD30+AL30)/M30,0)</f>
        <v>3.3716287535602873E-3</v>
      </c>
      <c r="AC30" s="47">
        <v>2.7E-4</v>
      </c>
      <c r="AD30" s="37">
        <f>AC30*M30</f>
        <v>3.98142</v>
      </c>
      <c r="AE30" s="28">
        <v>0.22309999999999999</v>
      </c>
      <c r="AF30" s="41">
        <f>AI30*(1-AJ30)*AE30</f>
        <v>45.169718400000001</v>
      </c>
      <c r="AG30" s="28">
        <f>IF(AND(AE30&gt;0,AC30&gt;0,Z30&gt;0),((Z30-AC30)*AE30)/((AE30-AC30)*Z30),0)</f>
        <v>0.92123323774565324</v>
      </c>
      <c r="AH30" s="29">
        <f t="shared" si="0"/>
        <v>0.92102083078141272</v>
      </c>
      <c r="AI30" s="43">
        <v>222</v>
      </c>
      <c r="AJ30" s="39">
        <v>8.7999999999999995E-2</v>
      </c>
      <c r="AK30" s="28">
        <v>0.22589999999999999</v>
      </c>
      <c r="AL30" s="41">
        <f>AI30*(1-AJ30)*AK30</f>
        <v>45.736617599999995</v>
      </c>
      <c r="AM30" s="18">
        <v>1.65</v>
      </c>
      <c r="AN30" s="18"/>
      <c r="AO30" s="121">
        <f>AO29+AI30-AN30</f>
        <v>1982.6899999999998</v>
      </c>
      <c r="AP30" s="104"/>
      <c r="AQ30" s="43"/>
      <c r="AR30" s="48"/>
      <c r="AS30" s="41"/>
      <c r="AT30" s="41"/>
      <c r="AU30" s="41"/>
      <c r="AV30" s="41"/>
    </row>
    <row r="31" spans="1:48" s="22" customFormat="1" ht="13.5" thickBot="1" x14ac:dyDescent="0.25">
      <c r="A31" s="159"/>
      <c r="B31" s="49" t="s">
        <v>38</v>
      </c>
      <c r="C31" s="50"/>
      <c r="D31" s="51">
        <f>SUM(D28:D30)</f>
        <v>39202</v>
      </c>
      <c r="E31" s="51"/>
      <c r="F31" s="51">
        <f>SUM(F28:F30)</f>
        <v>50462</v>
      </c>
      <c r="G31" s="52"/>
      <c r="H31" s="52"/>
      <c r="I31" s="51">
        <f>SUM(I28:I30)</f>
        <v>49523</v>
      </c>
      <c r="J31" s="52"/>
      <c r="K31" s="51">
        <f>SUM(K28:K30)</f>
        <v>45797</v>
      </c>
      <c r="L31" s="21">
        <f>IF(K31&gt;0,(K28*L28+K29*L29+K30*L30)/K31,0)</f>
        <v>6.6631023866192116E-2</v>
      </c>
      <c r="M31" s="52">
        <f>M28+M29+M30</f>
        <v>42745</v>
      </c>
      <c r="N31" s="53">
        <f>IF(M31&gt;0,O31/M31,0)</f>
        <v>0.69624386477950639</v>
      </c>
      <c r="O31" s="54">
        <f>O28+O29+O30</f>
        <v>29760.944</v>
      </c>
      <c r="P31" s="21">
        <f>IF(M31&gt;0,Q31/M31,0)</f>
        <v>0.27587846531758098</v>
      </c>
      <c r="Q31" s="54">
        <f>Q28+Q29+Q30</f>
        <v>11792.424999999999</v>
      </c>
      <c r="R31" s="21">
        <f>IF(M31&gt;0,S31/M31,0)</f>
        <v>2.7877669902912617E-2</v>
      </c>
      <c r="S31" s="54">
        <f>S28+S29+S30</f>
        <v>1191.6309999999999</v>
      </c>
      <c r="T31" s="21">
        <f>IF(M31&gt;0,U31/M31,0)</f>
        <v>0.20106601941747576</v>
      </c>
      <c r="U31" s="54">
        <f>U28+U29+U30</f>
        <v>8594.5670000000009</v>
      </c>
      <c r="V31" s="21">
        <f>IF(M31&gt;0,W31/M31,0)</f>
        <v>0.51276858112059887</v>
      </c>
      <c r="W31" s="54">
        <f>W28+W29+W30</f>
        <v>21918.292999999998</v>
      </c>
      <c r="X31" s="21">
        <f>IF(M31&gt;0,Y31/M31,0)</f>
        <v>0.39335735173704528</v>
      </c>
      <c r="Y31" s="54">
        <f>Y28+Y29+Y30</f>
        <v>16814.060000000001</v>
      </c>
      <c r="Z31" s="55">
        <f>IF(M31&gt;0,AA31/M31,0)</f>
        <v>3.2723322025967946E-3</v>
      </c>
      <c r="AA31" s="56">
        <f>SUM(AA28:AA30)</f>
        <v>139.87583999999998</v>
      </c>
      <c r="AB31" s="55">
        <f>IF(M31&gt;0,(AB28*M28+AB29*M29+AB30*M30)/M31,0)</f>
        <v>3.2890757421920693E-3</v>
      </c>
      <c r="AC31" s="55">
        <f>IF(K31&gt;0,(K28*AC28+K29*AC29+K30*AC30)/K31,0)</f>
        <v>2.6680241063825139E-4</v>
      </c>
      <c r="AD31" s="52">
        <f>SUM(AD28:AD30)</f>
        <v>11.404669999999999</v>
      </c>
      <c r="AE31" s="53">
        <f>IF(K31&gt;0,(K28*AE28+K29*AE29+K30*AE30)/K31,0)</f>
        <v>0.22448836168307967</v>
      </c>
      <c r="AF31" s="58">
        <f>SUM(AF28:AF30)</f>
        <v>128.58383939999999</v>
      </c>
      <c r="AG31" s="53">
        <f>IF(AND(AA31&gt;0),((AA28*AG28+AA29*AG29+AA30*AG30)/AA31),0)</f>
        <v>0.91955907496978084</v>
      </c>
      <c r="AH31" s="57">
        <f t="shared" si="0"/>
        <v>0.91997075495349667</v>
      </c>
      <c r="AI31" s="51">
        <f>SUM(AI28:AI30)</f>
        <v>628</v>
      </c>
      <c r="AJ31" s="21">
        <f>IF(AI31&gt;0,(AJ28*AI28+AJ29*AI29+AJ30*AI30)/AI31,0)</f>
        <v>8.7676751592356675E-2</v>
      </c>
      <c r="AK31" s="53">
        <f>IF(K31&gt;0,(AK28*K28+AK29*K29+AK30*K30)/K31,0)</f>
        <v>0.225493982138568</v>
      </c>
      <c r="AL31" s="58">
        <f>SUM(AL28:AL30)</f>
        <v>129.18687259999999</v>
      </c>
      <c r="AM31" s="56"/>
      <c r="AN31" s="56">
        <f>SUM(AN28:AN30)</f>
        <v>504.16</v>
      </c>
      <c r="AO31" s="105"/>
      <c r="AP31" s="106">
        <f>AO30</f>
        <v>1982.6899999999998</v>
      </c>
      <c r="AQ31" s="51">
        <f>SUM(AQ28:AQ30)</f>
        <v>0</v>
      </c>
      <c r="AR31" s="59"/>
      <c r="AS31" s="58"/>
      <c r="AT31" s="58"/>
      <c r="AU31" s="58"/>
      <c r="AV31" s="58"/>
    </row>
    <row r="32" spans="1:48" x14ac:dyDescent="0.2">
      <c r="A32" s="157">
        <v>8</v>
      </c>
      <c r="B32" s="23">
        <v>1</v>
      </c>
      <c r="C32" s="46" t="s">
        <v>54</v>
      </c>
      <c r="D32" s="12">
        <v>8964</v>
      </c>
      <c r="E32" s="12">
        <v>1</v>
      </c>
      <c r="F32" s="12">
        <v>13861</v>
      </c>
      <c r="G32" s="13">
        <v>5</v>
      </c>
      <c r="H32" s="13">
        <v>10</v>
      </c>
      <c r="I32" s="12">
        <v>14147</v>
      </c>
      <c r="J32" s="13">
        <v>8.5</v>
      </c>
      <c r="K32" s="12">
        <v>15913</v>
      </c>
      <c r="L32" s="14">
        <v>7.2999999999999995E-2</v>
      </c>
      <c r="M32" s="24">
        <f>ROUND(K32*(1-L32),0)</f>
        <v>14751</v>
      </c>
      <c r="N32" s="15">
        <v>0.77300000000000002</v>
      </c>
      <c r="O32" s="25">
        <f>M32*N32</f>
        <v>11402.523000000001</v>
      </c>
      <c r="P32" s="14">
        <v>0.20100000000000001</v>
      </c>
      <c r="Q32" s="25">
        <f>M32*P32</f>
        <v>2964.951</v>
      </c>
      <c r="R32" s="16">
        <v>2.5999999999999999E-2</v>
      </c>
      <c r="S32" s="25">
        <f>M32*R32</f>
        <v>383.52600000000001</v>
      </c>
      <c r="T32" s="26">
        <v>0.217</v>
      </c>
      <c r="U32" s="25">
        <f>M32*T32</f>
        <v>3200.9670000000001</v>
      </c>
      <c r="V32" s="16">
        <v>0.51200000000000001</v>
      </c>
      <c r="W32" s="25">
        <f>M32*V32</f>
        <v>7552.5119999999997</v>
      </c>
      <c r="X32" s="16">
        <v>0.4</v>
      </c>
      <c r="Y32" s="25">
        <f>X32*M32</f>
        <v>5900.4000000000005</v>
      </c>
      <c r="Z32" s="17">
        <v>3.2699999999999999E-3</v>
      </c>
      <c r="AA32" s="18">
        <f>M32*Z32</f>
        <v>48.235769999999995</v>
      </c>
      <c r="AB32" s="27">
        <f>IF(M32&gt;0,(AD32+AL32)/M32,0)</f>
        <v>3.4180982984204464E-3</v>
      </c>
      <c r="AC32" s="17">
        <v>2.7E-4</v>
      </c>
      <c r="AD32" s="24">
        <f>AC32*M32</f>
        <v>3.9827699999999999</v>
      </c>
      <c r="AE32" s="117">
        <v>0.22239999999999999</v>
      </c>
      <c r="AF32" s="30">
        <f>AI32*(1-AJ32)*AE32</f>
        <v>46.752927999999997</v>
      </c>
      <c r="AG32" s="28">
        <f>IF(AND(AE32&gt;0,AC32&gt;0,Z32&gt;0),((Z32-AC32)*AE32)/((AE32-AC32)*Z32),0)</f>
        <v>0.91854633434343136</v>
      </c>
      <c r="AH32" s="60">
        <f t="shared" si="0"/>
        <v>0.92213580948783314</v>
      </c>
      <c r="AI32" s="12">
        <v>230</v>
      </c>
      <c r="AJ32" s="14">
        <v>8.5999999999999993E-2</v>
      </c>
      <c r="AK32" s="15">
        <v>0.22090000000000001</v>
      </c>
      <c r="AL32" s="30">
        <f>AI32*(1-AJ32)*AK32</f>
        <v>46.437598000000001</v>
      </c>
      <c r="AM32" s="19">
        <v>1.7</v>
      </c>
      <c r="AN32" s="19">
        <v>1100.68</v>
      </c>
      <c r="AO32" s="101">
        <f>AO30+AI32-AN32</f>
        <v>1112.0099999999995</v>
      </c>
      <c r="AP32" s="102"/>
      <c r="AQ32" s="12"/>
      <c r="AR32" s="31"/>
      <c r="AS32" s="20"/>
      <c r="AT32" s="20"/>
      <c r="AU32" s="20"/>
      <c r="AV32" s="20"/>
    </row>
    <row r="33" spans="1:48" x14ac:dyDescent="0.2">
      <c r="A33" s="158"/>
      <c r="B33" s="33">
        <v>2</v>
      </c>
      <c r="C33" s="11" t="s">
        <v>56</v>
      </c>
      <c r="D33" s="34">
        <v>18400</v>
      </c>
      <c r="E33" s="34">
        <v>7</v>
      </c>
      <c r="F33" s="34">
        <v>16827</v>
      </c>
      <c r="G33" s="35">
        <v>8.4</v>
      </c>
      <c r="H33" s="35">
        <v>12</v>
      </c>
      <c r="I33" s="34">
        <v>16935</v>
      </c>
      <c r="J33" s="35">
        <v>8.1</v>
      </c>
      <c r="K33" s="34">
        <v>15976</v>
      </c>
      <c r="L33" s="36">
        <v>0.06</v>
      </c>
      <c r="M33" s="37">
        <f>ROUND(K33*(1-L33),0)</f>
        <v>15017</v>
      </c>
      <c r="N33" s="38">
        <v>0.67200000000000004</v>
      </c>
      <c r="O33" s="25">
        <f>M33*N33</f>
        <v>10091.424000000001</v>
      </c>
      <c r="P33" s="36">
        <v>0.309</v>
      </c>
      <c r="Q33" s="25">
        <f>M33*P33</f>
        <v>4640.2529999999997</v>
      </c>
      <c r="R33" s="39">
        <v>1.9E-2</v>
      </c>
      <c r="S33" s="25">
        <f>M33*R33</f>
        <v>285.32299999999998</v>
      </c>
      <c r="T33" s="28">
        <v>0.22</v>
      </c>
      <c r="U33" s="25">
        <f>M33*T33</f>
        <v>3303.7400000000002</v>
      </c>
      <c r="V33" s="39">
        <v>0.50600000000000001</v>
      </c>
      <c r="W33" s="25">
        <f>M33*V33</f>
        <v>7598.6019999999999</v>
      </c>
      <c r="X33" s="39">
        <v>0.39</v>
      </c>
      <c r="Y33" s="25">
        <f>X33*M33</f>
        <v>5856.63</v>
      </c>
      <c r="Z33" s="40">
        <v>3.13E-3</v>
      </c>
      <c r="AA33" s="18">
        <f>M33*Z33</f>
        <v>47.003210000000003</v>
      </c>
      <c r="AB33" s="27">
        <f>IF(M33&gt;0,(AD33+AL33)/M33,0)</f>
        <v>3.1605495704867814E-3</v>
      </c>
      <c r="AC33" s="40">
        <v>2.5999999999999998E-4</v>
      </c>
      <c r="AD33" s="37">
        <f>AC33*M33</f>
        <v>3.9044199999999996</v>
      </c>
      <c r="AE33" s="28">
        <v>0.22459999999999999</v>
      </c>
      <c r="AF33" s="41">
        <f>AI33*(1-AJ33)*AE33</f>
        <v>43.078055400000004</v>
      </c>
      <c r="AG33" s="28">
        <f>IF(AND(AE33&gt;0,AC33&gt;0,Z33&gt;0),((Z33-AC33)*AE33)/((AE33-AC33)*Z33),0)</f>
        <v>0.91799559147015841</v>
      </c>
      <c r="AH33" s="29">
        <f t="shared" si="0"/>
        <v>0.9187877185257608</v>
      </c>
      <c r="AI33" s="34">
        <v>211</v>
      </c>
      <c r="AJ33" s="36">
        <v>9.0999999999999998E-2</v>
      </c>
      <c r="AK33" s="38">
        <v>0.2271</v>
      </c>
      <c r="AL33" s="41">
        <f>AI33*(1-AJ33)*AK33</f>
        <v>43.557552899999997</v>
      </c>
      <c r="AM33" s="42">
        <v>1.7</v>
      </c>
      <c r="AN33" s="42"/>
      <c r="AO33" s="121">
        <f>AO32+AI33-AN33</f>
        <v>1323.0099999999995</v>
      </c>
      <c r="AP33" s="104"/>
      <c r="AQ33" s="43"/>
      <c r="AR33" s="44"/>
      <c r="AS33" s="45"/>
      <c r="AT33" s="45"/>
      <c r="AU33" s="45"/>
      <c r="AV33" s="45"/>
    </row>
    <row r="34" spans="1:48" x14ac:dyDescent="0.2">
      <c r="A34" s="158"/>
      <c r="B34" s="33">
        <v>3</v>
      </c>
      <c r="C34" s="46" t="s">
        <v>53</v>
      </c>
      <c r="D34" s="43">
        <v>17142</v>
      </c>
      <c r="E34" s="43">
        <v>7</v>
      </c>
      <c r="F34" s="43">
        <v>17436</v>
      </c>
      <c r="G34" s="37">
        <v>11.4</v>
      </c>
      <c r="H34" s="37">
        <v>9.6</v>
      </c>
      <c r="I34" s="43">
        <v>17488</v>
      </c>
      <c r="J34" s="37">
        <v>8.1</v>
      </c>
      <c r="K34" s="43">
        <v>16016</v>
      </c>
      <c r="L34" s="39">
        <v>6.0999999999999999E-2</v>
      </c>
      <c r="M34" s="37">
        <f>ROUND(K34*(1-L34),0)</f>
        <v>15039</v>
      </c>
      <c r="N34" s="28">
        <v>0.84499999999999997</v>
      </c>
      <c r="O34" s="25">
        <f>M34*N34</f>
        <v>12707.955</v>
      </c>
      <c r="P34" s="39">
        <v>0.13800000000000001</v>
      </c>
      <c r="Q34" s="25">
        <f>M34*P34</f>
        <v>2075.3820000000001</v>
      </c>
      <c r="R34" s="39">
        <v>1.7000000000000001E-2</v>
      </c>
      <c r="S34" s="25">
        <f>M34*R34</f>
        <v>255.66300000000001</v>
      </c>
      <c r="T34" s="28">
        <v>0.218</v>
      </c>
      <c r="U34" s="25">
        <f>M34*T34</f>
        <v>3278.502</v>
      </c>
      <c r="V34" s="39">
        <v>0.50800000000000001</v>
      </c>
      <c r="W34" s="25">
        <f>M34*V34</f>
        <v>7639.8119999999999</v>
      </c>
      <c r="X34" s="39">
        <v>0.39</v>
      </c>
      <c r="Y34" s="25">
        <f>X34*M34</f>
        <v>5865.21</v>
      </c>
      <c r="Z34" s="47">
        <v>3.14E-3</v>
      </c>
      <c r="AA34" s="18">
        <f>M34*Z34</f>
        <v>47.222459999999998</v>
      </c>
      <c r="AB34" s="27">
        <f>IF(M34&gt;0,(AD34+AL34)/M34,0)</f>
        <v>3.1210748055056853E-3</v>
      </c>
      <c r="AC34" s="47">
        <v>2.5999999999999998E-4</v>
      </c>
      <c r="AD34" s="37">
        <f>AC34*M34</f>
        <v>3.9101399999999997</v>
      </c>
      <c r="AE34" s="28">
        <v>0.223</v>
      </c>
      <c r="AF34" s="41">
        <f>AI34*(1-AJ34)*AE34</f>
        <v>43.319088000000001</v>
      </c>
      <c r="AG34" s="28">
        <f>IF(AND(AE34&gt;0,AC34&gt;0,Z34&gt;0),((Z34-AC34)*AE34)/((AE34-AC34)*Z34),0)</f>
        <v>0.91826807868875726</v>
      </c>
      <c r="AH34" s="29">
        <f t="shared" si="0"/>
        <v>0.91777265941367936</v>
      </c>
      <c r="AI34" s="43">
        <v>213</v>
      </c>
      <c r="AJ34" s="39">
        <v>8.7999999999999995E-2</v>
      </c>
      <c r="AK34" s="28">
        <v>0.2215</v>
      </c>
      <c r="AL34" s="41">
        <f>AI34*(1-AJ34)*AK34</f>
        <v>43.027704</v>
      </c>
      <c r="AM34" s="18">
        <v>1.6</v>
      </c>
      <c r="AN34" s="18"/>
      <c r="AO34" s="121">
        <f>AO33+AI34-AN34</f>
        <v>1536.0099999999995</v>
      </c>
      <c r="AP34" s="104"/>
      <c r="AQ34" s="43"/>
      <c r="AR34" s="48"/>
      <c r="AS34" s="41"/>
      <c r="AT34" s="41"/>
      <c r="AU34" s="41"/>
      <c r="AV34" s="41"/>
    </row>
    <row r="35" spans="1:48" s="22" customFormat="1" ht="13.5" thickBot="1" x14ac:dyDescent="0.25">
      <c r="A35" s="159"/>
      <c r="B35" s="49" t="s">
        <v>38</v>
      </c>
      <c r="C35" s="50"/>
      <c r="D35" s="51">
        <f>SUM(D32:D34)</f>
        <v>44506</v>
      </c>
      <c r="E35" s="51"/>
      <c r="F35" s="51">
        <f>SUM(F32:F34)</f>
        <v>48124</v>
      </c>
      <c r="G35" s="52"/>
      <c r="H35" s="52"/>
      <c r="I35" s="51">
        <f>SUM(I32:I34)</f>
        <v>48570</v>
      </c>
      <c r="J35" s="52"/>
      <c r="K35" s="51">
        <f>SUM(K32:K34)</f>
        <v>47905</v>
      </c>
      <c r="L35" s="21">
        <f>IF(K35&gt;0,(K32*L32+K33*L33+K34*L34)/K35,0)</f>
        <v>6.4652645861601091E-2</v>
      </c>
      <c r="M35" s="52">
        <f>M32+M33+M34</f>
        <v>44807</v>
      </c>
      <c r="N35" s="53">
        <f>IF(M35&gt;0,O35/M35,0)</f>
        <v>0.76331604436806755</v>
      </c>
      <c r="O35" s="54">
        <f>O32+O33+O34</f>
        <v>34201.902000000002</v>
      </c>
      <c r="P35" s="21">
        <f>IF(M35&gt;0,Q35/M35,0)</f>
        <v>0.21605075099872786</v>
      </c>
      <c r="Q35" s="54">
        <f>Q32+Q33+Q34</f>
        <v>9680.5859999999993</v>
      </c>
      <c r="R35" s="21">
        <f>IF(M35&gt;0,S35/M35,0)</f>
        <v>2.0633204633204633E-2</v>
      </c>
      <c r="S35" s="54">
        <f>S32+S33+S34</f>
        <v>924.51199999999994</v>
      </c>
      <c r="T35" s="21">
        <f>IF(M35&gt;0,U35/M35,0)</f>
        <v>0.21834108509831054</v>
      </c>
      <c r="U35" s="54">
        <f>U32+U33+U34</f>
        <v>9783.2090000000007</v>
      </c>
      <c r="V35" s="21">
        <f>IF(M35&gt;0,W35/M35,0)</f>
        <v>0.5086465507621577</v>
      </c>
      <c r="W35" s="54">
        <f>W32+W33+W34</f>
        <v>22790.925999999999</v>
      </c>
      <c r="X35" s="21">
        <f>IF(M35&gt;0,Y35/M35,0)</f>
        <v>0.39329211953489412</v>
      </c>
      <c r="Y35" s="54">
        <f>Y32+Y33+Y34</f>
        <v>17622.240000000002</v>
      </c>
      <c r="Z35" s="55">
        <f>IF(M35&gt;0,AA35/M35,0)</f>
        <v>3.1794460686946232E-3</v>
      </c>
      <c r="AA35" s="56">
        <f>SUM(AA32:AA34)</f>
        <v>142.46143999999998</v>
      </c>
      <c r="AB35" s="55">
        <f>IF(M35&gt;0,(AB32*M32+AB33*M33+AB34*M34)/M35,0)</f>
        <v>3.2320883991340641E-3</v>
      </c>
      <c r="AC35" s="55">
        <f>IF(K35&gt;0,(K32*AC32+K33*AC33+K34*AC34)/K35,0)</f>
        <v>2.6332178269491697E-4</v>
      </c>
      <c r="AD35" s="52">
        <f>SUM(AD32:AD34)</f>
        <v>11.797329999999999</v>
      </c>
      <c r="AE35" s="53">
        <f>IF(K35&gt;0,(K32*AE32+K33*AE33+K34*AE34)/K35,0)</f>
        <v>0.2233342824339839</v>
      </c>
      <c r="AF35" s="58">
        <f>SUM(AF32:AF34)</f>
        <v>133.1500714</v>
      </c>
      <c r="AG35" s="53">
        <f>IF(AND(AA35&gt;0),((AA32*AG32+AA33*AG33+AA34*AG34)/AA35),0)</f>
        <v>0.91827238934153432</v>
      </c>
      <c r="AH35" s="57">
        <f t="shared" si="0"/>
        <v>0.91961397991594029</v>
      </c>
      <c r="AI35" s="51">
        <f>SUM(AI32:AI34)</f>
        <v>654</v>
      </c>
      <c r="AJ35" s="21">
        <f>IF(AI35&gt;0,(AJ32*AI32+AJ33*AI33+AJ34*AI34)/AI35,0)</f>
        <v>8.8264525993883777E-2</v>
      </c>
      <c r="AK35" s="53">
        <f>IF(K35&gt;0,(AK32*K32+AK33*K33+AK34*K34)/K35,0)</f>
        <v>0.22316825592318129</v>
      </c>
      <c r="AL35" s="58">
        <f>SUM(AL32:AL34)</f>
        <v>133.0228549</v>
      </c>
      <c r="AM35" s="56"/>
      <c r="AN35" s="56">
        <f>SUM(AN32:AN34)</f>
        <v>1100.68</v>
      </c>
      <c r="AO35" s="105"/>
      <c r="AP35" s="106">
        <f>AO34</f>
        <v>1536.0099999999995</v>
      </c>
      <c r="AQ35" s="51">
        <f>SUM(AQ32:AQ34)</f>
        <v>0</v>
      </c>
      <c r="AR35" s="59"/>
      <c r="AS35" s="58"/>
      <c r="AT35" s="58"/>
      <c r="AU35" s="58"/>
      <c r="AV35" s="58"/>
    </row>
    <row r="36" spans="1:48" x14ac:dyDescent="0.2">
      <c r="A36" s="157">
        <v>9</v>
      </c>
      <c r="B36" s="23">
        <v>1</v>
      </c>
      <c r="C36" s="46" t="s">
        <v>54</v>
      </c>
      <c r="D36" s="12">
        <v>17962</v>
      </c>
      <c r="E36" s="12">
        <v>1</v>
      </c>
      <c r="F36" s="12">
        <v>5599</v>
      </c>
      <c r="G36" s="13">
        <v>5.9</v>
      </c>
      <c r="H36" s="13">
        <v>8.9</v>
      </c>
      <c r="I36" s="12">
        <v>6456</v>
      </c>
      <c r="J36" s="13">
        <v>11.1</v>
      </c>
      <c r="K36" s="12">
        <v>15188</v>
      </c>
      <c r="L36" s="14">
        <v>6.3E-2</v>
      </c>
      <c r="M36" s="24">
        <f>ROUND(K36*(1-L36),0)</f>
        <v>14231</v>
      </c>
      <c r="N36" s="15">
        <v>0.76200000000000001</v>
      </c>
      <c r="O36" s="25">
        <f>M36*N36</f>
        <v>10844.022000000001</v>
      </c>
      <c r="P36" s="14">
        <v>0.20300000000000001</v>
      </c>
      <c r="Q36" s="25">
        <f>M36*P36</f>
        <v>2888.893</v>
      </c>
      <c r="R36" s="16">
        <v>3.5000000000000003E-2</v>
      </c>
      <c r="S36" s="25">
        <f>M36*R36</f>
        <v>498.08500000000004</v>
      </c>
      <c r="T36" s="26">
        <v>0.21199999999999999</v>
      </c>
      <c r="U36" s="25">
        <f>M36*T36</f>
        <v>3016.9719999999998</v>
      </c>
      <c r="V36" s="16">
        <v>0.503</v>
      </c>
      <c r="W36" s="25">
        <f>M36*V36</f>
        <v>7158.1930000000002</v>
      </c>
      <c r="X36" s="16">
        <v>0.39</v>
      </c>
      <c r="Y36" s="25">
        <f>X36*M36</f>
        <v>5550.09</v>
      </c>
      <c r="Z36" s="17">
        <v>3.1800000000000001E-3</v>
      </c>
      <c r="AA36" s="18">
        <f>M36*Z36</f>
        <v>45.254580000000004</v>
      </c>
      <c r="AB36" s="27">
        <f>IF(M36&gt;0,(AD36+AL36)/M36,0)</f>
        <v>3.2879714707329073E-3</v>
      </c>
      <c r="AC36" s="17">
        <v>2.5000000000000001E-4</v>
      </c>
      <c r="AD36" s="24">
        <f>AC36*M36</f>
        <v>3.55775</v>
      </c>
      <c r="AE36" s="117">
        <v>0.2263</v>
      </c>
      <c r="AF36" s="30">
        <f>AI36*(1-AJ36)*AE36</f>
        <v>43.657796000000005</v>
      </c>
      <c r="AG36" s="28">
        <f>IF(AND(AE36&gt;0,AC36&gt;0,Z36&gt;0),((Z36-AC36)*AE36)/((AE36-AC36)*Z36),0)</f>
        <v>0.92240265205421523</v>
      </c>
      <c r="AH36" s="60">
        <f t="shared" si="0"/>
        <v>0.92499717925538893</v>
      </c>
      <c r="AI36" s="143">
        <v>212</v>
      </c>
      <c r="AJ36" s="14">
        <v>0.09</v>
      </c>
      <c r="AK36" s="15">
        <v>0.22409999999999999</v>
      </c>
      <c r="AL36" s="30">
        <f>AI36*(1-AJ36)*AK36</f>
        <v>43.233372000000003</v>
      </c>
      <c r="AM36" s="19">
        <v>1.68</v>
      </c>
      <c r="AN36" s="19"/>
      <c r="AO36" s="101">
        <f>AO34+AI36-AN36</f>
        <v>1748.0099999999995</v>
      </c>
      <c r="AP36" s="102"/>
      <c r="AQ36" s="12"/>
      <c r="AR36" s="31"/>
      <c r="AS36" s="20"/>
      <c r="AT36" s="20"/>
      <c r="AU36" s="20"/>
      <c r="AV36" s="20"/>
    </row>
    <row r="37" spans="1:48" x14ac:dyDescent="0.2">
      <c r="A37" s="158"/>
      <c r="B37" s="33">
        <v>2</v>
      </c>
      <c r="C37" s="46" t="s">
        <v>50</v>
      </c>
      <c r="D37" s="34">
        <v>0</v>
      </c>
      <c r="E37" s="34">
        <v>1</v>
      </c>
      <c r="F37" s="34">
        <v>0</v>
      </c>
      <c r="G37" s="35">
        <v>6.4</v>
      </c>
      <c r="H37" s="35">
        <v>9.4</v>
      </c>
      <c r="I37" s="34">
        <v>0</v>
      </c>
      <c r="J37" s="35">
        <v>13.5</v>
      </c>
      <c r="K37" s="34">
        <v>12667</v>
      </c>
      <c r="L37" s="36">
        <v>6.0999999999999999E-2</v>
      </c>
      <c r="M37" s="37">
        <f>ROUND(K37*(1-L37),0)</f>
        <v>11894</v>
      </c>
      <c r="N37" s="38">
        <v>0.71199999999999997</v>
      </c>
      <c r="O37" s="25">
        <f>M37*N37</f>
        <v>8468.5280000000002</v>
      </c>
      <c r="P37" s="36">
        <v>0.23400000000000001</v>
      </c>
      <c r="Q37" s="25">
        <f>M37*P37</f>
        <v>2783.1960000000004</v>
      </c>
      <c r="R37" s="39">
        <v>5.3999999999999999E-2</v>
      </c>
      <c r="S37" s="25">
        <f>M37*R37</f>
        <v>642.27599999999995</v>
      </c>
      <c r="T37" s="28">
        <v>0.17799999999999999</v>
      </c>
      <c r="U37" s="25">
        <f>M37*T37</f>
        <v>2117.1320000000001</v>
      </c>
      <c r="V37" s="39">
        <v>0.53100000000000003</v>
      </c>
      <c r="W37" s="25">
        <f>M37*V37</f>
        <v>6315.7139999999999</v>
      </c>
      <c r="X37" s="39">
        <v>0.39</v>
      </c>
      <c r="Y37" s="25">
        <f>X37*M37</f>
        <v>4638.66</v>
      </c>
      <c r="Z37" s="40">
        <v>3.16E-3</v>
      </c>
      <c r="AA37" s="18">
        <f>M37*Z37</f>
        <v>37.585039999999999</v>
      </c>
      <c r="AB37" s="27">
        <f>IF(M37&gt;0,(AD37+AL37)/M37,0)</f>
        <v>3.3291964435850007E-3</v>
      </c>
      <c r="AC37" s="40">
        <v>2.9999999999999997E-4</v>
      </c>
      <c r="AD37" s="37">
        <f>AC37*M37</f>
        <v>3.5681999999999996</v>
      </c>
      <c r="AE37" s="28">
        <v>0.21779999999999999</v>
      </c>
      <c r="AF37" s="41">
        <f>AI37*(1-AJ37)*AE37</f>
        <v>34.798994999999998</v>
      </c>
      <c r="AG37" s="28">
        <f>IF(AND(AE37&gt;0,AC37&gt;0,Z37&gt;0),((Z37-AC37)*AE37)/((AE37-AC37)*Z37),0)</f>
        <v>0.90631165429943272</v>
      </c>
      <c r="AH37" s="29">
        <f t="shared" si="0"/>
        <v>0.91110027197428534</v>
      </c>
      <c r="AI37" s="34">
        <v>175</v>
      </c>
      <c r="AJ37" s="36">
        <v>8.6999999999999994E-2</v>
      </c>
      <c r="AK37" s="38">
        <v>0.22550000000000001</v>
      </c>
      <c r="AL37" s="41">
        <f>AI37*(1-AJ37)*AK37</f>
        <v>36.029262500000002</v>
      </c>
      <c r="AM37" s="42">
        <v>1.54</v>
      </c>
      <c r="AN37" s="42"/>
      <c r="AO37" s="121">
        <f>AO36+AI37-AN37</f>
        <v>1923.0099999999995</v>
      </c>
      <c r="AP37" s="104"/>
      <c r="AQ37" s="43"/>
      <c r="AR37" s="44"/>
      <c r="AS37" s="45"/>
      <c r="AT37" s="45"/>
      <c r="AU37" s="45"/>
      <c r="AV37" s="45"/>
    </row>
    <row r="38" spans="1:48" x14ac:dyDescent="0.2">
      <c r="A38" s="158"/>
      <c r="B38" s="33">
        <v>3</v>
      </c>
      <c r="C38" s="46" t="s">
        <v>53</v>
      </c>
      <c r="D38" s="43">
        <v>12108</v>
      </c>
      <c r="E38" s="43">
        <v>0</v>
      </c>
      <c r="F38" s="43">
        <v>14595</v>
      </c>
      <c r="G38" s="37">
        <v>9.1</v>
      </c>
      <c r="H38" s="37">
        <v>9.9</v>
      </c>
      <c r="I38" s="43">
        <v>14660</v>
      </c>
      <c r="J38" s="37">
        <v>11.8</v>
      </c>
      <c r="K38" s="43">
        <v>10763</v>
      </c>
      <c r="L38" s="39">
        <v>6.8000000000000005E-2</v>
      </c>
      <c r="M38" s="37">
        <f>ROUND(K38*(1-L38),0)</f>
        <v>10031</v>
      </c>
      <c r="N38" s="28">
        <v>0.76900000000000002</v>
      </c>
      <c r="O38" s="25">
        <f>M38*N38</f>
        <v>7713.8389999999999</v>
      </c>
      <c r="P38" s="39">
        <v>0.192</v>
      </c>
      <c r="Q38" s="25">
        <f>M38*P38</f>
        <v>1925.952</v>
      </c>
      <c r="R38" s="39">
        <v>3.9E-2</v>
      </c>
      <c r="S38" s="25">
        <f>M38*R38</f>
        <v>391.209</v>
      </c>
      <c r="T38" s="28">
        <v>0.184</v>
      </c>
      <c r="U38" s="25">
        <f>M38*T38</f>
        <v>1845.704</v>
      </c>
      <c r="V38" s="39">
        <v>0.52700000000000002</v>
      </c>
      <c r="W38" s="25">
        <f>M38*V38</f>
        <v>5286.3370000000004</v>
      </c>
      <c r="X38" s="39">
        <v>0.38</v>
      </c>
      <c r="Y38" s="25">
        <f>X38*M38</f>
        <v>3811.78</v>
      </c>
      <c r="Z38" s="47">
        <v>3.1800000000000001E-3</v>
      </c>
      <c r="AA38" s="18">
        <f>M38*Z38</f>
        <v>31.898580000000003</v>
      </c>
      <c r="AB38" s="27">
        <f>IF(M38&gt;0,(AD38+AL38)/M38,0)</f>
        <v>3.0970013956734123E-3</v>
      </c>
      <c r="AC38" s="47">
        <v>3.2000000000000003E-4</v>
      </c>
      <c r="AD38" s="37">
        <f>AC38*M38</f>
        <v>3.2099200000000003</v>
      </c>
      <c r="AE38" s="28">
        <v>0.21740000000000001</v>
      </c>
      <c r="AF38" s="41">
        <f>AI38*(1-AJ38)*AE38</f>
        <v>27.894594000000001</v>
      </c>
      <c r="AG38" s="28">
        <f>IF(AND(AE38&gt;0,AC38&gt;0,Z38&gt;0),((Z38-AC38)*AE38)/((AE38-AC38)*Z38),0)</f>
        <v>0.90069684190276189</v>
      </c>
      <c r="AH38" s="29">
        <f t="shared" si="0"/>
        <v>0.89799787393359864</v>
      </c>
      <c r="AI38" s="43">
        <v>141</v>
      </c>
      <c r="AJ38" s="39">
        <v>0.09</v>
      </c>
      <c r="AK38" s="28">
        <v>0.21709999999999999</v>
      </c>
      <c r="AL38" s="41">
        <f>AI38*(1-AJ38)*AK38</f>
        <v>27.856100999999999</v>
      </c>
      <c r="AM38" s="18">
        <v>1.5</v>
      </c>
      <c r="AN38" s="18"/>
      <c r="AO38" s="121">
        <f>AO37+AI38-AN38</f>
        <v>2064.0099999999993</v>
      </c>
      <c r="AP38" s="104"/>
      <c r="AQ38" s="43"/>
      <c r="AR38" s="48"/>
      <c r="AS38" s="41"/>
      <c r="AT38" s="41"/>
      <c r="AU38" s="41"/>
      <c r="AV38" s="41"/>
    </row>
    <row r="39" spans="1:48" s="22" customFormat="1" ht="13.5" thickBot="1" x14ac:dyDescent="0.25">
      <c r="A39" s="159"/>
      <c r="B39" s="49" t="s">
        <v>38</v>
      </c>
      <c r="C39" s="50"/>
      <c r="D39" s="51">
        <f>SUM(D36:D38)</f>
        <v>30070</v>
      </c>
      <c r="E39" s="51"/>
      <c r="F39" s="51">
        <f>SUM(F36:F38)</f>
        <v>20194</v>
      </c>
      <c r="G39" s="52"/>
      <c r="H39" s="52"/>
      <c r="I39" s="51">
        <f>SUM(I36:I38)</f>
        <v>21116</v>
      </c>
      <c r="J39" s="52"/>
      <c r="K39" s="51">
        <f>SUM(K36:K38)</f>
        <v>38618</v>
      </c>
      <c r="L39" s="21">
        <f>IF(K39&gt;0,(K36*L36+K37*L37+K38*L38)/K39,0)</f>
        <v>6.3737505826298613E-2</v>
      </c>
      <c r="M39" s="52">
        <f>M36+M37+M38</f>
        <v>36156</v>
      </c>
      <c r="N39" s="53">
        <f>IF(M39&gt;0,O39/M39,0)</f>
        <v>0.74749388759818569</v>
      </c>
      <c r="O39" s="54">
        <f>O36+O37+O38</f>
        <v>27026.389000000003</v>
      </c>
      <c r="P39" s="21">
        <f>IF(M39&gt;0,Q39/M39,0)</f>
        <v>0.21014606151122911</v>
      </c>
      <c r="Q39" s="54">
        <f>Q36+Q37+Q38</f>
        <v>7598.0410000000002</v>
      </c>
      <c r="R39" s="21">
        <f>IF(M39&gt;0,S39/M39,0)</f>
        <v>4.2360050890585241E-2</v>
      </c>
      <c r="S39" s="54">
        <f>S36+S37+S38</f>
        <v>1531.57</v>
      </c>
      <c r="T39" s="21">
        <f>IF(M39&gt;0,U39/M39,0)</f>
        <v>0.19304701847549505</v>
      </c>
      <c r="U39" s="54">
        <f>U36+U37+U38</f>
        <v>6979.8079999999991</v>
      </c>
      <c r="V39" s="21">
        <f>IF(M39&gt;0,W39/M39,0)</f>
        <v>0.51886945458568423</v>
      </c>
      <c r="W39" s="54">
        <f>W36+W37+W38</f>
        <v>18760.243999999999</v>
      </c>
      <c r="X39" s="21">
        <f>IF(M39&gt;0,Y39/M39,0)</f>
        <v>0.38722563336652288</v>
      </c>
      <c r="Y39" s="54">
        <f>Y36+Y37+Y38</f>
        <v>14000.53</v>
      </c>
      <c r="Z39" s="55">
        <f>IF(M39&gt;0,AA39/M39,0)</f>
        <v>3.1734207323819009E-3</v>
      </c>
      <c r="AA39" s="56">
        <f>SUM(AA36:AA38)</f>
        <v>114.73820000000001</v>
      </c>
      <c r="AB39" s="55">
        <f>IF(M39&gt;0,(AB36*M36+AB37*M37+AB38*M38)/M39,0)</f>
        <v>3.2485508767562789E-3</v>
      </c>
      <c r="AC39" s="55">
        <f>IF(K39&gt;0,(K36*AC36+K37*AC37+K38*AC38)/K39,0)</f>
        <v>2.8590967942410274E-4</v>
      </c>
      <c r="AD39" s="52">
        <f>SUM(AD36:AD38)</f>
        <v>10.33587</v>
      </c>
      <c r="AE39" s="53">
        <f>IF(K39&gt;0,(K36*AE36+K37*AE37+K38*AE38)/K39,0)</f>
        <v>0.22103146719146513</v>
      </c>
      <c r="AF39" s="58">
        <f>SUM(AF36:AF38)</f>
        <v>106.35138500000001</v>
      </c>
      <c r="AG39" s="53">
        <f>IF(AND(AA39&gt;0),((AA36*AG36+AA37*AG37+AA38*AG38)/AA39),0)</f>
        <v>0.91109721658604204</v>
      </c>
      <c r="AH39" s="57">
        <f t="shared" si="0"/>
        <v>0.91316137807091713</v>
      </c>
      <c r="AI39" s="51">
        <f>SUM(AI36:AI38)</f>
        <v>528</v>
      </c>
      <c r="AJ39" s="21">
        <f>IF(AI39&gt;0,(AJ36*AI36+AJ37*AI37+AJ38*AI38)/AI39,0)</f>
        <v>8.9005681818181817E-2</v>
      </c>
      <c r="AK39" s="53">
        <f>IF(K39&gt;0,(AK36*K36+AK37*K37+AK38*K38)/K39,0)</f>
        <v>0.22260828111243464</v>
      </c>
      <c r="AL39" s="58">
        <f>SUM(AL36:AL38)</f>
        <v>107.1187355</v>
      </c>
      <c r="AM39" s="56"/>
      <c r="AN39" s="56">
        <f>SUM(AN36:AN38)</f>
        <v>0</v>
      </c>
      <c r="AO39" s="105"/>
      <c r="AP39" s="106">
        <f>AO38</f>
        <v>2064.0099999999993</v>
      </c>
      <c r="AQ39" s="51">
        <f>SUM(AQ36:AQ38)</f>
        <v>0</v>
      </c>
      <c r="AR39" s="59"/>
      <c r="AS39" s="58"/>
      <c r="AT39" s="58"/>
      <c r="AU39" s="58"/>
      <c r="AV39" s="58"/>
    </row>
    <row r="40" spans="1:48" x14ac:dyDescent="0.2">
      <c r="A40" s="157">
        <v>10</v>
      </c>
      <c r="B40" s="23">
        <v>1</v>
      </c>
      <c r="C40" s="46" t="s">
        <v>54</v>
      </c>
      <c r="D40" s="12">
        <v>10880</v>
      </c>
      <c r="E40" s="12">
        <v>4</v>
      </c>
      <c r="F40" s="12">
        <v>17651</v>
      </c>
      <c r="G40" s="13">
        <v>2</v>
      </c>
      <c r="H40" s="13">
        <v>8.1</v>
      </c>
      <c r="I40" s="12">
        <v>17347</v>
      </c>
      <c r="J40" s="13">
        <v>10.9</v>
      </c>
      <c r="K40" s="12">
        <v>13372</v>
      </c>
      <c r="L40" s="14">
        <v>7.2999999999999995E-2</v>
      </c>
      <c r="M40" s="24">
        <f>ROUND(K40*(1-L40),0)</f>
        <v>12396</v>
      </c>
      <c r="N40" s="15">
        <v>0.80500000000000005</v>
      </c>
      <c r="O40" s="25">
        <f>M40*N40</f>
        <v>9978.7800000000007</v>
      </c>
      <c r="P40" s="14">
        <v>0.17499999999999999</v>
      </c>
      <c r="Q40" s="25">
        <f>M40*P40</f>
        <v>2169.2999999999997</v>
      </c>
      <c r="R40" s="16">
        <v>0.02</v>
      </c>
      <c r="S40" s="25">
        <f>M40*R40</f>
        <v>247.92000000000002</v>
      </c>
      <c r="T40" s="26">
        <v>0.185</v>
      </c>
      <c r="U40" s="25">
        <f>M40*T40</f>
        <v>2293.2599999999998</v>
      </c>
      <c r="V40" s="16">
        <v>0.53</v>
      </c>
      <c r="W40" s="25">
        <f>M40*V40</f>
        <v>6569.88</v>
      </c>
      <c r="X40" s="16">
        <v>0.4</v>
      </c>
      <c r="Y40" s="25">
        <f>X40*M40</f>
        <v>4958.4000000000005</v>
      </c>
      <c r="Z40" s="17">
        <v>3.2299999999999998E-3</v>
      </c>
      <c r="AA40" s="18">
        <f>M40*Z40</f>
        <v>40.039079999999998</v>
      </c>
      <c r="AB40" s="27">
        <f>IF(M40&gt;0,(AD40+AL40)/M40,0)</f>
        <v>3.3872425943852857E-3</v>
      </c>
      <c r="AC40" s="17">
        <v>2.5999999999999998E-4</v>
      </c>
      <c r="AD40" s="24">
        <f>AC40*M40</f>
        <v>3.2229599999999996</v>
      </c>
      <c r="AE40" s="117">
        <v>0.2258</v>
      </c>
      <c r="AF40" s="30">
        <f>AI40*(1-AJ40)*AE40</f>
        <v>38.799665599999997</v>
      </c>
      <c r="AG40" s="28">
        <f>IF(AND(AE40&gt;0,AC40&gt;0,Z40&gt;0),((Z40-AC40)*AE40)/((AE40-AC40)*Z40),0)</f>
        <v>0.92056463867522909</v>
      </c>
      <c r="AH40" s="60">
        <f t="shared" si="0"/>
        <v>0.92430664684652875</v>
      </c>
      <c r="AI40" s="12">
        <v>188</v>
      </c>
      <c r="AJ40" s="14">
        <v>8.5999999999999993E-2</v>
      </c>
      <c r="AK40" s="15">
        <v>0.22559999999999999</v>
      </c>
      <c r="AL40" s="30">
        <f>AI40*(1-AJ40)*AK40</f>
        <v>38.765299200000001</v>
      </c>
      <c r="AM40" s="19">
        <v>1.68</v>
      </c>
      <c r="AN40" s="19"/>
      <c r="AO40" s="101">
        <f>AO38+AI40-AN40</f>
        <v>2252.0099999999993</v>
      </c>
      <c r="AP40" s="102"/>
      <c r="AQ40" s="12"/>
      <c r="AR40" s="31"/>
      <c r="AS40" s="20"/>
      <c r="AT40" s="20"/>
      <c r="AU40" s="20"/>
      <c r="AV40" s="20"/>
    </row>
    <row r="41" spans="1:48" x14ac:dyDescent="0.2">
      <c r="A41" s="158"/>
      <c r="B41" s="33">
        <v>2</v>
      </c>
      <c r="C41" s="46" t="s">
        <v>50</v>
      </c>
      <c r="D41" s="34">
        <v>19059</v>
      </c>
      <c r="E41" s="34">
        <v>2</v>
      </c>
      <c r="F41" s="34">
        <v>15154</v>
      </c>
      <c r="G41" s="35">
        <v>2.7</v>
      </c>
      <c r="H41" s="35">
        <v>9.4</v>
      </c>
      <c r="I41" s="34">
        <v>15625</v>
      </c>
      <c r="J41" s="35">
        <v>10.9</v>
      </c>
      <c r="K41" s="34">
        <v>14650</v>
      </c>
      <c r="L41" s="36">
        <v>7.0999999999999994E-2</v>
      </c>
      <c r="M41" s="37">
        <f>ROUND(K41*(1-L41),0)</f>
        <v>13610</v>
      </c>
      <c r="N41" s="38">
        <v>0.69199999999999995</v>
      </c>
      <c r="O41" s="25">
        <f>M41*N41</f>
        <v>9418.119999999999</v>
      </c>
      <c r="P41" s="36">
        <v>0.28799999999999998</v>
      </c>
      <c r="Q41" s="25">
        <f>M41*P41</f>
        <v>3919.68</v>
      </c>
      <c r="R41" s="39">
        <v>0.02</v>
      </c>
      <c r="S41" s="25">
        <f>M41*R41</f>
        <v>272.2</v>
      </c>
      <c r="T41" s="28">
        <v>0.19700000000000001</v>
      </c>
      <c r="U41" s="25">
        <f>M41*T41</f>
        <v>2681.17</v>
      </c>
      <c r="V41" s="39">
        <v>0.52600000000000002</v>
      </c>
      <c r="W41" s="25">
        <f>M41*V41</f>
        <v>7158.8600000000006</v>
      </c>
      <c r="X41" s="39">
        <v>0.39</v>
      </c>
      <c r="Y41" s="25">
        <f>X41*M41</f>
        <v>5307.9000000000005</v>
      </c>
      <c r="Z41" s="40">
        <v>3.1099999999999999E-3</v>
      </c>
      <c r="AA41" s="18">
        <f>M41*Z41</f>
        <v>42.327100000000002</v>
      </c>
      <c r="AB41" s="27">
        <f>IF(M41&gt;0,(AD41+AL41)/M41,0)</f>
        <v>3.068242615723733E-3</v>
      </c>
      <c r="AC41" s="40">
        <v>2.5999999999999998E-4</v>
      </c>
      <c r="AD41" s="37">
        <f>AC41*M41</f>
        <v>3.5385999999999997</v>
      </c>
      <c r="AE41" s="28">
        <v>0.2223</v>
      </c>
      <c r="AF41" s="41">
        <f>AI41*(1-AJ41)*AE41</f>
        <v>37.828791000000002</v>
      </c>
      <c r="AG41" s="28">
        <f>IF(AND(AE41&gt;0,AC41&gt;0,Z41&gt;0),((Z41-AC41)*AE41)/((AE41-AC41)*Z41),0)</f>
        <v>0.9174717802359994</v>
      </c>
      <c r="AH41" s="29">
        <f t="shared" si="0"/>
        <v>0.91632168479060949</v>
      </c>
      <c r="AI41" s="34">
        <v>187</v>
      </c>
      <c r="AJ41" s="36">
        <v>0.09</v>
      </c>
      <c r="AK41" s="38">
        <v>0.22459999999999999</v>
      </c>
      <c r="AL41" s="41">
        <f>AI41*(1-AJ41)*AK41</f>
        <v>38.220182000000001</v>
      </c>
      <c r="AM41" s="42">
        <v>1.6</v>
      </c>
      <c r="AN41" s="42"/>
      <c r="AO41" s="121">
        <f>AO40+AI41-AN41</f>
        <v>2439.0099999999993</v>
      </c>
      <c r="AP41" s="104"/>
      <c r="AQ41" s="43"/>
      <c r="AR41" s="44"/>
      <c r="AS41" s="45"/>
      <c r="AT41" s="45"/>
      <c r="AU41" s="45"/>
      <c r="AV41" s="45"/>
    </row>
    <row r="42" spans="1:48" x14ac:dyDescent="0.2">
      <c r="A42" s="158"/>
      <c r="B42" s="33">
        <v>3</v>
      </c>
      <c r="C42" s="11" t="s">
        <v>52</v>
      </c>
      <c r="D42" s="43">
        <v>16761</v>
      </c>
      <c r="E42" s="43">
        <v>1</v>
      </c>
      <c r="F42" s="43">
        <v>17125</v>
      </c>
      <c r="G42" s="37">
        <v>5.2</v>
      </c>
      <c r="H42" s="37">
        <v>10.9</v>
      </c>
      <c r="I42" s="43">
        <v>17223</v>
      </c>
      <c r="J42" s="37">
        <v>10.3</v>
      </c>
      <c r="K42" s="43">
        <v>14864</v>
      </c>
      <c r="L42" s="39">
        <v>7.0999999999999994E-2</v>
      </c>
      <c r="M42" s="37">
        <f>ROUND(K42*(1-L42),0)</f>
        <v>13809</v>
      </c>
      <c r="N42" s="28">
        <v>0.68100000000000005</v>
      </c>
      <c r="O42" s="25">
        <f>M42*N42</f>
        <v>9403.9290000000001</v>
      </c>
      <c r="P42" s="39">
        <v>0.30399999999999999</v>
      </c>
      <c r="Q42" s="25">
        <f>M42*P42</f>
        <v>4197.9359999999997</v>
      </c>
      <c r="R42" s="39">
        <v>1.4999999999999999E-2</v>
      </c>
      <c r="S42" s="25">
        <f>M42*R42</f>
        <v>207.13499999999999</v>
      </c>
      <c r="T42" s="28">
        <v>0.21299999999999999</v>
      </c>
      <c r="U42" s="25">
        <f>M42*T42</f>
        <v>2941.317</v>
      </c>
      <c r="V42" s="39">
        <v>0.51200000000000001</v>
      </c>
      <c r="W42" s="25">
        <f>M42*V42</f>
        <v>7070.2080000000005</v>
      </c>
      <c r="X42" s="39">
        <v>0.39</v>
      </c>
      <c r="Y42" s="25">
        <f>X42*M42</f>
        <v>5385.51</v>
      </c>
      <c r="Z42" s="47">
        <v>3.0400000000000002E-3</v>
      </c>
      <c r="AA42" s="18">
        <f>M42*Z42</f>
        <v>41.97936</v>
      </c>
      <c r="AB42" s="27">
        <f>IF(M42&gt;0,(AD42+AL42)/M42,0)</f>
        <v>3.0033851835759287E-3</v>
      </c>
      <c r="AC42" s="47">
        <v>2.5000000000000001E-4</v>
      </c>
      <c r="AD42" s="37">
        <f>AC42*M42</f>
        <v>3.4522500000000003</v>
      </c>
      <c r="AE42" s="28">
        <v>0.22470000000000001</v>
      </c>
      <c r="AF42" s="41">
        <f>AI42*(1-AJ42)*AE42</f>
        <v>37.869814500000004</v>
      </c>
      <c r="AG42" s="28">
        <f>IF(AND(AE42&gt;0,AC42&gt;0,Z42&gt;0),((Z42-AC42)*AE42)/((AE42-AC42)*Z42),0)</f>
        <v>0.91878539353507394</v>
      </c>
      <c r="AH42" s="29">
        <f t="shared" si="0"/>
        <v>0.91777763437542192</v>
      </c>
      <c r="AI42" s="43">
        <v>185</v>
      </c>
      <c r="AJ42" s="39">
        <v>8.8999999999999996E-2</v>
      </c>
      <c r="AK42" s="28">
        <v>0.22559999999999999</v>
      </c>
      <c r="AL42" s="41">
        <f>AI42*(1-AJ42)*AK42</f>
        <v>38.021495999999999</v>
      </c>
      <c r="AM42" s="18">
        <v>1.57</v>
      </c>
      <c r="AN42" s="18"/>
      <c r="AO42" s="121">
        <f>AO41+AI42-AN42</f>
        <v>2624.0099999999993</v>
      </c>
      <c r="AP42" s="104"/>
      <c r="AQ42" s="43"/>
      <c r="AR42" s="48"/>
      <c r="AS42" s="41"/>
      <c r="AT42" s="41"/>
      <c r="AU42" s="41"/>
      <c r="AV42" s="41"/>
    </row>
    <row r="43" spans="1:48" s="22" customFormat="1" ht="13.5" thickBot="1" x14ac:dyDescent="0.25">
      <c r="A43" s="159"/>
      <c r="B43" s="49" t="s">
        <v>38</v>
      </c>
      <c r="C43" s="50"/>
      <c r="D43" s="51">
        <f>SUM(D40:D42)</f>
        <v>46700</v>
      </c>
      <c r="E43" s="51"/>
      <c r="F43" s="51">
        <f>SUM(F40:F42)</f>
        <v>49930</v>
      </c>
      <c r="G43" s="52"/>
      <c r="H43" s="52"/>
      <c r="I43" s="51">
        <f>SUM(I40:I42)</f>
        <v>50195</v>
      </c>
      <c r="J43" s="52"/>
      <c r="K43" s="51">
        <f>SUM(K40:K42)</f>
        <v>42886</v>
      </c>
      <c r="L43" s="21">
        <f>IF(K43&gt;0,(K40*L40+K41*L41+K42*L42)/K43,0)</f>
        <v>7.1623606771440557E-2</v>
      </c>
      <c r="M43" s="52">
        <f>M40+M41+M42</f>
        <v>39815</v>
      </c>
      <c r="N43" s="53">
        <f>IF(M43&gt;0,O43/M43,0)</f>
        <v>0.72336629411025999</v>
      </c>
      <c r="O43" s="54">
        <f>O40+O41+O42</f>
        <v>28800.829000000002</v>
      </c>
      <c r="P43" s="21">
        <f>IF(M43&gt;0,Q43/M43,0)</f>
        <v>0.25836785131231949</v>
      </c>
      <c r="Q43" s="54">
        <f>Q40+Q41+Q42</f>
        <v>10286.915999999999</v>
      </c>
      <c r="R43" s="21">
        <f>IF(M43&gt;0,S43/M43,0)</f>
        <v>1.8265854577420571E-2</v>
      </c>
      <c r="S43" s="54">
        <f>S40+S41+S42</f>
        <v>727.255</v>
      </c>
      <c r="T43" s="21">
        <f>IF(M43&gt;0,U43/M43,0)</f>
        <v>0.19881318598518147</v>
      </c>
      <c r="U43" s="54">
        <f>U40+U41+U42</f>
        <v>7915.7470000000003</v>
      </c>
      <c r="V43" s="21">
        <f>IF(M43&gt;0,W43/M43,0)</f>
        <v>0.52238975260580189</v>
      </c>
      <c r="W43" s="54">
        <f>W40+W41+W42</f>
        <v>20798.948000000004</v>
      </c>
      <c r="X43" s="21">
        <f>IF(M43&gt;0,Y43/M43,0)</f>
        <v>0.39311339947256063</v>
      </c>
      <c r="Y43" s="54">
        <f>Y40+Y41+Y42</f>
        <v>15651.810000000001</v>
      </c>
      <c r="Z43" s="55">
        <f>IF(M43&gt;0,AA43/M43,0)</f>
        <v>3.1230827577546152E-3</v>
      </c>
      <c r="AA43" s="56">
        <f>SUM(AA40:AA42)</f>
        <v>124.34554</v>
      </c>
      <c r="AB43" s="55">
        <f>IF(M43&gt;0,(AB40*M40+AB41*M41+AB42*M42)/M43,0)</f>
        <v>3.1450656084390308E-3</v>
      </c>
      <c r="AC43" s="55">
        <f>IF(K43&gt;0,(K40*AC40+K41*AC41+K42*AC42)/K43,0)</f>
        <v>2.5653406706151188E-4</v>
      </c>
      <c r="AD43" s="52">
        <f>SUM(AD40:AD42)</f>
        <v>10.213809999999999</v>
      </c>
      <c r="AE43" s="53">
        <f>IF(K43&gt;0,(K40*AE40+K41*AE41+K42*AE42)/K43,0)</f>
        <v>0.22422313575525812</v>
      </c>
      <c r="AF43" s="58">
        <f>SUM(AF40:AF42)</f>
        <v>114.4982711</v>
      </c>
      <c r="AG43" s="53">
        <f>IF(AND(AA43&gt;0),((AA40*AG40+AA41*AG41+AA42*AG42)/AA43),0)</f>
        <v>0.91891115515897315</v>
      </c>
      <c r="AH43" s="57">
        <f t="shared" si="0"/>
        <v>0.91947998466618941</v>
      </c>
      <c r="AI43" s="51">
        <f>SUM(AI40:AI42)</f>
        <v>560</v>
      </c>
      <c r="AJ43" s="21">
        <f>IF(AI43&gt;0,(AJ40*AI40+AJ41*AI41+AJ42*AI42)/AI43,0)</f>
        <v>8.8326785714285705E-2</v>
      </c>
      <c r="AK43" s="53">
        <f>IF(K43&gt;0,(AK40*K40+AK41*K41+AK42*K42)/K43,0)</f>
        <v>0.2252583966795691</v>
      </c>
      <c r="AL43" s="58">
        <f>SUM(AL40:AL42)</f>
        <v>115.00697720000001</v>
      </c>
      <c r="AM43" s="56"/>
      <c r="AN43" s="56">
        <f>SUM(AN40:AN42)</f>
        <v>0</v>
      </c>
      <c r="AO43" s="105"/>
      <c r="AP43" s="106">
        <f>AO42</f>
        <v>2624.0099999999993</v>
      </c>
      <c r="AQ43" s="51">
        <f>SUM(AQ40:AQ42)</f>
        <v>0</v>
      </c>
      <c r="AR43" s="59"/>
      <c r="AS43" s="58"/>
      <c r="AT43" s="58"/>
      <c r="AU43" s="58"/>
      <c r="AV43" s="58"/>
    </row>
    <row r="44" spans="1:48" x14ac:dyDescent="0.2">
      <c r="A44" s="157">
        <v>11</v>
      </c>
      <c r="B44" s="23">
        <v>1</v>
      </c>
      <c r="C44" s="11" t="s">
        <v>56</v>
      </c>
      <c r="D44" s="12">
        <v>6058</v>
      </c>
      <c r="E44" s="12">
        <v>0</v>
      </c>
      <c r="F44" s="12">
        <v>15041</v>
      </c>
      <c r="G44" s="13">
        <v>5.8</v>
      </c>
      <c r="H44" s="13">
        <v>9</v>
      </c>
      <c r="I44" s="12">
        <v>16325</v>
      </c>
      <c r="J44" s="13">
        <v>10.199999999999999</v>
      </c>
      <c r="K44" s="12">
        <v>15600</v>
      </c>
      <c r="L44" s="14">
        <v>7.2999999999999995E-2</v>
      </c>
      <c r="M44" s="24">
        <f>ROUND(K44*(1-L44),0)</f>
        <v>14461</v>
      </c>
      <c r="N44" s="15">
        <v>0.65400000000000003</v>
      </c>
      <c r="O44" s="25">
        <f>M44*N44</f>
        <v>9457.4940000000006</v>
      </c>
      <c r="P44" s="14">
        <v>0.32600000000000001</v>
      </c>
      <c r="Q44" s="25">
        <f>M44*P44</f>
        <v>4714.2860000000001</v>
      </c>
      <c r="R44" s="16">
        <v>0.02</v>
      </c>
      <c r="S44" s="25">
        <f>M44*R44</f>
        <v>289.22000000000003</v>
      </c>
      <c r="T44" s="26">
        <v>0.22800000000000001</v>
      </c>
      <c r="U44" s="25">
        <f>M44*T44</f>
        <v>3297.1080000000002</v>
      </c>
      <c r="V44" s="16">
        <v>0.498</v>
      </c>
      <c r="W44" s="25">
        <f>M44*V44</f>
        <v>7201.5779999999995</v>
      </c>
      <c r="X44" s="16">
        <v>0.39</v>
      </c>
      <c r="Y44" s="25">
        <f>X44*M44</f>
        <v>5639.79</v>
      </c>
      <c r="Z44" s="17">
        <v>3.0599999999999998E-3</v>
      </c>
      <c r="AA44" s="18">
        <f>M44*Z44</f>
        <v>44.250659999999996</v>
      </c>
      <c r="AB44" s="27">
        <f>IF(M44&gt;0,(AD44+AL44)/M44,0)</f>
        <v>3.0690971025516913E-3</v>
      </c>
      <c r="AC44" s="17">
        <v>2.5999999999999998E-4</v>
      </c>
      <c r="AD44" s="24">
        <f>AC44*M44</f>
        <v>3.7598599999999998</v>
      </c>
      <c r="AE44" s="117">
        <v>0.223</v>
      </c>
      <c r="AF44" s="30">
        <f>AI44*(1-AJ44)*AE44</f>
        <v>40.047678000000005</v>
      </c>
      <c r="AG44" s="28">
        <f>IF(AND(AE44&gt;0,AC44&gt;0,Z44&gt;0),((Z44-AC44)*AE44)/((AE44-AC44)*Z44),0)</f>
        <v>0.91610077930187372</v>
      </c>
      <c r="AH44" s="60">
        <f t="shared" si="0"/>
        <v>0.91633779297737328</v>
      </c>
      <c r="AI44" s="12">
        <v>198</v>
      </c>
      <c r="AJ44" s="14">
        <v>9.2999999999999999E-2</v>
      </c>
      <c r="AK44" s="15">
        <v>0.22620000000000001</v>
      </c>
      <c r="AL44" s="30">
        <f>AI44*(1-AJ44)*AK44</f>
        <v>40.622353200000006</v>
      </c>
      <c r="AM44" s="19">
        <v>1.65</v>
      </c>
      <c r="AN44" s="19">
        <v>1100.6199999999999</v>
      </c>
      <c r="AO44" s="101">
        <f>AO42+AI44-AN44</f>
        <v>1721.3899999999994</v>
      </c>
      <c r="AP44" s="102"/>
      <c r="AQ44" s="12"/>
      <c r="AR44" s="31"/>
      <c r="AS44" s="20"/>
      <c r="AT44" s="20"/>
      <c r="AU44" s="20"/>
      <c r="AV44" s="20"/>
    </row>
    <row r="45" spans="1:48" x14ac:dyDescent="0.2">
      <c r="A45" s="158"/>
      <c r="B45" s="33">
        <v>2</v>
      </c>
      <c r="C45" s="46" t="s">
        <v>50</v>
      </c>
      <c r="D45" s="34">
        <v>18557</v>
      </c>
      <c r="E45" s="34">
        <v>5</v>
      </c>
      <c r="F45" s="34">
        <v>15542</v>
      </c>
      <c r="G45" s="35">
        <v>5.5</v>
      </c>
      <c r="H45" s="35">
        <v>8.6999999999999993</v>
      </c>
      <c r="I45" s="34">
        <v>16030</v>
      </c>
      <c r="J45" s="35">
        <v>10.199999999999999</v>
      </c>
      <c r="K45" s="34">
        <v>15885</v>
      </c>
      <c r="L45" s="36">
        <v>7.4999999999999997E-2</v>
      </c>
      <c r="M45" s="37">
        <f>ROUND(K45*(1-L45),0)</f>
        <v>14694</v>
      </c>
      <c r="N45" s="38">
        <v>0.70099999999999996</v>
      </c>
      <c r="O45" s="25">
        <f>M45*N45</f>
        <v>10300.493999999999</v>
      </c>
      <c r="P45" s="36">
        <v>0.27700000000000002</v>
      </c>
      <c r="Q45" s="25">
        <f>M45*P45</f>
        <v>4070.2380000000003</v>
      </c>
      <c r="R45" s="39">
        <v>2.1999999999999999E-2</v>
      </c>
      <c r="S45" s="25">
        <f>M45*R45</f>
        <v>323.26799999999997</v>
      </c>
      <c r="T45" s="28">
        <v>0.23200000000000001</v>
      </c>
      <c r="U45" s="25">
        <f>M45*T45</f>
        <v>3409.0080000000003</v>
      </c>
      <c r="V45" s="39">
        <v>0.495</v>
      </c>
      <c r="W45" s="25">
        <f>M45*V45</f>
        <v>7273.53</v>
      </c>
      <c r="X45" s="39">
        <v>0.39</v>
      </c>
      <c r="Y45" s="25">
        <f>X45*M45</f>
        <v>5730.66</v>
      </c>
      <c r="Z45" s="40">
        <v>2.96E-3</v>
      </c>
      <c r="AA45" s="18">
        <f>M45*Z45</f>
        <v>43.494239999999998</v>
      </c>
      <c r="AB45" s="27">
        <f>IF(M45&gt;0,(AD45+AL45)/M45,0)</f>
        <v>2.8837269906084114E-3</v>
      </c>
      <c r="AC45" s="40">
        <v>2.5999999999999998E-4</v>
      </c>
      <c r="AD45" s="37">
        <f>AC45*M45</f>
        <v>3.8204399999999996</v>
      </c>
      <c r="AE45" s="28">
        <v>0.221</v>
      </c>
      <c r="AF45" s="41">
        <f>AI45*(1-AJ45)*AE45</f>
        <v>38.327587999999999</v>
      </c>
      <c r="AG45" s="28">
        <f>IF(AND(AE45&gt;0,AC45&gt;0,Z45&gt;0),((Z45-AC45)*AE45)/((AE45-AC45)*Z45),0)</f>
        <v>0.9132365581128834</v>
      </c>
      <c r="AH45" s="29">
        <f t="shared" si="0"/>
        <v>0.91090428428618153</v>
      </c>
      <c r="AI45" s="34">
        <v>191</v>
      </c>
      <c r="AJ45" s="36">
        <v>9.1999999999999998E-2</v>
      </c>
      <c r="AK45" s="38">
        <v>0.2223</v>
      </c>
      <c r="AL45" s="41">
        <f>AI45*(1-AJ45)*AK45</f>
        <v>38.553044399999997</v>
      </c>
      <c r="AM45" s="42">
        <v>1.6</v>
      </c>
      <c r="AN45" s="42"/>
      <c r="AO45" s="121">
        <f>AO44+AI45-AN45</f>
        <v>1912.3899999999994</v>
      </c>
      <c r="AP45" s="104"/>
      <c r="AQ45" s="43"/>
      <c r="AR45" s="44"/>
      <c r="AS45" s="45"/>
      <c r="AT45" s="45"/>
      <c r="AU45" s="45"/>
      <c r="AV45" s="45"/>
    </row>
    <row r="46" spans="1:48" x14ac:dyDescent="0.2">
      <c r="A46" s="158"/>
      <c r="B46" s="33">
        <v>3</v>
      </c>
      <c r="C46" s="11" t="s">
        <v>52</v>
      </c>
      <c r="D46" s="43">
        <v>21385</v>
      </c>
      <c r="E46" s="43">
        <v>2</v>
      </c>
      <c r="F46" s="43">
        <v>17637</v>
      </c>
      <c r="G46" s="37">
        <v>4.3</v>
      </c>
      <c r="H46" s="37">
        <v>9.6</v>
      </c>
      <c r="I46" s="43">
        <v>17618</v>
      </c>
      <c r="J46" s="37">
        <v>9.5</v>
      </c>
      <c r="K46" s="43">
        <v>16228</v>
      </c>
      <c r="L46" s="39">
        <v>6.6000000000000003E-2</v>
      </c>
      <c r="M46" s="37">
        <f>ROUND(K46*(1-L46),0)</f>
        <v>15157</v>
      </c>
      <c r="N46" s="28">
        <v>0.64100000000000001</v>
      </c>
      <c r="O46" s="25">
        <f>M46*N46</f>
        <v>9715.6370000000006</v>
      </c>
      <c r="P46" s="39">
        <v>0.35099999999999998</v>
      </c>
      <c r="Q46" s="25">
        <f>M46*P46</f>
        <v>5320.107</v>
      </c>
      <c r="R46" s="39">
        <v>8.0000000000000002E-3</v>
      </c>
      <c r="S46" s="25">
        <f>M46*R46</f>
        <v>121.256</v>
      </c>
      <c r="T46" s="28">
        <v>0.23300000000000001</v>
      </c>
      <c r="U46" s="25">
        <f>M46*T46</f>
        <v>3531.5810000000001</v>
      </c>
      <c r="V46" s="39">
        <v>0.495</v>
      </c>
      <c r="W46" s="25">
        <f>M46*V46</f>
        <v>7502.7150000000001</v>
      </c>
      <c r="X46" s="39">
        <v>0.4</v>
      </c>
      <c r="Y46" s="25">
        <f>X46*M46</f>
        <v>6062.8</v>
      </c>
      <c r="Z46" s="47">
        <v>3.0500000000000002E-3</v>
      </c>
      <c r="AA46" s="18">
        <f>M46*Z46</f>
        <v>46.228850000000001</v>
      </c>
      <c r="AB46" s="27">
        <f>IF(M46&gt;0,(AD46+AL46)/M46,0)</f>
        <v>2.4534025466781029E-3</v>
      </c>
      <c r="AC46" s="47">
        <v>2.5999999999999998E-4</v>
      </c>
      <c r="AD46" s="37">
        <f>AC46*M46</f>
        <v>3.9408199999999995</v>
      </c>
      <c r="AE46" s="28">
        <v>0.2215</v>
      </c>
      <c r="AF46" s="41">
        <f>AI46*(1-AJ46)*AE46</f>
        <v>33.825708000000006</v>
      </c>
      <c r="AG46" s="28">
        <f>IF(AND(AE46&gt;0,AC46&gt;0,Z46&gt;0),((Z46-AC46)*AE46)/((AE46-AC46)*Z46),0)</f>
        <v>0.9158291122169826</v>
      </c>
      <c r="AH46" s="29">
        <f t="shared" si="0"/>
        <v>0.89509374301727274</v>
      </c>
      <c r="AI46" s="43">
        <v>168</v>
      </c>
      <c r="AJ46" s="39">
        <v>9.0999999999999998E-2</v>
      </c>
      <c r="AK46" s="28">
        <v>0.2177</v>
      </c>
      <c r="AL46" s="41">
        <f>AI46*(1-AJ46)*AK46</f>
        <v>33.245402400000003</v>
      </c>
      <c r="AM46" s="18">
        <v>1.6</v>
      </c>
      <c r="AN46" s="18"/>
      <c r="AO46" s="121">
        <f>AO45+AI46-AN46</f>
        <v>2080.3899999999994</v>
      </c>
      <c r="AP46" s="104"/>
      <c r="AQ46" s="43"/>
      <c r="AR46" s="48"/>
      <c r="AS46" s="41"/>
      <c r="AT46" s="41"/>
      <c r="AU46" s="41"/>
      <c r="AV46" s="41"/>
    </row>
    <row r="47" spans="1:48" s="22" customFormat="1" ht="13.5" thickBot="1" x14ac:dyDescent="0.25">
      <c r="A47" s="159"/>
      <c r="B47" s="49" t="s">
        <v>38</v>
      </c>
      <c r="C47" s="50"/>
      <c r="D47" s="51">
        <f>SUM(D44:D46)</f>
        <v>46000</v>
      </c>
      <c r="E47" s="51"/>
      <c r="F47" s="51">
        <f>SUM(F44:F46)</f>
        <v>48220</v>
      </c>
      <c r="G47" s="52"/>
      <c r="H47" s="52"/>
      <c r="I47" s="51">
        <f>SUM(I44:I46)</f>
        <v>49973</v>
      </c>
      <c r="J47" s="52"/>
      <c r="K47" s="51">
        <f>SUM(K44:K46)</f>
        <v>47713</v>
      </c>
      <c r="L47" s="21">
        <f>IF(K47&gt;0,(K44*L44+K45*L45+K46*L46)/K47,0)</f>
        <v>7.1285037620774205E-2</v>
      </c>
      <c r="M47" s="52">
        <f>M44+M45+M46</f>
        <v>44312</v>
      </c>
      <c r="N47" s="53">
        <f>IF(M47&gt;0,O47/M47,0)</f>
        <v>0.66513867575374619</v>
      </c>
      <c r="O47" s="54">
        <f>O44+O45+O46</f>
        <v>29473.625</v>
      </c>
      <c r="P47" s="21">
        <f>IF(M47&gt;0,Q47/M47,0)</f>
        <v>0.31830273966419936</v>
      </c>
      <c r="Q47" s="54">
        <f>Q44+Q45+Q46</f>
        <v>14104.631000000001</v>
      </c>
      <c r="R47" s="21">
        <f>IF(M47&gt;0,S47/M47,0)</f>
        <v>1.6558584582054524E-2</v>
      </c>
      <c r="S47" s="54">
        <f>S44+S45+S46</f>
        <v>733.74400000000003</v>
      </c>
      <c r="T47" s="21">
        <f>IF(M47&gt;0,U47/M47,0)</f>
        <v>0.23103667178191009</v>
      </c>
      <c r="U47" s="54">
        <f>U44+U45+U46</f>
        <v>10237.697</v>
      </c>
      <c r="V47" s="21">
        <f>IF(M47&gt;0,W47/M47,0)</f>
        <v>0.49597903502437263</v>
      </c>
      <c r="W47" s="54">
        <f>W44+W45+W46</f>
        <v>21977.823</v>
      </c>
      <c r="X47" s="21">
        <f>IF(M47&gt;0,Y47/M47,0)</f>
        <v>0.39342051814406931</v>
      </c>
      <c r="Y47" s="54">
        <f>Y44+Y45+Y46</f>
        <v>17433.25</v>
      </c>
      <c r="Z47" s="55">
        <f>IF(M47&gt;0,AA47/M47,0)</f>
        <v>3.0234191641090448E-3</v>
      </c>
      <c r="AA47" s="56">
        <f>SUM(AA44:AA46)</f>
        <v>133.97375</v>
      </c>
      <c r="AB47" s="55">
        <f>IF(M47&gt;0,(AB44*M44+AB45*M45+AB46*M46)/M47,0)</f>
        <v>2.7970283444665105E-3</v>
      </c>
      <c r="AC47" s="55">
        <f>IF(K47&gt;0,(K44*AC44+K45*AC45+K46*AC46)/K47,0)</f>
        <v>2.5999999999999998E-4</v>
      </c>
      <c r="AD47" s="52">
        <f>SUM(AD44:AD46)</f>
        <v>11.52112</v>
      </c>
      <c r="AE47" s="53">
        <f>IF(K47&gt;0,(K44*AE44+K45*AE45+K46*AE46)/K47,0)</f>
        <v>0.22182396831052334</v>
      </c>
      <c r="AF47" s="58">
        <f>SUM(AF44:AF46)</f>
        <v>112.20097400000002</v>
      </c>
      <c r="AG47" s="53">
        <f>IF(AND(AA47&gt;0),((AA44*AG44+AA45*AG45+AA46*AG46)/AA47),0)</f>
        <v>0.91507717594133187</v>
      </c>
      <c r="AH47" s="57">
        <f t="shared" si="0"/>
        <v>0.90810770148609954</v>
      </c>
      <c r="AI47" s="51">
        <f>SUM(AI44:AI46)</f>
        <v>557</v>
      </c>
      <c r="AJ47" s="21">
        <f>IF(AI47&gt;0,(AJ44*AI44+AJ45*AI45+AJ46*AI46)/AI47,0)</f>
        <v>9.2053859964093362E-2</v>
      </c>
      <c r="AK47" s="53">
        <f>IF(K47&gt;0,(AK44*K44+AK45*K45+AK46*K46)/K47,0)</f>
        <v>0.22201058621340097</v>
      </c>
      <c r="AL47" s="58">
        <f>SUM(AL44:AL46)</f>
        <v>112.4208</v>
      </c>
      <c r="AM47" s="56"/>
      <c r="AN47" s="56">
        <f>SUM(AN44:AN46)</f>
        <v>1100.6199999999999</v>
      </c>
      <c r="AO47" s="105"/>
      <c r="AP47" s="106">
        <f>AO46</f>
        <v>2080.3899999999994</v>
      </c>
      <c r="AQ47" s="51">
        <f>SUM(AQ44:AQ46)</f>
        <v>0</v>
      </c>
      <c r="AR47" s="59"/>
      <c r="AS47" s="58"/>
      <c r="AT47" s="58"/>
      <c r="AU47" s="58"/>
      <c r="AV47" s="58"/>
    </row>
    <row r="48" spans="1:48" x14ac:dyDescent="0.2">
      <c r="A48" s="157">
        <v>12</v>
      </c>
      <c r="B48" s="23">
        <v>1</v>
      </c>
      <c r="C48" s="11" t="s">
        <v>56</v>
      </c>
      <c r="D48" s="12">
        <v>5772</v>
      </c>
      <c r="E48" s="12">
        <v>1</v>
      </c>
      <c r="F48" s="12">
        <v>16223</v>
      </c>
      <c r="G48" s="13">
        <v>3.9</v>
      </c>
      <c r="H48" s="13">
        <v>7.2</v>
      </c>
      <c r="I48" s="12">
        <v>16553</v>
      </c>
      <c r="J48" s="13">
        <v>9.5</v>
      </c>
      <c r="K48" s="12">
        <v>15984</v>
      </c>
      <c r="L48" s="14">
        <v>6.4000000000000001E-2</v>
      </c>
      <c r="M48" s="24">
        <f>ROUND(K48*(1-L48),0)</f>
        <v>14961</v>
      </c>
      <c r="N48" s="15">
        <v>0.72</v>
      </c>
      <c r="O48" s="25">
        <f>M48*N48</f>
        <v>10771.92</v>
      </c>
      <c r="P48" s="14">
        <v>0.254</v>
      </c>
      <c r="Q48" s="25">
        <f>M48*P48</f>
        <v>3800.0940000000001</v>
      </c>
      <c r="R48" s="16">
        <v>2.5999999999999999E-2</v>
      </c>
      <c r="S48" s="25">
        <f>M48*R48</f>
        <v>388.98599999999999</v>
      </c>
      <c r="T48" s="26">
        <v>0.221</v>
      </c>
      <c r="U48" s="25">
        <f>M48*T48</f>
        <v>3306.3809999999999</v>
      </c>
      <c r="V48" s="16">
        <v>0.502</v>
      </c>
      <c r="W48" s="25">
        <f>M48*V48</f>
        <v>7510.4220000000005</v>
      </c>
      <c r="X48" s="16">
        <v>0.4</v>
      </c>
      <c r="Y48" s="25">
        <f>X48*M48</f>
        <v>5984.4000000000005</v>
      </c>
      <c r="Z48" s="17">
        <v>3.1800000000000001E-3</v>
      </c>
      <c r="AA48" s="18">
        <f>M48*Z48</f>
        <v>47.575980000000001</v>
      </c>
      <c r="AB48" s="27">
        <f>IF(M48&gt;0,(AD48+AL48)/M48,0)</f>
        <v>3.2111509925807102E-3</v>
      </c>
      <c r="AC48" s="17">
        <v>2.7999999999999998E-4</v>
      </c>
      <c r="AD48" s="24">
        <f>AC48*M48</f>
        <v>4.1890799999999997</v>
      </c>
      <c r="AE48" s="117">
        <v>0.22739999999999999</v>
      </c>
      <c r="AF48" s="30">
        <f>AI48*(1-AJ48)*AE48</f>
        <v>45.639180000000003</v>
      </c>
      <c r="AG48" s="28">
        <f>IF(AND(AE48&gt;0,AC48&gt;0,Z48&gt;0),((Z48-AC48)*AE48)/((AE48-AC48)*Z48),0)</f>
        <v>0.9130739630616681</v>
      </c>
      <c r="AH48" s="60">
        <f t="shared" si="0"/>
        <v>0.91397507777214093</v>
      </c>
      <c r="AI48" s="12">
        <v>223</v>
      </c>
      <c r="AJ48" s="14">
        <v>0.1</v>
      </c>
      <c r="AK48" s="15">
        <v>0.2185</v>
      </c>
      <c r="AL48" s="30">
        <f>AI48*(1-AJ48)*AK48</f>
        <v>43.852950000000007</v>
      </c>
      <c r="AM48" s="19">
        <v>1.75</v>
      </c>
      <c r="AN48" s="19">
        <v>504.5</v>
      </c>
      <c r="AO48" s="101">
        <f>AO46+AI48-AN48</f>
        <v>1798.8899999999994</v>
      </c>
      <c r="AP48" s="102"/>
      <c r="AQ48" s="12"/>
      <c r="AR48" s="31"/>
      <c r="AS48" s="20"/>
      <c r="AT48" s="20"/>
      <c r="AU48" s="20"/>
      <c r="AV48" s="20"/>
    </row>
    <row r="49" spans="1:48" x14ac:dyDescent="0.2">
      <c r="A49" s="158"/>
      <c r="B49" s="33">
        <v>2</v>
      </c>
      <c r="C49" s="46" t="s">
        <v>53</v>
      </c>
      <c r="D49" s="34">
        <v>18670</v>
      </c>
      <c r="E49" s="34">
        <v>6</v>
      </c>
      <c r="F49" s="34">
        <v>16304</v>
      </c>
      <c r="G49" s="35">
        <v>6.4</v>
      </c>
      <c r="H49" s="35">
        <v>9</v>
      </c>
      <c r="I49" s="34">
        <v>17231</v>
      </c>
      <c r="J49" s="35">
        <v>9</v>
      </c>
      <c r="K49" s="34">
        <v>16069</v>
      </c>
      <c r="L49" s="36">
        <v>7.0000000000000007E-2</v>
      </c>
      <c r="M49" s="37">
        <f>ROUND(K49*(1-L49),0)</f>
        <v>14944</v>
      </c>
      <c r="N49" s="38">
        <v>0.76500000000000001</v>
      </c>
      <c r="O49" s="25">
        <f>M49*N49</f>
        <v>11432.16</v>
      </c>
      <c r="P49" s="36">
        <v>0.20699999999999999</v>
      </c>
      <c r="Q49" s="25">
        <f>M49*P49</f>
        <v>3093.4079999999999</v>
      </c>
      <c r="R49" s="39">
        <v>2.8000000000000001E-2</v>
      </c>
      <c r="S49" s="25">
        <f>M49*R49</f>
        <v>418.43200000000002</v>
      </c>
      <c r="T49" s="28">
        <v>0.22700000000000001</v>
      </c>
      <c r="U49" s="25">
        <f>M49*T49</f>
        <v>3392.288</v>
      </c>
      <c r="V49" s="39">
        <v>0.498</v>
      </c>
      <c r="W49" s="25">
        <f>M49*V49</f>
        <v>7442.1120000000001</v>
      </c>
      <c r="X49" s="39">
        <v>0.39</v>
      </c>
      <c r="Y49" s="25">
        <f>X49*M49</f>
        <v>5828.16</v>
      </c>
      <c r="Z49" s="40">
        <v>3.15E-3</v>
      </c>
      <c r="AA49" s="18">
        <f>M49*Z49</f>
        <v>47.073599999999999</v>
      </c>
      <c r="AB49" s="27">
        <f>IF(M49&gt;0,(AD49+AL49)/M49,0)</f>
        <v>3.4244258565310497E-3</v>
      </c>
      <c r="AC49" s="40">
        <v>2.9E-4</v>
      </c>
      <c r="AD49" s="37">
        <f>AC49*M49</f>
        <v>4.3337599999999998</v>
      </c>
      <c r="AE49" s="28">
        <v>0.23480000000000001</v>
      </c>
      <c r="AF49" s="41">
        <f>AI49*(1-AJ49)*AE49</f>
        <v>47.652660000000004</v>
      </c>
      <c r="AG49" s="28">
        <f>IF(AND(AE49&gt;0,AC49&gt;0,Z49&gt;0),((Z49-AC49)*AE49)/((AE49-AC49)*Z49),0)</f>
        <v>0.90905928132485647</v>
      </c>
      <c r="AH49" s="29">
        <f t="shared" si="0"/>
        <v>0.91646580951499268</v>
      </c>
      <c r="AI49" s="34">
        <v>225</v>
      </c>
      <c r="AJ49" s="36">
        <v>9.8000000000000004E-2</v>
      </c>
      <c r="AK49" s="38">
        <v>0.23080000000000001</v>
      </c>
      <c r="AL49" s="41">
        <f>AI49*(1-AJ49)*AK49</f>
        <v>46.840860000000006</v>
      </c>
      <c r="AM49" s="42">
        <v>1.65</v>
      </c>
      <c r="AN49" s="42"/>
      <c r="AO49" s="121">
        <f>AO48+AI49-AN49</f>
        <v>2023.8899999999994</v>
      </c>
      <c r="AP49" s="104"/>
      <c r="AQ49" s="43"/>
      <c r="AR49" s="44"/>
      <c r="AS49" s="45"/>
      <c r="AT49" s="45"/>
      <c r="AU49" s="45"/>
      <c r="AV49" s="45"/>
    </row>
    <row r="50" spans="1:48" x14ac:dyDescent="0.2">
      <c r="A50" s="158"/>
      <c r="B50" s="33">
        <v>3</v>
      </c>
      <c r="C50" s="11" t="s">
        <v>51</v>
      </c>
      <c r="D50" s="43">
        <v>20148</v>
      </c>
      <c r="E50" s="43">
        <v>2</v>
      </c>
      <c r="F50" s="43">
        <v>18236</v>
      </c>
      <c r="G50" s="37">
        <v>3</v>
      </c>
      <c r="H50" s="37">
        <v>6.7</v>
      </c>
      <c r="I50" s="43">
        <v>17942</v>
      </c>
      <c r="J50" s="37">
        <v>8.6</v>
      </c>
      <c r="K50" s="43">
        <v>16164</v>
      </c>
      <c r="L50" s="39">
        <v>7.8E-2</v>
      </c>
      <c r="M50" s="37">
        <f>ROUND(K50*(1-L50),0)</f>
        <v>14903</v>
      </c>
      <c r="N50" s="28">
        <v>0.65100000000000002</v>
      </c>
      <c r="O50" s="25">
        <f>M50*N50</f>
        <v>9701.853000000001</v>
      </c>
      <c r="P50" s="39">
        <v>0.33500000000000002</v>
      </c>
      <c r="Q50" s="25">
        <f>M50*P50</f>
        <v>4992.5050000000001</v>
      </c>
      <c r="R50" s="39">
        <v>1.4E-2</v>
      </c>
      <c r="S50" s="25">
        <f>M50*R50</f>
        <v>208.642</v>
      </c>
      <c r="T50" s="28">
        <v>0.22900000000000001</v>
      </c>
      <c r="U50" s="25">
        <f>M50*T50</f>
        <v>3412.7870000000003</v>
      </c>
      <c r="V50" s="39">
        <v>0.5</v>
      </c>
      <c r="W50" s="25">
        <f>M50*V50</f>
        <v>7451.5</v>
      </c>
      <c r="X50" s="39">
        <v>0.39</v>
      </c>
      <c r="Y50" s="25">
        <f>X50*M50</f>
        <v>5812.17</v>
      </c>
      <c r="Z50" s="47">
        <v>3.1900000000000001E-3</v>
      </c>
      <c r="AA50" s="18">
        <f>M50*Z50</f>
        <v>47.540570000000002</v>
      </c>
      <c r="AB50" s="27">
        <f>IF(M50&gt;0,(AD50+AL50)/M50,0)</f>
        <v>3.2062564584311882E-3</v>
      </c>
      <c r="AC50" s="47">
        <v>3.2000000000000003E-4</v>
      </c>
      <c r="AD50" s="37">
        <f>AC50*M50</f>
        <v>4.7689600000000008</v>
      </c>
      <c r="AE50" s="28">
        <v>0.23810000000000001</v>
      </c>
      <c r="AF50" s="41">
        <f>AI50*(1-AJ50)*AE50</f>
        <v>43.286580000000001</v>
      </c>
      <c r="AG50" s="28">
        <f>IF(AND(AE50&gt;0,AC50&gt;0,Z50&gt;0),((Z50-AC50)*AE50)/((AE50-AC50)*Z50),0)</f>
        <v>0.90089730213460928</v>
      </c>
      <c r="AH50" s="29">
        <f t="shared" si="0"/>
        <v>0.90141428992569528</v>
      </c>
      <c r="AI50" s="43">
        <v>200</v>
      </c>
      <c r="AJ50" s="39">
        <v>9.0999999999999998E-2</v>
      </c>
      <c r="AK50" s="28">
        <v>0.2366</v>
      </c>
      <c r="AL50" s="41">
        <f>AI50*(1-AJ50)*AK50</f>
        <v>43.01388</v>
      </c>
      <c r="AM50" s="18">
        <v>1.7</v>
      </c>
      <c r="AN50" s="18"/>
      <c r="AO50" s="121">
        <f>AO49+AI50-AN50</f>
        <v>2223.8899999999994</v>
      </c>
      <c r="AP50" s="104"/>
      <c r="AQ50" s="43"/>
      <c r="AR50" s="48"/>
      <c r="AS50" s="41"/>
      <c r="AT50" s="41"/>
      <c r="AU50" s="41"/>
      <c r="AV50" s="41"/>
    </row>
    <row r="51" spans="1:48" s="22" customFormat="1" ht="13.5" thickBot="1" x14ac:dyDescent="0.25">
      <c r="A51" s="159"/>
      <c r="B51" s="49" t="s">
        <v>38</v>
      </c>
      <c r="C51" s="50"/>
      <c r="D51" s="51">
        <f>SUM(D48:D50)</f>
        <v>44590</v>
      </c>
      <c r="E51" s="51"/>
      <c r="F51" s="51">
        <f>SUM(F48:F50)</f>
        <v>50763</v>
      </c>
      <c r="G51" s="52"/>
      <c r="H51" s="52"/>
      <c r="I51" s="51">
        <f>SUM(I48:I50)</f>
        <v>51726</v>
      </c>
      <c r="J51" s="52"/>
      <c r="K51" s="51">
        <f>SUM(K48:K50)</f>
        <v>48217</v>
      </c>
      <c r="L51" s="21">
        <f>IF(K51&gt;0,(K48*L48+K49*L49+K50*L50)/K51,0)</f>
        <v>7.0692867660783545E-2</v>
      </c>
      <c r="M51" s="52">
        <f>M48+M49+M50</f>
        <v>44808</v>
      </c>
      <c r="N51" s="53">
        <f>IF(M51&gt;0,O51/M51,0)</f>
        <v>0.71205885109801836</v>
      </c>
      <c r="O51" s="54">
        <f>O48+O49+O50</f>
        <v>31905.933000000005</v>
      </c>
      <c r="P51" s="21">
        <f>IF(M51&gt;0,Q51/M51,0)</f>
        <v>0.2652652874486699</v>
      </c>
      <c r="Q51" s="54">
        <f>Q48+Q49+Q50</f>
        <v>11886.007000000001</v>
      </c>
      <c r="R51" s="21">
        <f>IF(M51&gt;0,S51/M51,0)</f>
        <v>2.2675861453311907E-2</v>
      </c>
      <c r="S51" s="54">
        <f>S48+S49+S50</f>
        <v>1016.06</v>
      </c>
      <c r="T51" s="21">
        <f>IF(M51&gt;0,U51/M51,0)</f>
        <v>0.22566184609891091</v>
      </c>
      <c r="U51" s="54">
        <f>U48+U49+U50</f>
        <v>10111.456</v>
      </c>
      <c r="V51" s="21">
        <f>IF(M51&gt;0,W51/M51,0)</f>
        <v>0.50000075879307271</v>
      </c>
      <c r="W51" s="54">
        <f>W48+W49+W50</f>
        <v>22404.034</v>
      </c>
      <c r="X51" s="21">
        <f>IF(M51&gt;0,Y51/M51,0)</f>
        <v>0.39333891269416182</v>
      </c>
      <c r="Y51" s="54">
        <f>Y48+Y49+Y50</f>
        <v>17624.730000000003</v>
      </c>
      <c r="Z51" s="55">
        <f>IF(M51&gt;0,AA51/M51,0)</f>
        <v>3.173320612390645E-3</v>
      </c>
      <c r="AA51" s="56">
        <f>SUM(AA48:AA50)</f>
        <v>142.19015000000002</v>
      </c>
      <c r="AB51" s="55">
        <f>IF(M51&gt;0,(AB48*M48+AB49*M49+AB50*M50)/M51,0)</f>
        <v>3.2806527852169256E-3</v>
      </c>
      <c r="AC51" s="55">
        <f>IF(K51&gt;0,(K48*AC48+K49*AC49+K50*AC50)/K51,0)</f>
        <v>2.9674202044921915E-4</v>
      </c>
      <c r="AD51" s="52">
        <f>SUM(AD48:AD50)</f>
        <v>13.291799999999999</v>
      </c>
      <c r="AE51" s="53">
        <f>IF(K51&gt;0,(K48*AE48+K49*AE49+K50*AE50)/K51,0)</f>
        <v>0.23345316382188855</v>
      </c>
      <c r="AF51" s="58">
        <f>SUM(AF48:AF50)</f>
        <v>136.57841999999999</v>
      </c>
      <c r="AG51" s="53">
        <f>IF(AND(AA51&gt;0),((AA48*AG48+AA49*AG49+AA50*AG50)/AA51),0)</f>
        <v>0.90767365281953749</v>
      </c>
      <c r="AH51" s="57">
        <f t="shared" si="0"/>
        <v>0.91072973151281955</v>
      </c>
      <c r="AI51" s="51">
        <f>SUM(AI48:AI50)</f>
        <v>648</v>
      </c>
      <c r="AJ51" s="21">
        <f>IF(AI51&gt;0,(AJ48*AI48+AJ49*AI49+AJ50*AI50)/AI51,0)</f>
        <v>9.6527777777777768E-2</v>
      </c>
      <c r="AK51" s="53">
        <f>IF(K51&gt;0,(AK48*K48+AK49*K49+AK50*K50)/K51,0)</f>
        <v>0.22866689341933344</v>
      </c>
      <c r="AL51" s="58">
        <f>SUM(AL48:AL50)</f>
        <v>133.70769000000001</v>
      </c>
      <c r="AM51" s="56"/>
      <c r="AN51" s="56">
        <f>SUM(AN48:AN50)</f>
        <v>504.5</v>
      </c>
      <c r="AO51" s="105"/>
      <c r="AP51" s="106">
        <f>AO50</f>
        <v>2223.8899999999994</v>
      </c>
      <c r="AQ51" s="51">
        <f>SUM(AQ48:AQ50)</f>
        <v>0</v>
      </c>
      <c r="AR51" s="59"/>
      <c r="AS51" s="58"/>
      <c r="AT51" s="58"/>
      <c r="AU51" s="58"/>
      <c r="AV51" s="58"/>
    </row>
    <row r="52" spans="1:48" x14ac:dyDescent="0.2">
      <c r="A52" s="157">
        <v>13</v>
      </c>
      <c r="B52" s="23">
        <v>1</v>
      </c>
      <c r="C52" s="11" t="s">
        <v>56</v>
      </c>
      <c r="D52" s="12">
        <v>8573</v>
      </c>
      <c r="E52" s="12">
        <v>1</v>
      </c>
      <c r="F52" s="12">
        <v>15671</v>
      </c>
      <c r="G52" s="13">
        <v>4.7</v>
      </c>
      <c r="H52" s="13">
        <v>8.9</v>
      </c>
      <c r="I52" s="12">
        <v>16029</v>
      </c>
      <c r="J52" s="13">
        <v>9</v>
      </c>
      <c r="K52" s="12">
        <v>16090</v>
      </c>
      <c r="L52" s="14">
        <v>7.6999999999999999E-2</v>
      </c>
      <c r="M52" s="24">
        <f>ROUND(K52*(1-L52),0)</f>
        <v>14851</v>
      </c>
      <c r="N52" s="15">
        <v>0.76300000000000001</v>
      </c>
      <c r="O52" s="25">
        <f>M52*N52</f>
        <v>11331.313</v>
      </c>
      <c r="P52" s="14">
        <v>0.22</v>
      </c>
      <c r="Q52" s="25">
        <f>M52*P52</f>
        <v>3267.22</v>
      </c>
      <c r="R52" s="16">
        <v>1.7000000000000001E-2</v>
      </c>
      <c r="S52" s="25">
        <f>M52*R52</f>
        <v>252.46700000000001</v>
      </c>
      <c r="T52" s="26">
        <v>0.217</v>
      </c>
      <c r="U52" s="25">
        <f>M52*T52</f>
        <v>3222.6669999999999</v>
      </c>
      <c r="V52" s="16">
        <v>0.51300000000000001</v>
      </c>
      <c r="W52" s="25">
        <f>M52*V52</f>
        <v>7618.5630000000001</v>
      </c>
      <c r="X52" s="16">
        <v>0.4</v>
      </c>
      <c r="Y52" s="25">
        <f>X52*M52</f>
        <v>5940.4000000000005</v>
      </c>
      <c r="Z52" s="17">
        <v>3.1700000000000001E-3</v>
      </c>
      <c r="AA52" s="18">
        <f>M52*Z52</f>
        <v>47.077669999999998</v>
      </c>
      <c r="AB52" s="27">
        <f>IF(M52&gt;0,(AD52+AL52)/M52,0)</f>
        <v>3.4200278634435393E-3</v>
      </c>
      <c r="AC52" s="17">
        <v>3.4000000000000002E-4</v>
      </c>
      <c r="AD52" s="24">
        <f>AC52*M52</f>
        <v>5.0493399999999999</v>
      </c>
      <c r="AE52" s="117">
        <v>0.24049999999999999</v>
      </c>
      <c r="AF52" s="30">
        <f>AI52*(1-AJ52)*AE52</f>
        <v>45.103850999999999</v>
      </c>
      <c r="AG52" s="28">
        <f>IF(AND(AE52&gt;0,AC52&gt;0,Z52&gt;0),((Z52-AC52)*AE52)/((AE52-AC52)*Z52),0)</f>
        <v>0.89400835825537972</v>
      </c>
      <c r="AH52" s="60">
        <f>IF(AND(AB52&gt;0,AK52&gt;0,AC52&gt;0),((AK52*(AB52-AC52))/(AB52*(AK52-AC52))),0)</f>
        <v>0.90184278668761886</v>
      </c>
      <c r="AI52" s="12">
        <v>207</v>
      </c>
      <c r="AJ52" s="14">
        <v>9.4E-2</v>
      </c>
      <c r="AK52" s="15">
        <v>0.24390000000000001</v>
      </c>
      <c r="AL52" s="30">
        <f>AI52*(1-AJ52)*AK52</f>
        <v>45.741493800000001</v>
      </c>
      <c r="AM52" s="19">
        <v>1.65</v>
      </c>
      <c r="AN52" s="19">
        <v>1103.56</v>
      </c>
      <c r="AO52" s="101">
        <f>AO50+AI52-AN52</f>
        <v>1327.3299999999995</v>
      </c>
      <c r="AP52" s="102"/>
      <c r="AQ52" s="12"/>
      <c r="AR52" s="31"/>
      <c r="AS52" s="20"/>
      <c r="AT52" s="20"/>
      <c r="AU52" s="20"/>
      <c r="AV52" s="20"/>
    </row>
    <row r="53" spans="1:48" x14ac:dyDescent="0.2">
      <c r="A53" s="158"/>
      <c r="B53" s="33">
        <v>2</v>
      </c>
      <c r="C53" s="46" t="s">
        <v>53</v>
      </c>
      <c r="D53" s="34">
        <v>20877</v>
      </c>
      <c r="E53" s="34">
        <v>4</v>
      </c>
      <c r="F53" s="34">
        <v>15390</v>
      </c>
      <c r="G53" s="35">
        <v>3.8</v>
      </c>
      <c r="H53" s="35">
        <v>8.6999999999999993</v>
      </c>
      <c r="I53" s="34">
        <v>15797</v>
      </c>
      <c r="J53" s="35">
        <v>9.5</v>
      </c>
      <c r="K53" s="34">
        <v>16036</v>
      </c>
      <c r="L53" s="36">
        <v>7.5999999999999998E-2</v>
      </c>
      <c r="M53" s="37">
        <f>ROUND(K53*(1-L53),0)</f>
        <v>14817</v>
      </c>
      <c r="N53" s="38">
        <v>0.79800000000000004</v>
      </c>
      <c r="O53" s="25">
        <f>M53*N53</f>
        <v>11823.966</v>
      </c>
      <c r="P53" s="36">
        <v>0.18099999999999999</v>
      </c>
      <c r="Q53" s="25">
        <f>M53*P53</f>
        <v>2681.877</v>
      </c>
      <c r="R53" s="39">
        <v>2.1000000000000001E-2</v>
      </c>
      <c r="S53" s="25">
        <f>M53*R53</f>
        <v>311.15700000000004</v>
      </c>
      <c r="T53" s="28">
        <v>0.224</v>
      </c>
      <c r="U53" s="25">
        <f>M53*T53</f>
        <v>3319.0080000000003</v>
      </c>
      <c r="V53" s="39">
        <v>0.499</v>
      </c>
      <c r="W53" s="25">
        <f>M53*V53</f>
        <v>7393.683</v>
      </c>
      <c r="X53" s="39">
        <v>0.39</v>
      </c>
      <c r="Y53" s="25">
        <f>X53*M53</f>
        <v>5778.63</v>
      </c>
      <c r="Z53" s="40">
        <v>2.8700000000000002E-3</v>
      </c>
      <c r="AA53" s="18">
        <f>M53*Z53</f>
        <v>42.524790000000003</v>
      </c>
      <c r="AB53" s="27">
        <f>IF(M53&gt;0,(AD53+AL53)/M53,0)</f>
        <v>3.0187792130660731E-3</v>
      </c>
      <c r="AC53" s="40">
        <v>3.3E-4</v>
      </c>
      <c r="AD53" s="37">
        <f>AC53*M53</f>
        <v>4.8896100000000002</v>
      </c>
      <c r="AE53" s="28">
        <v>0.245</v>
      </c>
      <c r="AF53" s="41">
        <f>AI53*(1-AJ53)*AE53</f>
        <v>38.98048</v>
      </c>
      <c r="AG53" s="28">
        <f>IF(AND(AE53&gt;0,AC53&gt;0,Z53&gt;0),((Z53-AC53)*AE53)/((AE53-AC53)*Z53),0)</f>
        <v>0.88621109368816331</v>
      </c>
      <c r="AH53" s="29">
        <f t="shared" si="0"/>
        <v>0.89185966183932819</v>
      </c>
      <c r="AI53" s="34">
        <v>176</v>
      </c>
      <c r="AJ53" s="36">
        <v>9.6000000000000002E-2</v>
      </c>
      <c r="AK53" s="38">
        <v>0.25040000000000001</v>
      </c>
      <c r="AL53" s="41">
        <f>AI53*(1-AJ53)*AK53</f>
        <v>39.839641600000007</v>
      </c>
      <c r="AM53" s="42">
        <v>1.65</v>
      </c>
      <c r="AN53" s="42"/>
      <c r="AO53" s="121">
        <f>AO52+AI53-AN53</f>
        <v>1503.3299999999995</v>
      </c>
      <c r="AP53" s="104"/>
      <c r="AQ53" s="43"/>
      <c r="AR53" s="44"/>
      <c r="AS53" s="45"/>
      <c r="AT53" s="45"/>
      <c r="AU53" s="45"/>
      <c r="AV53" s="45"/>
    </row>
    <row r="54" spans="1:48" x14ac:dyDescent="0.2">
      <c r="A54" s="158"/>
      <c r="B54" s="33">
        <v>3</v>
      </c>
      <c r="C54" s="46" t="s">
        <v>54</v>
      </c>
      <c r="D54" s="43">
        <v>20370</v>
      </c>
      <c r="E54" s="43">
        <v>1</v>
      </c>
      <c r="F54" s="43">
        <v>18062</v>
      </c>
      <c r="G54" s="37">
        <v>3.8</v>
      </c>
      <c r="H54" s="37">
        <v>9</v>
      </c>
      <c r="I54" s="43">
        <v>17912</v>
      </c>
      <c r="J54" s="37">
        <v>8.6999999999999993</v>
      </c>
      <c r="K54" s="43">
        <v>15950</v>
      </c>
      <c r="L54" s="39">
        <v>7.0999999999999994E-2</v>
      </c>
      <c r="M54" s="37">
        <f>ROUND(K54*(1-L54),0)</f>
        <v>14818</v>
      </c>
      <c r="N54" s="28">
        <v>0.746</v>
      </c>
      <c r="O54" s="25">
        <f>M54*N54</f>
        <v>11054.227999999999</v>
      </c>
      <c r="P54" s="39">
        <v>0.22700000000000001</v>
      </c>
      <c r="Q54" s="25">
        <f>M54*P54</f>
        <v>3363.6860000000001</v>
      </c>
      <c r="R54" s="39">
        <v>2.7E-2</v>
      </c>
      <c r="S54" s="25">
        <f>M54*R54</f>
        <v>400.08600000000001</v>
      </c>
      <c r="T54" s="28">
        <v>0.222</v>
      </c>
      <c r="U54" s="25">
        <f>M54*T54</f>
        <v>3289.596</v>
      </c>
      <c r="V54" s="39">
        <v>0.49299999999999999</v>
      </c>
      <c r="W54" s="25">
        <f>M54*V54</f>
        <v>7305.2740000000003</v>
      </c>
      <c r="X54" s="39">
        <v>0.4</v>
      </c>
      <c r="Y54" s="25">
        <f>X54*M54</f>
        <v>5927.2000000000007</v>
      </c>
      <c r="Z54" s="47">
        <v>2.8E-3</v>
      </c>
      <c r="AA54" s="18">
        <f>M54*Z54</f>
        <v>41.490400000000001</v>
      </c>
      <c r="AB54" s="27">
        <f>IF(M54&gt;0,(AD54+AL54)/M54,0)</f>
        <v>2.9817603725199081E-3</v>
      </c>
      <c r="AC54" s="47">
        <v>3.4000000000000002E-4</v>
      </c>
      <c r="AD54" s="37">
        <f>AC54*M54</f>
        <v>5.0381200000000002</v>
      </c>
      <c r="AE54" s="28">
        <v>0.24049999999999999</v>
      </c>
      <c r="AF54" s="41">
        <f>AI54*(1-AJ54)*AE54</f>
        <v>36.905206</v>
      </c>
      <c r="AG54" s="28">
        <f>IF(AND(AE54&gt;0,AC54&gt;0,Z54&gt;0),((Z54-AC54)*AE54)/((AE54-AC54)*Z54),0)</f>
        <v>0.87981524221947283</v>
      </c>
      <c r="AH54" s="29">
        <f t="shared" si="0"/>
        <v>0.8871558098148139</v>
      </c>
      <c r="AI54" s="43">
        <v>169</v>
      </c>
      <c r="AJ54" s="39">
        <v>9.1999999999999998E-2</v>
      </c>
      <c r="AK54" s="28">
        <v>0.25509999999999999</v>
      </c>
      <c r="AL54" s="41">
        <f>AI54*(1-AJ54)*AK54</f>
        <v>39.145605199999999</v>
      </c>
      <c r="AM54" s="18">
        <v>1.65</v>
      </c>
      <c r="AN54" s="18"/>
      <c r="AO54" s="121">
        <f>AO53+AI54-AN54</f>
        <v>1672.3299999999995</v>
      </c>
      <c r="AP54" s="104"/>
      <c r="AQ54" s="43"/>
      <c r="AR54" s="48"/>
      <c r="AS54" s="41"/>
      <c r="AT54" s="41"/>
      <c r="AU54" s="41"/>
      <c r="AV54" s="41"/>
    </row>
    <row r="55" spans="1:48" s="22" customFormat="1" ht="13.5" thickBot="1" x14ac:dyDescent="0.25">
      <c r="A55" s="159"/>
      <c r="B55" s="49" t="s">
        <v>38</v>
      </c>
      <c r="C55" s="50"/>
      <c r="D55" s="51">
        <f>SUM(D52:D54)</f>
        <v>49820</v>
      </c>
      <c r="E55" s="51"/>
      <c r="F55" s="51">
        <f>SUM(F52:F54)</f>
        <v>49123</v>
      </c>
      <c r="G55" s="52"/>
      <c r="H55" s="52"/>
      <c r="I55" s="51">
        <f>SUM(I52:I54)</f>
        <v>49738</v>
      </c>
      <c r="J55" s="52"/>
      <c r="K55" s="51">
        <f>SUM(K52:K54)</f>
        <v>48076</v>
      </c>
      <c r="L55" s="21">
        <f>IF(K55&gt;0,(K52*L52+K53*L53+K54*L54)/K55,0)</f>
        <v>7.4675846576254271E-2</v>
      </c>
      <c r="M55" s="52">
        <f>M52+M53+M54</f>
        <v>44486</v>
      </c>
      <c r="N55" s="53">
        <f>IF(M55&gt;0,O55/M55,0)</f>
        <v>0.76899489727105153</v>
      </c>
      <c r="O55" s="54">
        <f>O52+O53+O54</f>
        <v>34209.506999999998</v>
      </c>
      <c r="P55" s="21">
        <f>IF(M55&gt;0,Q55/M55,0)</f>
        <v>0.20934188283954502</v>
      </c>
      <c r="Q55" s="54">
        <f>Q52+Q53+Q54</f>
        <v>9312.7829999999994</v>
      </c>
      <c r="R55" s="21">
        <f>IF(M55&gt;0,S55/M55,0)</f>
        <v>2.1663219889403409E-2</v>
      </c>
      <c r="S55" s="54">
        <f>S52+S53+S54</f>
        <v>963.71</v>
      </c>
      <c r="T55" s="21">
        <f>IF(M55&gt;0,U55/M55,0)</f>
        <v>0.22099696533740953</v>
      </c>
      <c r="U55" s="54">
        <f>U52+U53+U54</f>
        <v>9831.2710000000006</v>
      </c>
      <c r="V55" s="21">
        <f>IF(M55&gt;0,W55/M55,0)</f>
        <v>0.50167513374994377</v>
      </c>
      <c r="W55" s="54">
        <f>W52+W53+W54</f>
        <v>22317.52</v>
      </c>
      <c r="X55" s="21">
        <f>IF(M55&gt;0,Y55/M55,0)</f>
        <v>0.39666928921458444</v>
      </c>
      <c r="Y55" s="54">
        <f>Y52+Y53+Y54</f>
        <v>17646.230000000003</v>
      </c>
      <c r="Z55" s="55">
        <f>IF(M55&gt;0,AA55/M55,0)</f>
        <v>2.9468340601537563E-3</v>
      </c>
      <c r="AA55" s="56">
        <f>SUM(AA52:AA54)</f>
        <v>131.09286</v>
      </c>
      <c r="AB55" s="55">
        <f>IF(M55&gt;0,(AB52*M52+AB53*M53+AB54*M54)/M55,0)</f>
        <v>3.1403994650002248E-3</v>
      </c>
      <c r="AC55" s="55">
        <f>IF(K55&gt;0,(K52*AC52+K53*AC53+K54*AC54)/K55,0)</f>
        <v>3.3666444795740075E-4</v>
      </c>
      <c r="AD55" s="52">
        <f>SUM(AD52:AD54)</f>
        <v>14.977070000000001</v>
      </c>
      <c r="AE55" s="53">
        <f>IF(K55&gt;0,(K52*AE52+K53*AE53+K54*AE54)/K55,0)</f>
        <v>0.24200099841916967</v>
      </c>
      <c r="AF55" s="58">
        <f>SUM(AF52:AF54)</f>
        <v>120.98953699999998</v>
      </c>
      <c r="AG55" s="53">
        <f>IF(AND(AA55&gt;0),((AA52*AG52+AA53*AG53+AA54*AG54)/AA55),0)</f>
        <v>0.88698696059976745</v>
      </c>
      <c r="AH55" s="57">
        <f t="shared" si="0"/>
        <v>0.89400061577699985</v>
      </c>
      <c r="AI55" s="51">
        <f>SUM(AI52:AI54)</f>
        <v>552</v>
      </c>
      <c r="AJ55" s="21">
        <f>IF(AI55&gt;0,(AJ52*AI52+AJ53*AI53+AJ54*AI54)/AI55,0)</f>
        <v>9.402536231884058E-2</v>
      </c>
      <c r="AK55" s="53">
        <f>IF(K55&gt;0,(AK52*K52+AK53*K53+AK54*K54)/K55,0)</f>
        <v>0.24978389217072966</v>
      </c>
      <c r="AL55" s="58">
        <f>SUM(AL52:AL54)</f>
        <v>124.7267406</v>
      </c>
      <c r="AM55" s="56"/>
      <c r="AN55" s="56">
        <f>SUM(AN52:AN54)</f>
        <v>1103.56</v>
      </c>
      <c r="AO55" s="105"/>
      <c r="AP55" s="106">
        <f>AO54</f>
        <v>1672.3299999999995</v>
      </c>
      <c r="AQ55" s="51">
        <f>SUM(AQ52:AQ54)</f>
        <v>0</v>
      </c>
      <c r="AR55" s="59"/>
      <c r="AS55" s="58"/>
      <c r="AT55" s="58"/>
      <c r="AU55" s="58"/>
      <c r="AV55" s="58"/>
    </row>
    <row r="56" spans="1:48" x14ac:dyDescent="0.2">
      <c r="A56" s="157">
        <v>14</v>
      </c>
      <c r="B56" s="23">
        <v>1</v>
      </c>
      <c r="C56" s="46" t="s">
        <v>50</v>
      </c>
      <c r="D56" s="12">
        <v>6296</v>
      </c>
      <c r="E56" s="12">
        <v>0</v>
      </c>
      <c r="F56" s="12">
        <v>15781</v>
      </c>
      <c r="G56" s="13">
        <v>1.2</v>
      </c>
      <c r="H56" s="13">
        <v>7.5</v>
      </c>
      <c r="I56" s="12">
        <v>16846</v>
      </c>
      <c r="J56" s="13">
        <v>8.6</v>
      </c>
      <c r="K56" s="12">
        <v>15823</v>
      </c>
      <c r="L56" s="14">
        <v>7.1999999999999995E-2</v>
      </c>
      <c r="M56" s="24">
        <f>ROUND(K56*(1-L56),0)</f>
        <v>14684</v>
      </c>
      <c r="N56" s="15">
        <v>0.73399999999999999</v>
      </c>
      <c r="O56" s="25">
        <f>M56*N56</f>
        <v>10778.056</v>
      </c>
      <c r="P56" s="14">
        <v>0.246</v>
      </c>
      <c r="Q56" s="25">
        <f>M56*P56</f>
        <v>3612.2640000000001</v>
      </c>
      <c r="R56" s="16">
        <v>0.02</v>
      </c>
      <c r="S56" s="25">
        <f>M56*R56</f>
        <v>293.68</v>
      </c>
      <c r="T56" s="26">
        <v>0.221</v>
      </c>
      <c r="U56" s="25">
        <f>M56*T56</f>
        <v>3245.1640000000002</v>
      </c>
      <c r="V56" s="16">
        <v>0.50600000000000001</v>
      </c>
      <c r="W56" s="25">
        <f>M56*V56</f>
        <v>7430.1040000000003</v>
      </c>
      <c r="X56" s="16">
        <v>0.39</v>
      </c>
      <c r="Y56" s="25">
        <f>X56*M56</f>
        <v>5726.76</v>
      </c>
      <c r="Z56" s="17">
        <v>2.8700000000000002E-3</v>
      </c>
      <c r="AA56" s="18">
        <f>M56*Z56</f>
        <v>42.143080000000005</v>
      </c>
      <c r="AB56" s="27">
        <f>IF(M56&gt;0,(AD56+AL56)/M56,0)</f>
        <v>3.0574668482702262E-3</v>
      </c>
      <c r="AC56" s="17">
        <v>3.4000000000000002E-4</v>
      </c>
      <c r="AD56" s="24">
        <f>AC56*M56</f>
        <v>4.9925600000000001</v>
      </c>
      <c r="AE56" s="117">
        <v>0.2369</v>
      </c>
      <c r="AF56" s="30">
        <f>AI56*(1-AJ56)*AE56</f>
        <v>37.691737600000003</v>
      </c>
      <c r="AG56" s="28">
        <f>IF(AND(AE56&gt;0,AC56&gt;0,Z56&gt;0),((Z56-AC56)*AE56)/((AE56-AC56)*Z56),0)</f>
        <v>0.88280009992234809</v>
      </c>
      <c r="AH56" s="60">
        <f t="shared" si="0"/>
        <v>0.89000337551450626</v>
      </c>
      <c r="AI56" s="12">
        <v>176</v>
      </c>
      <c r="AJ56" s="14">
        <v>9.6000000000000002E-2</v>
      </c>
      <c r="AK56" s="15">
        <v>0.25080000000000002</v>
      </c>
      <c r="AL56" s="30">
        <f>AI56*(1-AJ56)*AK56</f>
        <v>39.903283200000004</v>
      </c>
      <c r="AM56" s="19">
        <v>1.6</v>
      </c>
      <c r="AN56" s="19">
        <v>1023.94</v>
      </c>
      <c r="AO56" s="101">
        <f>AO54+AI56-AN56</f>
        <v>824.38999999999942</v>
      </c>
      <c r="AP56" s="102"/>
      <c r="AQ56" s="12"/>
      <c r="AR56" s="31"/>
      <c r="AS56" s="20"/>
      <c r="AT56" s="20"/>
      <c r="AU56" s="20"/>
      <c r="AV56" s="20"/>
    </row>
    <row r="57" spans="1:48" x14ac:dyDescent="0.2">
      <c r="A57" s="158"/>
      <c r="B57" s="33">
        <v>2</v>
      </c>
      <c r="C57" s="46" t="s">
        <v>53</v>
      </c>
      <c r="D57" s="34">
        <v>17334</v>
      </c>
      <c r="E57" s="34">
        <v>8</v>
      </c>
      <c r="F57" s="34">
        <v>17102</v>
      </c>
      <c r="G57" s="35">
        <v>3.6</v>
      </c>
      <c r="H57" s="35">
        <v>7.8</v>
      </c>
      <c r="I57" s="34">
        <v>16893</v>
      </c>
      <c r="J57" s="35">
        <v>8.8000000000000007</v>
      </c>
      <c r="K57" s="34">
        <v>16048</v>
      </c>
      <c r="L57" s="36">
        <v>7.0000000000000007E-2</v>
      </c>
      <c r="M57" s="37">
        <f>ROUND(K57*(1-L57),0)</f>
        <v>14925</v>
      </c>
      <c r="N57" s="38">
        <v>0.78100000000000003</v>
      </c>
      <c r="O57" s="25">
        <f>M57*N57</f>
        <v>11656.425000000001</v>
      </c>
      <c r="P57" s="36">
        <v>0.19700000000000001</v>
      </c>
      <c r="Q57" s="25">
        <f>M57*P57</f>
        <v>2940.2249999999999</v>
      </c>
      <c r="R57" s="39">
        <v>2.1999999999999999E-2</v>
      </c>
      <c r="S57" s="25">
        <f>M57*R57</f>
        <v>328.34999999999997</v>
      </c>
      <c r="T57" s="28">
        <v>0.22600000000000001</v>
      </c>
      <c r="U57" s="25">
        <f>M57*T57</f>
        <v>3373.05</v>
      </c>
      <c r="V57" s="39">
        <v>0.504</v>
      </c>
      <c r="W57" s="25">
        <f>M57*V57</f>
        <v>7522.2</v>
      </c>
      <c r="X57" s="39">
        <v>0.39</v>
      </c>
      <c r="Y57" s="25">
        <f>X57*M57</f>
        <v>5820.75</v>
      </c>
      <c r="Z57" s="40">
        <v>2.8300000000000001E-3</v>
      </c>
      <c r="AA57" s="18">
        <f>M57*Z57</f>
        <v>42.237749999999998</v>
      </c>
      <c r="AB57" s="27">
        <f>IF(M57&gt;0,(AD57+AL57)/M57,0)</f>
        <v>2.964349909547739E-3</v>
      </c>
      <c r="AC57" s="40">
        <v>3.2000000000000003E-4</v>
      </c>
      <c r="AD57" s="37">
        <f>AC57*M57</f>
        <v>4.7760000000000007</v>
      </c>
      <c r="AE57" s="28">
        <v>0.23039999999999999</v>
      </c>
      <c r="AF57" s="41">
        <f>AI57*(1-AJ57)*AE57</f>
        <v>37.282406399999999</v>
      </c>
      <c r="AG57" s="28">
        <f>IF(AND(AE57&gt;0,AC57&gt;0,Z57&gt;0),((Z57-AC57)*AE57)/((AE57-AC57)*Z57),0)</f>
        <v>0.88815934970537203</v>
      </c>
      <c r="AH57" s="29">
        <f t="shared" si="0"/>
        <v>0.89322245012370194</v>
      </c>
      <c r="AI57" s="34">
        <v>179</v>
      </c>
      <c r="AJ57" s="36">
        <v>9.6000000000000002E-2</v>
      </c>
      <c r="AK57" s="38">
        <v>0.24390000000000001</v>
      </c>
      <c r="AL57" s="41">
        <f>AI57*(1-AJ57)*AK57</f>
        <v>39.466922400000001</v>
      </c>
      <c r="AM57" s="42">
        <v>1.6</v>
      </c>
      <c r="AN57" s="42"/>
      <c r="AO57" s="121">
        <f>AO56+AI57-AN57</f>
        <v>1003.3899999999994</v>
      </c>
      <c r="AP57" s="104"/>
      <c r="AQ57" s="43"/>
      <c r="AR57" s="44"/>
      <c r="AS57" s="45"/>
      <c r="AT57" s="45"/>
      <c r="AU57" s="45"/>
      <c r="AV57" s="45"/>
    </row>
    <row r="58" spans="1:48" x14ac:dyDescent="0.2">
      <c r="A58" s="158"/>
      <c r="B58" s="33">
        <v>3</v>
      </c>
      <c r="C58" s="46" t="s">
        <v>54</v>
      </c>
      <c r="D58" s="43">
        <v>20816</v>
      </c>
      <c r="E58" s="43">
        <v>3</v>
      </c>
      <c r="F58" s="43">
        <v>18311</v>
      </c>
      <c r="G58" s="37">
        <v>3</v>
      </c>
      <c r="H58" s="37">
        <v>6.1</v>
      </c>
      <c r="I58" s="43">
        <v>17939</v>
      </c>
      <c r="J58" s="37">
        <v>8.1</v>
      </c>
      <c r="K58" s="43">
        <v>16171</v>
      </c>
      <c r="L58" s="39">
        <v>7.3999999999999996E-2</v>
      </c>
      <c r="M58" s="37">
        <f>ROUND(K58*(1-L58),0)</f>
        <v>14974</v>
      </c>
      <c r="N58" s="28">
        <v>0.70499999999999996</v>
      </c>
      <c r="O58" s="25">
        <f>M58*N58</f>
        <v>10556.67</v>
      </c>
      <c r="P58" s="39">
        <v>0.224</v>
      </c>
      <c r="Q58" s="25">
        <f>M58*P58</f>
        <v>3354.1759999999999</v>
      </c>
      <c r="R58" s="39">
        <v>7.0999999999999994E-2</v>
      </c>
      <c r="S58" s="25">
        <f>M58*R58</f>
        <v>1063.154</v>
      </c>
      <c r="T58" s="28">
        <v>0.219</v>
      </c>
      <c r="U58" s="25">
        <f>M58*T58</f>
        <v>3279.306</v>
      </c>
      <c r="V58" s="39">
        <v>0.50900000000000001</v>
      </c>
      <c r="W58" s="25">
        <f>M58*V58</f>
        <v>7621.7660000000005</v>
      </c>
      <c r="X58" s="39">
        <v>0.4</v>
      </c>
      <c r="Y58" s="25">
        <f>X58*M58</f>
        <v>5989.6</v>
      </c>
      <c r="Z58" s="47">
        <v>2.8600000000000001E-3</v>
      </c>
      <c r="AA58" s="18">
        <f>M58*Z58</f>
        <v>42.82564</v>
      </c>
      <c r="AB58" s="27">
        <f>IF(M58&gt;0,(AD58+AL58)/M58,0)</f>
        <v>3.1879852544410311E-3</v>
      </c>
      <c r="AC58" s="47">
        <v>3.1E-4</v>
      </c>
      <c r="AD58" s="37">
        <f>AC58*M58</f>
        <v>4.64194</v>
      </c>
      <c r="AE58" s="28">
        <v>0.22389999999999999</v>
      </c>
      <c r="AF58" s="41">
        <f>AI58*(1-AJ58)*AE58</f>
        <v>41.270143599999997</v>
      </c>
      <c r="AG58" s="28">
        <f>IF(AND(AE58&gt;0,AC58&gt;0,Z58&gt;0),((Z58-AC58)*AE58)/((AE58-AC58)*Z58),0)</f>
        <v>0.89284457659608618</v>
      </c>
      <c r="AH58" s="29">
        <f t="shared" si="0"/>
        <v>0.90395847780340166</v>
      </c>
      <c r="AI58" s="43">
        <v>203</v>
      </c>
      <c r="AJ58" s="39">
        <v>9.1999999999999998E-2</v>
      </c>
      <c r="AK58" s="28">
        <v>0.23380000000000001</v>
      </c>
      <c r="AL58" s="41">
        <f>AI58*(1-AJ58)*AK58</f>
        <v>43.094951200000004</v>
      </c>
      <c r="AM58" s="18">
        <v>1.7</v>
      </c>
      <c r="AN58" s="18"/>
      <c r="AO58" s="121">
        <f>AO57+AI58-AN58</f>
        <v>1206.3899999999994</v>
      </c>
      <c r="AP58" s="104"/>
      <c r="AQ58" s="43"/>
      <c r="AR58" s="48"/>
      <c r="AS58" s="41"/>
      <c r="AT58" s="41"/>
      <c r="AU58" s="41"/>
      <c r="AV58" s="41"/>
    </row>
    <row r="59" spans="1:48" s="22" customFormat="1" ht="13.5" thickBot="1" x14ac:dyDescent="0.25">
      <c r="A59" s="159"/>
      <c r="B59" s="49" t="s">
        <v>38</v>
      </c>
      <c r="C59" s="50"/>
      <c r="D59" s="51">
        <f>SUM(D56:D58)</f>
        <v>44446</v>
      </c>
      <c r="E59" s="51"/>
      <c r="F59" s="51">
        <f>SUM(F56:F58)</f>
        <v>51194</v>
      </c>
      <c r="G59" s="52"/>
      <c r="H59" s="52"/>
      <c r="I59" s="51">
        <f>SUM(I56:I58)</f>
        <v>51678</v>
      </c>
      <c r="J59" s="52"/>
      <c r="K59" s="51">
        <f>SUM(K56:K58)</f>
        <v>48042</v>
      </c>
      <c r="L59" s="21">
        <f>IF(K59&gt;0,(K56*L56+K57*L57+K58*L58)/K59,0)</f>
        <v>7.2005120519545399E-2</v>
      </c>
      <c r="M59" s="52">
        <f>M56+M57+M58</f>
        <v>44583</v>
      </c>
      <c r="N59" s="53">
        <f>IF(M59&gt;0,O59/M59,0)</f>
        <v>0.73999396631002845</v>
      </c>
      <c r="O59" s="54">
        <f>O56+O57+O58</f>
        <v>32991.150999999998</v>
      </c>
      <c r="P59" s="21">
        <f>IF(M59&gt;0,Q59/M59,0)</f>
        <v>0.2222072314559361</v>
      </c>
      <c r="Q59" s="54">
        <f>Q56+Q57+Q58</f>
        <v>9906.6649999999991</v>
      </c>
      <c r="R59" s="21">
        <f>IF(M59&gt;0,S59/M59,0)</f>
        <v>3.7798802234035395E-2</v>
      </c>
      <c r="S59" s="54">
        <f>S56+S57+S58</f>
        <v>1685.184</v>
      </c>
      <c r="T59" s="21">
        <f>IF(M59&gt;0,U59/M59,0)</f>
        <v>0.2220021084269789</v>
      </c>
      <c r="U59" s="54">
        <f>U56+U57+U58</f>
        <v>9897.52</v>
      </c>
      <c r="V59" s="21">
        <f>IF(M59&gt;0,W59/M59,0)</f>
        <v>0.50633806607899867</v>
      </c>
      <c r="W59" s="54">
        <f>W56+W57+W58</f>
        <v>22574.07</v>
      </c>
      <c r="X59" s="21">
        <f>IF(M59&gt;0,Y59/M59,0)</f>
        <v>0.39335867931722857</v>
      </c>
      <c r="Y59" s="54">
        <f>Y56+Y57+Y58</f>
        <v>17537.11</v>
      </c>
      <c r="Z59" s="55">
        <f>IF(M59&gt;0,AA59/M59,0)</f>
        <v>2.8532505663593746E-3</v>
      </c>
      <c r="AA59" s="56">
        <f>SUM(AA56:AA58)</f>
        <v>127.20647</v>
      </c>
      <c r="AB59" s="55">
        <f>IF(M59&gt;0,(AB56*M56+AB57*M57+AB58*M58)/M59,0)</f>
        <v>3.0701311441580872E-3</v>
      </c>
      <c r="AC59" s="55">
        <f>IF(K59&gt;0,(K56*AC56+K57*AC57+K58*AC58)/K59,0)</f>
        <v>3.2322113983597689E-4</v>
      </c>
      <c r="AD59" s="52">
        <f>SUM(AD56:AD58)</f>
        <v>14.410500000000001</v>
      </c>
      <c r="AE59" s="53">
        <f>IF(K59&gt;0,(K56*AE56+K57*AE57+K58*AE58)/K59,0)</f>
        <v>0.23035291619832646</v>
      </c>
      <c r="AF59" s="58">
        <f>SUM(AF56:AF58)</f>
        <v>116.24428759999999</v>
      </c>
      <c r="AG59" s="53">
        <f>IF(AND(AA59&gt;0),((AA56*AG56+AA57*AG57+AA58*AG58)/AA59),0)</f>
        <v>0.88796118799075241</v>
      </c>
      <c r="AH59" s="57">
        <f t="shared" si="0"/>
        <v>0.89591353299399046</v>
      </c>
      <c r="AI59" s="51">
        <f>SUM(AI56:AI58)</f>
        <v>558</v>
      </c>
      <c r="AJ59" s="21">
        <f>IF(AI59&gt;0,(AJ56*AI56+AJ57*AI57+AJ58*AI58)/AI59,0)</f>
        <v>9.4544802867383509E-2</v>
      </c>
      <c r="AK59" s="53">
        <f>IF(K59&gt;0,(AK56*K56+AK57*K57+AK58*K58)/K59,0)</f>
        <v>0.24277289455060158</v>
      </c>
      <c r="AL59" s="58">
        <f>SUM(AL56:AL58)</f>
        <v>122.46515680000002</v>
      </c>
      <c r="AM59" s="56"/>
      <c r="AN59" s="56">
        <f>SUM(AN56:AN58)</f>
        <v>1023.94</v>
      </c>
      <c r="AO59" s="105"/>
      <c r="AP59" s="106">
        <f>AO58</f>
        <v>1206.3899999999994</v>
      </c>
      <c r="AQ59" s="51">
        <f>SUM(AQ56:AQ58)</f>
        <v>0</v>
      </c>
      <c r="AR59" s="59"/>
      <c r="AS59" s="58"/>
      <c r="AT59" s="58"/>
      <c r="AU59" s="58"/>
      <c r="AV59" s="58"/>
    </row>
    <row r="60" spans="1:48" x14ac:dyDescent="0.2">
      <c r="A60" s="157">
        <v>15</v>
      </c>
      <c r="B60" s="23">
        <v>1</v>
      </c>
      <c r="C60" s="46" t="s">
        <v>50</v>
      </c>
      <c r="D60" s="12">
        <v>6193</v>
      </c>
      <c r="E60" s="12">
        <v>2</v>
      </c>
      <c r="F60" s="12">
        <v>11267</v>
      </c>
      <c r="G60" s="13">
        <v>1.7</v>
      </c>
      <c r="H60" s="13">
        <v>7.4</v>
      </c>
      <c r="I60" s="12">
        <v>11194</v>
      </c>
      <c r="J60" s="13">
        <v>9.8000000000000007</v>
      </c>
      <c r="K60" s="12">
        <v>16074</v>
      </c>
      <c r="L60" s="14">
        <v>7.5999999999999998E-2</v>
      </c>
      <c r="M60" s="24">
        <f>ROUND(K60*(1-L60),0)</f>
        <v>14852</v>
      </c>
      <c r="N60" s="15">
        <v>0.72799999999999998</v>
      </c>
      <c r="O60" s="25">
        <f>M60*N60</f>
        <v>10812.255999999999</v>
      </c>
      <c r="P60" s="14">
        <v>0.246</v>
      </c>
      <c r="Q60" s="25">
        <f>M60*P60</f>
        <v>3653.5920000000001</v>
      </c>
      <c r="R60" s="16">
        <v>2.5999999999999999E-2</v>
      </c>
      <c r="S60" s="25">
        <f>M60*R60</f>
        <v>386.15199999999999</v>
      </c>
      <c r="T60" s="26">
        <v>0.22500000000000001</v>
      </c>
      <c r="U60" s="25">
        <f>M60*T60</f>
        <v>3341.7000000000003</v>
      </c>
      <c r="V60" s="16">
        <v>0.497</v>
      </c>
      <c r="W60" s="25">
        <f>M60*V60</f>
        <v>7381.4440000000004</v>
      </c>
      <c r="X60" s="16">
        <v>0.4</v>
      </c>
      <c r="Y60" s="25">
        <f>X60*M60</f>
        <v>5940.8</v>
      </c>
      <c r="Z60" s="17">
        <v>2.8999999999999998E-3</v>
      </c>
      <c r="AA60" s="18">
        <f>M60*Z60</f>
        <v>43.070799999999998</v>
      </c>
      <c r="AB60" s="27">
        <f>IF(M60&gt;0,(AD60+AL60)/M60,0)</f>
        <v>2.8798774037166711E-3</v>
      </c>
      <c r="AC60" s="17">
        <v>3.1E-4</v>
      </c>
      <c r="AD60" s="24">
        <f>AC60*M60</f>
        <v>4.60412</v>
      </c>
      <c r="AE60" s="117">
        <v>0.2248</v>
      </c>
      <c r="AF60" s="30">
        <f>AI60*(1-AJ60)*AE60</f>
        <v>37.599148800000002</v>
      </c>
      <c r="AG60" s="28">
        <f>IF(AND(AE60&gt;0,AC60&gt;0,Z60&gt;0),((Z60-AC60)*AE60)/((AE60-AC60)*Z60),0)</f>
        <v>0.89433674182553269</v>
      </c>
      <c r="AH60" s="60">
        <f t="shared" si="0"/>
        <v>0.89357040634166385</v>
      </c>
      <c r="AI60" s="12">
        <v>184</v>
      </c>
      <c r="AJ60" s="14">
        <v>9.0999999999999998E-2</v>
      </c>
      <c r="AK60" s="15">
        <v>0.22819999999999999</v>
      </c>
      <c r="AL60" s="30">
        <f>AI60*(1-AJ60)*AK60</f>
        <v>38.167819199999997</v>
      </c>
      <c r="AM60" s="19">
        <v>1.6</v>
      </c>
      <c r="AN60" s="19">
        <v>1101.1400000000001</v>
      </c>
      <c r="AO60" s="101">
        <f>AO58+AI60-AN60-AP60</f>
        <v>174.90399999999931</v>
      </c>
      <c r="AP60" s="102">
        <v>114.346</v>
      </c>
      <c r="AQ60" s="12"/>
      <c r="AR60" s="31"/>
      <c r="AS60" s="20"/>
      <c r="AT60" s="20"/>
      <c r="AU60" s="20"/>
      <c r="AV60" s="20"/>
    </row>
    <row r="61" spans="1:48" x14ac:dyDescent="0.2">
      <c r="A61" s="158"/>
      <c r="B61" s="33">
        <v>2</v>
      </c>
      <c r="C61" s="11" t="s">
        <v>51</v>
      </c>
      <c r="D61" s="34">
        <v>19191</v>
      </c>
      <c r="E61" s="34">
        <v>5</v>
      </c>
      <c r="F61" s="34">
        <v>11883</v>
      </c>
      <c r="G61" s="35">
        <v>4.5999999999999996</v>
      </c>
      <c r="H61" s="35">
        <v>9.5</v>
      </c>
      <c r="I61" s="34">
        <v>12521</v>
      </c>
      <c r="J61" s="35">
        <v>10.5</v>
      </c>
      <c r="K61" s="34">
        <v>15581</v>
      </c>
      <c r="L61" s="36">
        <v>7.1999999999999995E-2</v>
      </c>
      <c r="M61" s="37">
        <f>ROUND(K61*(1-L61),0)</f>
        <v>14459</v>
      </c>
      <c r="N61" s="38">
        <v>0.67</v>
      </c>
      <c r="O61" s="25">
        <f>M61*N61</f>
        <v>9687.5300000000007</v>
      </c>
      <c r="P61" s="36">
        <v>0.314</v>
      </c>
      <c r="Q61" s="25">
        <f>M61*P61</f>
        <v>4540.1260000000002</v>
      </c>
      <c r="R61" s="39">
        <v>1.6E-2</v>
      </c>
      <c r="S61" s="25">
        <f>M61*R61</f>
        <v>231.34399999999999</v>
      </c>
      <c r="T61" s="28">
        <v>0.217</v>
      </c>
      <c r="U61" s="25">
        <f>M61*T61</f>
        <v>3137.6030000000001</v>
      </c>
      <c r="V61" s="39">
        <v>0.5</v>
      </c>
      <c r="W61" s="25">
        <f>M61*V61</f>
        <v>7229.5</v>
      </c>
      <c r="X61" s="39">
        <v>0.4</v>
      </c>
      <c r="Y61" s="25">
        <f>X61*M61</f>
        <v>5783.6</v>
      </c>
      <c r="Z61" s="40">
        <v>2.8E-3</v>
      </c>
      <c r="AA61" s="18">
        <f>M61*Z61</f>
        <v>40.485199999999999</v>
      </c>
      <c r="AB61" s="27">
        <f>IF(M61&gt;0,(AD61+AL61)/M61,0)</f>
        <v>2.9626484127533025E-3</v>
      </c>
      <c r="AC61" s="40">
        <v>2.9E-4</v>
      </c>
      <c r="AD61" s="37">
        <f>AC61*M61</f>
        <v>4.1931099999999999</v>
      </c>
      <c r="AE61" s="28">
        <v>0.2208</v>
      </c>
      <c r="AF61" s="41">
        <f>AI61*(1-AJ61)*AE61</f>
        <v>36.448339199999999</v>
      </c>
      <c r="AG61" s="28">
        <f>IF(AND(AE61&gt;0,AC61&gt;0,Z61&gt;0),((Z61-AC61)*AE61)/((AE61-AC61)*Z61),0)</f>
        <v>0.89760749431512676</v>
      </c>
      <c r="AH61" s="29">
        <f t="shared" si="0"/>
        <v>0.90323352222241793</v>
      </c>
      <c r="AI61" s="34">
        <v>182</v>
      </c>
      <c r="AJ61" s="36">
        <v>9.2999999999999999E-2</v>
      </c>
      <c r="AK61" s="38">
        <v>0.2341</v>
      </c>
      <c r="AL61" s="41">
        <f>AI61*(1-AJ61)*AK61</f>
        <v>38.643823400000002</v>
      </c>
      <c r="AM61" s="42">
        <v>1.58</v>
      </c>
      <c r="AN61" s="42"/>
      <c r="AO61" s="121">
        <f>AO60+AI61-AN61</f>
        <v>356.90399999999931</v>
      </c>
      <c r="AP61" s="104"/>
      <c r="AQ61" s="43"/>
      <c r="AR61" s="44"/>
      <c r="AS61" s="45"/>
      <c r="AT61" s="45"/>
      <c r="AU61" s="45"/>
      <c r="AV61" s="45"/>
    </row>
    <row r="62" spans="1:48" x14ac:dyDescent="0.2">
      <c r="A62" s="158"/>
      <c r="B62" s="33">
        <v>3</v>
      </c>
      <c r="C62" s="46" t="s">
        <v>54</v>
      </c>
      <c r="D62" s="43">
        <v>16951</v>
      </c>
      <c r="E62" s="43">
        <v>2</v>
      </c>
      <c r="F62" s="43">
        <v>16854</v>
      </c>
      <c r="G62" s="37">
        <v>1.8</v>
      </c>
      <c r="H62" s="37">
        <v>9</v>
      </c>
      <c r="I62" s="43">
        <v>16545</v>
      </c>
      <c r="J62" s="37">
        <v>10.1</v>
      </c>
      <c r="K62" s="43">
        <v>15326</v>
      </c>
      <c r="L62" s="39">
        <v>6.6000000000000003E-2</v>
      </c>
      <c r="M62" s="37">
        <f>ROUND(K62*(1-L62),0)</f>
        <v>14314</v>
      </c>
      <c r="N62" s="28">
        <v>0.82199999999999995</v>
      </c>
      <c r="O62" s="25">
        <f>M62*N62</f>
        <v>11766.108</v>
      </c>
      <c r="P62" s="39">
        <v>0.159</v>
      </c>
      <c r="Q62" s="25">
        <f>M62*P62</f>
        <v>2275.9259999999999</v>
      </c>
      <c r="R62" s="39">
        <v>1.9E-2</v>
      </c>
      <c r="S62" s="25">
        <f>M62*R62</f>
        <v>271.96600000000001</v>
      </c>
      <c r="T62" s="28">
        <v>0.21299999999999999</v>
      </c>
      <c r="U62" s="25">
        <f>M62*T62</f>
        <v>3048.8820000000001</v>
      </c>
      <c r="V62" s="39">
        <v>0.495</v>
      </c>
      <c r="W62" s="25">
        <f>M62*V62</f>
        <v>7085.43</v>
      </c>
      <c r="X62" s="39">
        <v>0.4</v>
      </c>
      <c r="Y62" s="25">
        <f>X62*M62</f>
        <v>5725.6</v>
      </c>
      <c r="Z62" s="47">
        <v>2.8400000000000001E-3</v>
      </c>
      <c r="AA62" s="18">
        <f>M62*Z62</f>
        <v>40.651760000000003</v>
      </c>
      <c r="AB62" s="27">
        <f>IF(M62&gt;0,(AD62+AL62)/M62,0)</f>
        <v>2.960260863490289E-3</v>
      </c>
      <c r="AC62" s="47">
        <v>2.7999999999999998E-4</v>
      </c>
      <c r="AD62" s="37">
        <f>AC62*M62</f>
        <v>4.0079199999999995</v>
      </c>
      <c r="AE62" s="28">
        <v>0.21929999999999999</v>
      </c>
      <c r="AF62" s="41">
        <f>AI62*(1-AJ62)*AE62</f>
        <v>37.476615599999995</v>
      </c>
      <c r="AG62" s="28">
        <f>IF(AND(AE62&gt;0,AC62&gt;0,Z62&gt;0),((Z62-AC62)*AE62)/((AE62-AC62)*Z62),0)</f>
        <v>0.90256083115439967</v>
      </c>
      <c r="AH62" s="29">
        <f t="shared" si="0"/>
        <v>0.90654439796068897</v>
      </c>
      <c r="AI62" s="43">
        <v>188</v>
      </c>
      <c r="AJ62" s="39">
        <v>9.0999999999999998E-2</v>
      </c>
      <c r="AK62" s="28">
        <v>0.22450000000000001</v>
      </c>
      <c r="AL62" s="41">
        <f>AI62*(1-AJ62)*AK62</f>
        <v>38.365254</v>
      </c>
      <c r="AM62" s="18">
        <v>1.68</v>
      </c>
      <c r="AN62" s="18"/>
      <c r="AO62" s="121">
        <f>AO61+AI62-AN62</f>
        <v>544.90399999999931</v>
      </c>
      <c r="AP62" s="104"/>
      <c r="AQ62" s="43"/>
      <c r="AR62" s="48"/>
      <c r="AS62" s="41"/>
      <c r="AT62" s="41"/>
      <c r="AU62" s="41"/>
      <c r="AV62" s="41"/>
    </row>
    <row r="63" spans="1:48" s="22" customFormat="1" ht="13.5" thickBot="1" x14ac:dyDescent="0.25">
      <c r="A63" s="159"/>
      <c r="B63" s="49" t="s">
        <v>38</v>
      </c>
      <c r="C63" s="50"/>
      <c r="D63" s="51">
        <f>SUM(D60:D62)</f>
        <v>42335</v>
      </c>
      <c r="E63" s="51"/>
      <c r="F63" s="51">
        <f>SUM(F60:F62)</f>
        <v>40004</v>
      </c>
      <c r="G63" s="52"/>
      <c r="H63" s="52"/>
      <c r="I63" s="51">
        <f>SUM(I60:I62)</f>
        <v>40260</v>
      </c>
      <c r="J63" s="52"/>
      <c r="K63" s="51">
        <f>SUM(K60:K62)</f>
        <v>46981</v>
      </c>
      <c r="L63" s="21">
        <f>IF(K63&gt;0,(K60*L60+K61*L61+K62*L62)/K63,0)</f>
        <v>7.1411251356931535E-2</v>
      </c>
      <c r="M63" s="52">
        <f>M60+M61+M62</f>
        <v>43625</v>
      </c>
      <c r="N63" s="53">
        <f>IF(M63&gt;0,O63/M63,0)</f>
        <v>0.73961934670487106</v>
      </c>
      <c r="O63" s="54">
        <f>O60+O61+O62</f>
        <v>32265.894</v>
      </c>
      <c r="P63" s="21">
        <f>IF(M63&gt;0,Q63/M63,0)</f>
        <v>0.23999183954154729</v>
      </c>
      <c r="Q63" s="54">
        <f>Q60+Q61+Q62</f>
        <v>10469.644</v>
      </c>
      <c r="R63" s="21">
        <f>IF(M63&gt;0,S63/M63,0)</f>
        <v>2.0388813753581661E-2</v>
      </c>
      <c r="S63" s="54">
        <f>S60+S61+S62</f>
        <v>889.46199999999999</v>
      </c>
      <c r="T63" s="21">
        <f>IF(M63&gt;0,U63/M63,0)</f>
        <v>0.21841111747851003</v>
      </c>
      <c r="U63" s="54">
        <f>U60+U61+U62</f>
        <v>9528.1849999999995</v>
      </c>
      <c r="V63" s="21">
        <f>IF(M63&gt;0,W63/M63,0)</f>
        <v>0.49733808595988538</v>
      </c>
      <c r="W63" s="54">
        <f>W60+W61+W62</f>
        <v>21696.374</v>
      </c>
      <c r="X63" s="21">
        <f>IF(M63&gt;0,Y63/M63,0)</f>
        <v>0.4</v>
      </c>
      <c r="Y63" s="54">
        <f>Y60+Y61+Y62</f>
        <v>17450</v>
      </c>
      <c r="Z63" s="55">
        <f>IF(M63&gt;0,AA63/M63,0)</f>
        <v>2.847169283667622E-3</v>
      </c>
      <c r="AA63" s="56">
        <f>SUM(AA60:AA62)</f>
        <v>124.20776000000001</v>
      </c>
      <c r="AB63" s="55">
        <f>IF(M63&gt;0,(AB60*M60+AB61*M61+AB62*M62)/M63,0)</f>
        <v>2.9336858819484237E-3</v>
      </c>
      <c r="AC63" s="55">
        <f>IF(K63&gt;0,(K60*AC60+K61*AC61+K62*AC62)/K63,0)</f>
        <v>2.9358059641131518E-4</v>
      </c>
      <c r="AD63" s="52">
        <f>SUM(AD60:AD62)</f>
        <v>12.805149999999998</v>
      </c>
      <c r="AE63" s="53">
        <f>IF(K63&gt;0,(K60*AE60+K61*AE61+K62*AE62)/K63,0)</f>
        <v>0.22167922777292948</v>
      </c>
      <c r="AF63" s="58">
        <f>SUM(AF60:AF62)</f>
        <v>111.52410359999999</v>
      </c>
      <c r="AG63" s="53">
        <f>IF(AND(AA63&gt;0),((AA60*AG60+AA61*AG61+AA62*AG62)/AA63),0)</f>
        <v>0.89809448429111916</v>
      </c>
      <c r="AH63" s="57">
        <f t="shared" si="0"/>
        <v>0.9010831858090933</v>
      </c>
      <c r="AI63" s="51">
        <f>SUM(AI60:AI62)</f>
        <v>554</v>
      </c>
      <c r="AJ63" s="21">
        <f>IF(AI63&gt;0,(AJ60*AI60+AJ61*AI61+AJ62*AI62)/AI63,0)</f>
        <v>9.1657039711191352E-2</v>
      </c>
      <c r="AK63" s="53">
        <f>IF(K63&gt;0,(AK60*K60+AK61*K61+AK62*K62)/K63,0)</f>
        <v>0.22894970094293435</v>
      </c>
      <c r="AL63" s="58">
        <f>SUM(AL60:AL62)</f>
        <v>115.17689659999999</v>
      </c>
      <c r="AM63" s="56"/>
      <c r="AN63" s="56">
        <f>SUM(AN60:AN62)</f>
        <v>1101.1400000000001</v>
      </c>
      <c r="AO63" s="105"/>
      <c r="AP63" s="106">
        <f>AO62</f>
        <v>544.90399999999931</v>
      </c>
      <c r="AQ63" s="51">
        <f>SUM(AQ60:AQ62)</f>
        <v>0</v>
      </c>
      <c r="AR63" s="59"/>
      <c r="AS63" s="58"/>
      <c r="AT63" s="58"/>
      <c r="AU63" s="58"/>
      <c r="AV63" s="58"/>
    </row>
    <row r="64" spans="1:48" x14ac:dyDescent="0.2">
      <c r="A64" s="157">
        <v>16</v>
      </c>
      <c r="B64" s="23">
        <v>1</v>
      </c>
      <c r="C64" s="46" t="s">
        <v>50</v>
      </c>
      <c r="D64" s="12">
        <v>19270</v>
      </c>
      <c r="E64" s="12">
        <v>0</v>
      </c>
      <c r="F64" s="12">
        <v>18594</v>
      </c>
      <c r="G64" s="13">
        <v>1.9</v>
      </c>
      <c r="H64" s="13">
        <v>8.1999999999999993</v>
      </c>
      <c r="I64" s="12">
        <v>17651</v>
      </c>
      <c r="J64" s="13">
        <v>8.9</v>
      </c>
      <c r="K64" s="12">
        <v>15502</v>
      </c>
      <c r="L64" s="14">
        <v>6.2E-2</v>
      </c>
      <c r="M64" s="24">
        <f>ROUND(K64*(1-L64),0)</f>
        <v>14541</v>
      </c>
      <c r="N64" s="15">
        <v>0.73599999999999999</v>
      </c>
      <c r="O64" s="25">
        <f>M64*N64</f>
        <v>10702.175999999999</v>
      </c>
      <c r="P64" s="14">
        <v>0.23799999999999999</v>
      </c>
      <c r="Q64" s="25">
        <f>M64*P64</f>
        <v>3460.7579999999998</v>
      </c>
      <c r="R64" s="16">
        <v>2.5999999999999999E-2</v>
      </c>
      <c r="S64" s="25">
        <f>M64*R64</f>
        <v>378.06599999999997</v>
      </c>
      <c r="T64" s="26">
        <v>0.20699999999999999</v>
      </c>
      <c r="U64" s="25">
        <f>M64*T64</f>
        <v>3009.9869999999996</v>
      </c>
      <c r="V64" s="16">
        <v>0.497</v>
      </c>
      <c r="W64" s="25">
        <f>M64*V64</f>
        <v>7226.8770000000004</v>
      </c>
      <c r="X64" s="16">
        <v>0.4</v>
      </c>
      <c r="Y64" s="25">
        <f>X64*M64</f>
        <v>5816.4000000000005</v>
      </c>
      <c r="Z64" s="17">
        <v>2.8999999999999998E-3</v>
      </c>
      <c r="AA64" s="18">
        <f>M64*Z64</f>
        <v>42.168899999999994</v>
      </c>
      <c r="AB64" s="27">
        <f>IF(M64&gt;0,(AD64+AL64)/M64,0)</f>
        <v>3.2198587442404236E-3</v>
      </c>
      <c r="AC64" s="17">
        <v>2.7999999999999998E-4</v>
      </c>
      <c r="AD64" s="24">
        <f>AC64*M64</f>
        <v>4.0714799999999993</v>
      </c>
      <c r="AE64" s="117">
        <v>0.2195</v>
      </c>
      <c r="AF64" s="30">
        <f>AI64*(1-AJ64)*AE64</f>
        <v>41.082717500000001</v>
      </c>
      <c r="AG64" s="28">
        <f>IF(AND(AE64&gt;0,AC64&gt;0,Z64&gt;0),((Z64-AC64)*AE64)/((AE64-AC64)*Z64),0)</f>
        <v>0.90460221034451305</v>
      </c>
      <c r="AH64" s="60">
        <f t="shared" si="0"/>
        <v>0.9141603504076905</v>
      </c>
      <c r="AI64" s="12">
        <v>205</v>
      </c>
      <c r="AJ64" s="14">
        <v>8.6999999999999994E-2</v>
      </c>
      <c r="AK64" s="15">
        <v>0.22839999999999999</v>
      </c>
      <c r="AL64" s="30">
        <f>AI64*(1-AJ64)*AK64</f>
        <v>42.748486</v>
      </c>
      <c r="AM64" s="19">
        <v>1.62</v>
      </c>
      <c r="AN64" s="19"/>
      <c r="AO64" s="101">
        <f>AO62+AI64-AN64</f>
        <v>749.90399999999931</v>
      </c>
      <c r="AP64" s="102"/>
      <c r="AQ64" s="12"/>
      <c r="AR64" s="31"/>
      <c r="AS64" s="20"/>
      <c r="AT64" s="20"/>
      <c r="AU64" s="20"/>
      <c r="AV64" s="20"/>
    </row>
    <row r="65" spans="1:48" x14ac:dyDescent="0.2">
      <c r="A65" s="158"/>
      <c r="B65" s="33">
        <v>2</v>
      </c>
      <c r="C65" s="11" t="s">
        <v>51</v>
      </c>
      <c r="D65" s="34">
        <v>18532</v>
      </c>
      <c r="E65" s="34">
        <v>3</v>
      </c>
      <c r="F65" s="34">
        <v>18500</v>
      </c>
      <c r="G65" s="35">
        <v>1.9</v>
      </c>
      <c r="H65" s="35">
        <v>7.8</v>
      </c>
      <c r="I65" s="34">
        <v>18179</v>
      </c>
      <c r="J65" s="35">
        <v>8.1999999999999993</v>
      </c>
      <c r="K65" s="34">
        <v>16117</v>
      </c>
      <c r="L65" s="36">
        <v>6.7000000000000004E-2</v>
      </c>
      <c r="M65" s="37">
        <f>ROUND(K65*(1-L65),0)</f>
        <v>15037</v>
      </c>
      <c r="N65" s="38">
        <v>0.70099999999999996</v>
      </c>
      <c r="O65" s="25">
        <f>M65*N65</f>
        <v>10540.937</v>
      </c>
      <c r="P65" s="36">
        <v>0.28000000000000003</v>
      </c>
      <c r="Q65" s="25">
        <f>M65*P65</f>
        <v>4210.3600000000006</v>
      </c>
      <c r="R65" s="39">
        <v>1.9E-2</v>
      </c>
      <c r="S65" s="25">
        <f>M65*R65</f>
        <v>285.70299999999997</v>
      </c>
      <c r="T65" s="28">
        <v>0.21299999999999999</v>
      </c>
      <c r="U65" s="25">
        <f>M65*T65</f>
        <v>3202.8809999999999</v>
      </c>
      <c r="V65" s="39">
        <v>0.50900000000000001</v>
      </c>
      <c r="W65" s="25">
        <f>M65*V65</f>
        <v>7653.8330000000005</v>
      </c>
      <c r="X65" s="39">
        <v>0.39</v>
      </c>
      <c r="Y65" s="25">
        <f>X65*M65</f>
        <v>5864.43</v>
      </c>
      <c r="Z65" s="40">
        <v>3.0699999999999998E-3</v>
      </c>
      <c r="AA65" s="18">
        <f>M65*Z65</f>
        <v>46.163589999999999</v>
      </c>
      <c r="AB65" s="27">
        <f>IF(M65&gt;0,(AD65+AL65)/M65,0)</f>
        <v>3.2444752809735987E-3</v>
      </c>
      <c r="AC65" s="40">
        <v>2.7E-4</v>
      </c>
      <c r="AD65" s="37">
        <f>AC65*M65</f>
        <v>4.05999</v>
      </c>
      <c r="AE65" s="28">
        <v>0.2205</v>
      </c>
      <c r="AF65" s="41">
        <f>AI65*(1-AJ65)*AE65</f>
        <v>43.389108</v>
      </c>
      <c r="AG65" s="28">
        <f>IF(AND(AE65&gt;0,AC65&gt;0,Z65&gt;0),((Z65-AC65)*AE65)/((AE65-AC65)*Z65),0)</f>
        <v>0.91317028495971275</v>
      </c>
      <c r="AH65" s="29">
        <f t="shared" si="0"/>
        <v>0.91787191385699429</v>
      </c>
      <c r="AI65" s="34">
        <v>216</v>
      </c>
      <c r="AJ65" s="36">
        <v>8.8999999999999996E-2</v>
      </c>
      <c r="AK65" s="38">
        <v>0.2273</v>
      </c>
      <c r="AL65" s="41">
        <f>AI65*(1-AJ65)*AK65</f>
        <v>44.727184800000003</v>
      </c>
      <c r="AM65" s="42">
        <v>1.59</v>
      </c>
      <c r="AN65" s="42"/>
      <c r="AO65" s="121">
        <f>AO64+AI65-AN65</f>
        <v>965.90399999999931</v>
      </c>
      <c r="AP65" s="104"/>
      <c r="AQ65" s="43"/>
      <c r="AR65" s="44"/>
      <c r="AS65" s="45"/>
      <c r="AT65" s="45"/>
      <c r="AU65" s="45"/>
      <c r="AV65" s="45"/>
    </row>
    <row r="66" spans="1:48" x14ac:dyDescent="0.2">
      <c r="A66" s="158"/>
      <c r="B66" s="33">
        <v>3</v>
      </c>
      <c r="C66" s="46" t="s">
        <v>56</v>
      </c>
      <c r="D66" s="43">
        <v>15600</v>
      </c>
      <c r="E66" s="43">
        <v>4</v>
      </c>
      <c r="F66" s="43">
        <v>18786</v>
      </c>
      <c r="G66" s="37">
        <v>2.5</v>
      </c>
      <c r="H66" s="37">
        <v>7.9</v>
      </c>
      <c r="I66" s="43">
        <v>17977</v>
      </c>
      <c r="J66" s="37">
        <v>7.6</v>
      </c>
      <c r="K66" s="43">
        <v>16270</v>
      </c>
      <c r="L66" s="39">
        <v>6.5000000000000002E-2</v>
      </c>
      <c r="M66" s="37">
        <f>ROUND(K66*(1-L66),0)</f>
        <v>15212</v>
      </c>
      <c r="N66" s="28">
        <v>0.73</v>
      </c>
      <c r="O66" s="25">
        <f>M66*N66</f>
        <v>11104.76</v>
      </c>
      <c r="P66" s="39">
        <v>0.249</v>
      </c>
      <c r="Q66" s="25">
        <f>M66*P66</f>
        <v>3787.788</v>
      </c>
      <c r="R66" s="39">
        <v>2.1000000000000001E-2</v>
      </c>
      <c r="S66" s="25">
        <f>M66*R66</f>
        <v>319.452</v>
      </c>
      <c r="T66" s="28">
        <v>0.22700000000000001</v>
      </c>
      <c r="U66" s="25">
        <f>M66*T66</f>
        <v>3453.1240000000003</v>
      </c>
      <c r="V66" s="39">
        <v>0.49399999999999999</v>
      </c>
      <c r="W66" s="25">
        <f>M66*V66</f>
        <v>7514.7280000000001</v>
      </c>
      <c r="X66" s="39">
        <v>0.4</v>
      </c>
      <c r="Y66" s="25">
        <f>X66*M66</f>
        <v>6084.8</v>
      </c>
      <c r="Z66" s="47">
        <v>3.0500000000000002E-3</v>
      </c>
      <c r="AA66" s="18">
        <f>M66*Z66</f>
        <v>46.396599999999999</v>
      </c>
      <c r="AB66" s="27">
        <f>IF(M66&gt;0,(AD66+AL66)/M66,0)</f>
        <v>3.2028363791743362E-3</v>
      </c>
      <c r="AC66" s="47">
        <v>2.7999999999999998E-4</v>
      </c>
      <c r="AD66" s="37">
        <f>AC66*M66</f>
        <v>4.25936</v>
      </c>
      <c r="AE66" s="28">
        <v>0.2185</v>
      </c>
      <c r="AF66" s="41">
        <f>AI66*(1-AJ66)*AE66</f>
        <v>41.893005000000002</v>
      </c>
      <c r="AG66" s="28">
        <f>IF(AND(AE66&gt;0,AC66&gt;0,Z66&gt;0),((Z66-AC66)*AE66)/((AE66-AC66)*Z66),0)</f>
        <v>0.90936203650699932</v>
      </c>
      <c r="AH66" s="29">
        <f t="shared" si="0"/>
        <v>0.91368068213875453</v>
      </c>
      <c r="AI66" s="43">
        <v>210</v>
      </c>
      <c r="AJ66" s="39">
        <v>8.6999999999999994E-2</v>
      </c>
      <c r="AK66" s="28">
        <v>0.2319</v>
      </c>
      <c r="AL66" s="41">
        <f>AI66*(1-AJ66)*AK66</f>
        <v>44.462187</v>
      </c>
      <c r="AM66" s="18">
        <v>1.6</v>
      </c>
      <c r="AN66" s="18"/>
      <c r="AO66" s="121">
        <f>AO65+AI66-AN66</f>
        <v>1175.9039999999993</v>
      </c>
      <c r="AP66" s="104"/>
      <c r="AQ66" s="43"/>
      <c r="AR66" s="48"/>
      <c r="AS66" s="41"/>
      <c r="AT66" s="41"/>
      <c r="AU66" s="41"/>
      <c r="AV66" s="41"/>
    </row>
    <row r="67" spans="1:48" s="22" customFormat="1" ht="13.5" thickBot="1" x14ac:dyDescent="0.25">
      <c r="A67" s="159"/>
      <c r="B67" s="49" t="s">
        <v>38</v>
      </c>
      <c r="C67" s="50"/>
      <c r="D67" s="51">
        <f>SUM(D64:D66)</f>
        <v>53402</v>
      </c>
      <c r="E67" s="51"/>
      <c r="F67" s="51">
        <f>SUM(F64:F66)</f>
        <v>55880</v>
      </c>
      <c r="G67" s="52"/>
      <c r="H67" s="52"/>
      <c r="I67" s="51">
        <f>SUM(I64:I66)</f>
        <v>53807</v>
      </c>
      <c r="J67" s="52"/>
      <c r="K67" s="51">
        <f>SUM(K64:K66)</f>
        <v>47889</v>
      </c>
      <c r="L67" s="21">
        <f>IF(K67&gt;0,(K64*L64+K65*L65+K66*L66)/K67,0)</f>
        <v>6.4701977489611387E-2</v>
      </c>
      <c r="M67" s="52">
        <f>M64+M65+M66</f>
        <v>44790</v>
      </c>
      <c r="N67" s="53">
        <f>IF(M67&gt;0,O67/M67,0)</f>
        <v>0.72221194463049787</v>
      </c>
      <c r="O67" s="54">
        <f>O64+O65+O66</f>
        <v>32347.873</v>
      </c>
      <c r="P67" s="21">
        <f>IF(M67&gt;0,Q67/M67,0)</f>
        <v>0.25583625809332444</v>
      </c>
      <c r="Q67" s="54">
        <f>Q64+Q65+Q66</f>
        <v>11458.906000000001</v>
      </c>
      <c r="R67" s="21">
        <f>IF(M67&gt;0,S67/M67,0)</f>
        <v>2.1951797276177718E-2</v>
      </c>
      <c r="S67" s="54">
        <f>S64+S65+S66</f>
        <v>983.221</v>
      </c>
      <c r="T67" s="21">
        <f>IF(M67&gt;0,U67/M67,0)</f>
        <v>0.21580692118776512</v>
      </c>
      <c r="U67" s="54">
        <f>U64+U65+U66</f>
        <v>9665.9920000000002</v>
      </c>
      <c r="V67" s="21">
        <f>IF(M67&gt;0,W67/M67,0)</f>
        <v>0.50000977896851984</v>
      </c>
      <c r="W67" s="54">
        <f>W64+W65+W66</f>
        <v>22395.438000000002</v>
      </c>
      <c r="X67" s="21">
        <f>IF(M67&gt;0,Y67/M67,0)</f>
        <v>0.39664277740567094</v>
      </c>
      <c r="Y67" s="54">
        <f>Y64+Y65+Y66</f>
        <v>17765.63</v>
      </c>
      <c r="Z67" s="55">
        <f>IF(M67&gt;0,AA67/M67,0)</f>
        <v>3.0080171913373518E-3</v>
      </c>
      <c r="AA67" s="56">
        <f>SUM(AA64:AA66)</f>
        <v>134.72908999999999</v>
      </c>
      <c r="AB67" s="55">
        <f>IF(M67&gt;0,(AB64*M64+AB65*M65+AB66*M66)/M67,0)</f>
        <v>3.222341768251842E-3</v>
      </c>
      <c r="AC67" s="55">
        <f>IF(K67&gt;0,(K64*AC64+K65*AC65+K66*AC66)/K67,0)</f>
        <v>2.7663450896865666E-4</v>
      </c>
      <c r="AD67" s="52">
        <f>SUM(AD64:AD66)</f>
        <v>12.390830000000001</v>
      </c>
      <c r="AE67" s="53">
        <f>IF(K67&gt;0,(K64*AE64+K65*AE65+K66*AE66)/K67,0)</f>
        <v>0.21949680511182104</v>
      </c>
      <c r="AF67" s="58">
        <f>SUM(AF64:AF66)</f>
        <v>126.3648305</v>
      </c>
      <c r="AG67" s="53">
        <f>IF(AND(AA67&gt;0),((AA64*AG64+AA65*AG65+AA66*AG66)/AA67),0)</f>
        <v>0.90917711569090787</v>
      </c>
      <c r="AH67" s="57">
        <f t="shared" si="0"/>
        <v>0.91525567906893834</v>
      </c>
      <c r="AI67" s="51">
        <f>SUM(AI64:AI66)</f>
        <v>631</v>
      </c>
      <c r="AJ67" s="21">
        <f>IF(AI67&gt;0,(AJ64*AI64+AJ65*AI65+AJ66*AI66)/AI67,0)</f>
        <v>8.7684627575277327E-2</v>
      </c>
      <c r="AK67" s="53">
        <f>IF(K67&gt;0,(AK64*K64+AK65*K65+AK66*K66)/K67,0)</f>
        <v>0.22921889995614861</v>
      </c>
      <c r="AL67" s="58">
        <f>SUM(AL64:AL66)</f>
        <v>131.93785780000002</v>
      </c>
      <c r="AM67" s="56"/>
      <c r="AN67" s="56">
        <f>SUM(AN64:AN66)</f>
        <v>0</v>
      </c>
      <c r="AO67" s="105"/>
      <c r="AP67" s="106">
        <f>AO66</f>
        <v>1175.9039999999993</v>
      </c>
      <c r="AQ67" s="51">
        <f>SUM(AQ64:AQ66)</f>
        <v>0</v>
      </c>
      <c r="AR67" s="59"/>
      <c r="AS67" s="58"/>
      <c r="AT67" s="58"/>
      <c r="AU67" s="58"/>
      <c r="AV67" s="58"/>
    </row>
    <row r="68" spans="1:48" x14ac:dyDescent="0.2">
      <c r="A68" s="157">
        <v>17</v>
      </c>
      <c r="B68" s="23">
        <v>1</v>
      </c>
      <c r="C68" s="11" t="s">
        <v>53</v>
      </c>
      <c r="D68" s="12">
        <v>18427</v>
      </c>
      <c r="E68" s="12">
        <v>0</v>
      </c>
      <c r="F68" s="12">
        <v>18599</v>
      </c>
      <c r="G68" s="13">
        <v>2</v>
      </c>
      <c r="H68" s="13">
        <v>6.5</v>
      </c>
      <c r="I68" s="12">
        <v>17714</v>
      </c>
      <c r="J68" s="13">
        <v>7.3</v>
      </c>
      <c r="K68" s="12">
        <v>16255</v>
      </c>
      <c r="L68" s="14">
        <v>6.6000000000000003E-2</v>
      </c>
      <c r="M68" s="24">
        <f>ROUND(K68*(1-L68),0)</f>
        <v>15182</v>
      </c>
      <c r="N68" s="15">
        <v>0.80300000000000005</v>
      </c>
      <c r="O68" s="25">
        <f>M68*N68</f>
        <v>12191.146000000001</v>
      </c>
      <c r="P68" s="14">
        <v>0.18099999999999999</v>
      </c>
      <c r="Q68" s="25">
        <f>M68*P68</f>
        <v>2747.942</v>
      </c>
      <c r="R68" s="16">
        <v>1.6E-2</v>
      </c>
      <c r="S68" s="25">
        <f>M68*R68</f>
        <v>242.91200000000001</v>
      </c>
      <c r="T68" s="26">
        <v>0.22800000000000001</v>
      </c>
      <c r="U68" s="25">
        <f>M68*T68</f>
        <v>3461.4960000000001</v>
      </c>
      <c r="V68" s="16">
        <v>0.495</v>
      </c>
      <c r="W68" s="25">
        <f>M68*V68</f>
        <v>7515.09</v>
      </c>
      <c r="X68" s="16">
        <v>0.39</v>
      </c>
      <c r="Y68" s="25">
        <f>X68*M68</f>
        <v>5920.9800000000005</v>
      </c>
      <c r="Z68" s="17">
        <v>3.0899999999999999E-3</v>
      </c>
      <c r="AA68" s="18">
        <f>M68*Z68</f>
        <v>46.912379999999999</v>
      </c>
      <c r="AB68" s="27">
        <f>IF(M68&gt;0,(AD68+AL68)/M68,0)</f>
        <v>3.2653190357001712E-3</v>
      </c>
      <c r="AC68" s="17">
        <v>2.7E-4</v>
      </c>
      <c r="AD68" s="24">
        <f>AC68*M68</f>
        <v>4.0991400000000002</v>
      </c>
      <c r="AE68" s="117">
        <v>0.2195</v>
      </c>
      <c r="AF68" s="30">
        <f>AI68*(1-AJ68)*AE68</f>
        <v>43.192332</v>
      </c>
      <c r="AG68" s="28">
        <f>IF(AND(AE68&gt;0,AC68&gt;0,Z68&gt;0),((Z68-AC68)*AE68)/((AE68-AC68)*Z68),0)</f>
        <v>0.91374532841999079</v>
      </c>
      <c r="AH68" s="60">
        <f t="shared" si="0"/>
        <v>0.9183858004594867</v>
      </c>
      <c r="AI68" s="12">
        <v>216</v>
      </c>
      <c r="AJ68" s="14">
        <v>8.8999999999999996E-2</v>
      </c>
      <c r="AK68" s="15">
        <v>0.2311</v>
      </c>
      <c r="AL68" s="30">
        <f>AI68*(1-AJ68)*AK68</f>
        <v>45.4749336</v>
      </c>
      <c r="AM68" s="19">
        <v>1.6</v>
      </c>
      <c r="AN68" s="19"/>
      <c r="AO68" s="101">
        <f>AO66+AI68-AN68</f>
        <v>1391.9039999999993</v>
      </c>
      <c r="AP68" s="102"/>
      <c r="AQ68" s="12"/>
      <c r="AR68" s="31"/>
      <c r="AS68" s="20"/>
      <c r="AT68" s="20"/>
      <c r="AU68" s="20"/>
      <c r="AV68" s="20"/>
    </row>
    <row r="69" spans="1:48" x14ac:dyDescent="0.2">
      <c r="A69" s="158"/>
      <c r="B69" s="33">
        <v>2</v>
      </c>
      <c r="C69" s="11" t="s">
        <v>51</v>
      </c>
      <c r="D69" s="34">
        <v>18348</v>
      </c>
      <c r="E69" s="34">
        <v>5</v>
      </c>
      <c r="F69" s="34">
        <v>18942</v>
      </c>
      <c r="G69" s="35">
        <v>1.5</v>
      </c>
      <c r="H69" s="35">
        <v>9</v>
      </c>
      <c r="I69" s="34">
        <v>17433</v>
      </c>
      <c r="J69" s="35">
        <v>6.9</v>
      </c>
      <c r="K69" s="34">
        <v>16121</v>
      </c>
      <c r="L69" s="36">
        <v>7.0999999999999994E-2</v>
      </c>
      <c r="M69" s="37">
        <f>ROUND(K69*(1-L69),0)</f>
        <v>14976</v>
      </c>
      <c r="N69" s="38">
        <v>0.68100000000000005</v>
      </c>
      <c r="O69" s="25">
        <f>M69*N69</f>
        <v>10198.656000000001</v>
      </c>
      <c r="P69" s="36">
        <v>0.313</v>
      </c>
      <c r="Q69" s="25">
        <f>M69*P69</f>
        <v>4687.4880000000003</v>
      </c>
      <c r="R69" s="39">
        <v>0.06</v>
      </c>
      <c r="S69" s="25">
        <f>M69*R69</f>
        <v>898.56</v>
      </c>
      <c r="T69" s="28">
        <v>0.216</v>
      </c>
      <c r="U69" s="25">
        <f>M69*T69</f>
        <v>3234.8159999999998</v>
      </c>
      <c r="V69" s="39">
        <v>0.50700000000000001</v>
      </c>
      <c r="W69" s="25">
        <f>M69*V69</f>
        <v>7592.8320000000003</v>
      </c>
      <c r="X69" s="39">
        <v>0.39</v>
      </c>
      <c r="Y69" s="25">
        <f>X69*M69</f>
        <v>5840.64</v>
      </c>
      <c r="Z69" s="40">
        <v>3.0699999999999998E-3</v>
      </c>
      <c r="AA69" s="18">
        <f>M69*Z69</f>
        <v>45.976319999999994</v>
      </c>
      <c r="AB69" s="27">
        <f>IF(M69&gt;0,(AD69+AL69)/M69,0)</f>
        <v>3.3144831730769226E-3</v>
      </c>
      <c r="AC69" s="40">
        <v>2.5999999999999998E-4</v>
      </c>
      <c r="AD69" s="37">
        <f>AC69*M69</f>
        <v>3.8937599999999994</v>
      </c>
      <c r="AE69" s="28">
        <v>0.21970000000000001</v>
      </c>
      <c r="AF69" s="41">
        <f>AI69*(1-AJ69)*AE69</f>
        <v>44.785845000000002</v>
      </c>
      <c r="AG69" s="28">
        <f>IF(AND(AE69&gt;0,AC69&gt;0,Z69&gt;0),((Z69-AC69)*AE69)/((AE69-AC69)*Z69),0)</f>
        <v>0.91639393611930176</v>
      </c>
      <c r="AH69" s="29">
        <f t="shared" ref="AH69:AH127" si="1">IF(AND(AB69&gt;0,AK69&gt;0,AC69&gt;0),((AK69*(AB69-AC69))/(AB69*(AK69-AC69))),0)</f>
        <v>0.92262539321105719</v>
      </c>
      <c r="AI69" s="34">
        <v>225</v>
      </c>
      <c r="AJ69" s="36">
        <v>9.4E-2</v>
      </c>
      <c r="AK69" s="38">
        <v>0.22439999999999999</v>
      </c>
      <c r="AL69" s="41">
        <f>AI69*(1-AJ69)*AK69</f>
        <v>45.743939999999995</v>
      </c>
      <c r="AM69" s="42">
        <v>1.59</v>
      </c>
      <c r="AN69" s="42"/>
      <c r="AO69" s="121">
        <f>AO68+AI69-AN69</f>
        <v>1616.9039999999993</v>
      </c>
      <c r="AP69" s="104"/>
      <c r="AQ69" s="43"/>
      <c r="AR69" s="44"/>
      <c r="AS69" s="45"/>
      <c r="AT69" s="45"/>
      <c r="AU69" s="45"/>
      <c r="AV69" s="45"/>
    </row>
    <row r="70" spans="1:48" x14ac:dyDescent="0.2">
      <c r="A70" s="158"/>
      <c r="B70" s="33">
        <v>3</v>
      </c>
      <c r="C70" s="46" t="s">
        <v>56</v>
      </c>
      <c r="D70" s="43">
        <v>16925</v>
      </c>
      <c r="E70" s="43">
        <v>2</v>
      </c>
      <c r="F70" s="43">
        <v>17528</v>
      </c>
      <c r="G70" s="37">
        <v>2.1</v>
      </c>
      <c r="H70" s="37">
        <v>5.7</v>
      </c>
      <c r="I70" s="43">
        <v>16216</v>
      </c>
      <c r="J70" s="37">
        <v>6.7</v>
      </c>
      <c r="K70" s="43">
        <v>16069</v>
      </c>
      <c r="L70" s="39">
        <v>7.1999999999999995E-2</v>
      </c>
      <c r="M70" s="37">
        <f>ROUND(K70*(1-L70),0)</f>
        <v>14912</v>
      </c>
      <c r="N70" s="28">
        <v>0.67300000000000004</v>
      </c>
      <c r="O70" s="25">
        <f>M70*N70</f>
        <v>10035.776</v>
      </c>
      <c r="P70" s="39">
        <v>0.30499999999999999</v>
      </c>
      <c r="Q70" s="25">
        <f>M70*P70</f>
        <v>4548.16</v>
      </c>
      <c r="R70" s="39">
        <v>2.1999999999999999E-2</v>
      </c>
      <c r="S70" s="25">
        <f>M70*R70</f>
        <v>328.06399999999996</v>
      </c>
      <c r="T70" s="28">
        <v>0.22900000000000001</v>
      </c>
      <c r="U70" s="25">
        <f>M70*T70</f>
        <v>3414.848</v>
      </c>
      <c r="V70" s="39">
        <v>0.498</v>
      </c>
      <c r="W70" s="25">
        <f>M70*V70</f>
        <v>7426.1760000000004</v>
      </c>
      <c r="X70" s="39">
        <v>0.39</v>
      </c>
      <c r="Y70" s="25">
        <f>X70*M70</f>
        <v>5815.68</v>
      </c>
      <c r="Z70" s="47">
        <v>3.0699999999999998E-3</v>
      </c>
      <c r="AA70" s="18">
        <f>M70*Z70</f>
        <v>45.77984</v>
      </c>
      <c r="AB70" s="27">
        <f>IF(M70&gt;0,(AD70+AL70)/M70,0)</f>
        <v>3.5064935622317597E-3</v>
      </c>
      <c r="AC70" s="47">
        <v>2.7999999999999998E-4</v>
      </c>
      <c r="AD70" s="37">
        <f>AC70*M70</f>
        <v>4.1753599999999995</v>
      </c>
      <c r="AE70" s="28">
        <v>0.21029999999999999</v>
      </c>
      <c r="AF70" s="41">
        <f>AI70*(1-AJ70)*AE70</f>
        <v>46.414051199999996</v>
      </c>
      <c r="AG70" s="28">
        <f>IF(AND(AE70&gt;0,AC70&gt;0,Z70&gt;0),((Z70-AC70)*AE70)/((AE70-AC70)*Z70),0)</f>
        <v>0.91000639926645732</v>
      </c>
      <c r="AH70" s="29">
        <f t="shared" si="1"/>
        <v>0.92133151099120136</v>
      </c>
      <c r="AI70" s="43">
        <v>242</v>
      </c>
      <c r="AJ70" s="39">
        <v>8.7999999999999995E-2</v>
      </c>
      <c r="AK70" s="28">
        <v>0.218</v>
      </c>
      <c r="AL70" s="41">
        <f>AI70*(1-AJ70)*AK70</f>
        <v>48.113472000000002</v>
      </c>
      <c r="AM70" s="18">
        <v>1.7</v>
      </c>
      <c r="AN70" s="18"/>
      <c r="AO70" s="121">
        <f>AO69+AI70-AN70</f>
        <v>1858.9039999999993</v>
      </c>
      <c r="AP70" s="104"/>
      <c r="AQ70" s="43"/>
      <c r="AR70" s="48"/>
      <c r="AS70" s="41"/>
      <c r="AT70" s="41"/>
      <c r="AU70" s="41"/>
      <c r="AV70" s="41"/>
    </row>
    <row r="71" spans="1:48" s="22" customFormat="1" ht="13.5" thickBot="1" x14ac:dyDescent="0.25">
      <c r="A71" s="159"/>
      <c r="B71" s="49" t="s">
        <v>38</v>
      </c>
      <c r="C71" s="50"/>
      <c r="D71" s="51">
        <f>SUM(D68:D70)</f>
        <v>53700</v>
      </c>
      <c r="E71" s="51"/>
      <c r="F71" s="51">
        <f>SUM(F68:F70)</f>
        <v>55069</v>
      </c>
      <c r="G71" s="52"/>
      <c r="H71" s="52"/>
      <c r="I71" s="51">
        <f>SUM(I68:I70)</f>
        <v>51363</v>
      </c>
      <c r="J71" s="52"/>
      <c r="K71" s="51">
        <f>SUM(K68:K70)</f>
        <v>48445</v>
      </c>
      <c r="L71" s="21">
        <f>IF(K71&gt;0,(K68*L68+K69*L69+K70*L70)/K71,0)</f>
        <v>6.9654020022706167E-2</v>
      </c>
      <c r="M71" s="52">
        <f>M68+M69+M70</f>
        <v>45070</v>
      </c>
      <c r="N71" s="53">
        <f>IF(M71&gt;0,O71/M71,0)</f>
        <v>0.71944925671178173</v>
      </c>
      <c r="O71" s="54">
        <f>O68+O69+O70</f>
        <v>32425.578000000001</v>
      </c>
      <c r="P71" s="21">
        <f>IF(M71&gt;0,Q71/M71,0)</f>
        <v>0.26588839582871088</v>
      </c>
      <c r="Q71" s="54">
        <f>Q68+Q69+Q70</f>
        <v>11983.59</v>
      </c>
      <c r="R71" s="21">
        <f>IF(M71&gt;0,S71/M71,0)</f>
        <v>3.2605635677834484E-2</v>
      </c>
      <c r="S71" s="54">
        <f>S68+S69+S70</f>
        <v>1469.5360000000001</v>
      </c>
      <c r="T71" s="21">
        <f>IF(M71&gt;0,U71/M71,0)</f>
        <v>0.22434346571999111</v>
      </c>
      <c r="U71" s="54">
        <f>U68+U69+U70</f>
        <v>10111.16</v>
      </c>
      <c r="V71" s="21">
        <f>IF(M71&gt;0,W71/M71,0)</f>
        <v>0.49997998668737526</v>
      </c>
      <c r="W71" s="54">
        <f>W68+W69+W70</f>
        <v>22534.098000000002</v>
      </c>
      <c r="X71" s="21">
        <f>IF(M71&gt;0,Y71/M71,0)</f>
        <v>0.39000000000000007</v>
      </c>
      <c r="Y71" s="54">
        <f>Y68+Y69+Y70</f>
        <v>17577.300000000003</v>
      </c>
      <c r="Z71" s="55">
        <f>IF(M71&gt;0,AA71/M71,0)</f>
        <v>3.0767370756600845E-3</v>
      </c>
      <c r="AA71" s="56">
        <f>SUM(AA68:AA70)</f>
        <v>138.66854000000001</v>
      </c>
      <c r="AB71" s="55">
        <f>IF(M71&gt;0,(AB68*M68+AB69*M69+AB70*M70)/M71,0)</f>
        <v>3.3614512003550027E-3</v>
      </c>
      <c r="AC71" s="55">
        <f>IF(K71&gt;0,(K68*AC68+K69*AC69+K70*AC70)/K71,0)</f>
        <v>2.6998926617814012E-4</v>
      </c>
      <c r="AD71" s="52">
        <f>SUM(AD68:AD70)</f>
        <v>12.16826</v>
      </c>
      <c r="AE71" s="53">
        <f>IF(K71&gt;0,(K68*AE68+K69*AE69+K70*AE70)/K71,0)</f>
        <v>0.21651495303952936</v>
      </c>
      <c r="AF71" s="58">
        <f>SUM(AF68:AF70)</f>
        <v>134.39222820000001</v>
      </c>
      <c r="AG71" s="53">
        <f>IF(AND(AA71&gt;0),((AA68*AG68+AA69*AG69+AA70*AG70)/AA71),0)</f>
        <v>0.91338912402581374</v>
      </c>
      <c r="AH71" s="57">
        <f t="shared" si="1"/>
        <v>0.92078798001734463</v>
      </c>
      <c r="AI71" s="51">
        <f>SUM(AI68:AI70)</f>
        <v>683</v>
      </c>
      <c r="AJ71" s="21">
        <f>IF(AI71&gt;0,(AJ68*AI68+AJ69*AI69+AJ70*AI70)/AI71,0)</f>
        <v>9.0292825768667637E-2</v>
      </c>
      <c r="AK71" s="53">
        <f>IF(K71&gt;0,(AK68*K68+AK69*K69+AK70*K70)/K71,0)</f>
        <v>0.22452523273815664</v>
      </c>
      <c r="AL71" s="58">
        <f>SUM(AL68:AL70)</f>
        <v>139.3323456</v>
      </c>
      <c r="AM71" s="56"/>
      <c r="AN71" s="56">
        <f>SUM(AN68:AN70)</f>
        <v>0</v>
      </c>
      <c r="AO71" s="105"/>
      <c r="AP71" s="106">
        <f>AO70</f>
        <v>1858.9039999999993</v>
      </c>
      <c r="AQ71" s="51">
        <f>SUM(AQ68:AQ70)</f>
        <v>0</v>
      </c>
      <c r="AR71" s="59"/>
      <c r="AS71" s="58"/>
      <c r="AT71" s="58"/>
      <c r="AU71" s="58"/>
      <c r="AV71" s="58"/>
    </row>
    <row r="72" spans="1:48" x14ac:dyDescent="0.2">
      <c r="A72" s="157">
        <v>18</v>
      </c>
      <c r="B72" s="23">
        <v>1</v>
      </c>
      <c r="C72" s="11" t="s">
        <v>53</v>
      </c>
      <c r="D72" s="12">
        <v>5797</v>
      </c>
      <c r="E72" s="12">
        <v>2</v>
      </c>
      <c r="F72" s="12">
        <v>14867</v>
      </c>
      <c r="G72" s="13">
        <v>3</v>
      </c>
      <c r="H72" s="13">
        <v>7.3</v>
      </c>
      <c r="I72" s="12">
        <v>14558</v>
      </c>
      <c r="J72" s="125">
        <v>7</v>
      </c>
      <c r="K72" s="12">
        <v>15996</v>
      </c>
      <c r="L72" s="14">
        <v>7.0999999999999994E-2</v>
      </c>
      <c r="M72" s="24">
        <f>ROUND(K72*(1-L72),0)</f>
        <v>14860</v>
      </c>
      <c r="N72" s="15">
        <v>0.75600000000000001</v>
      </c>
      <c r="O72" s="25"/>
      <c r="P72" s="14">
        <v>0.223</v>
      </c>
      <c r="Q72" s="25"/>
      <c r="R72" s="16">
        <v>2.1000000000000001E-2</v>
      </c>
      <c r="S72" s="25">
        <f>M72*R72</f>
        <v>312.06</v>
      </c>
      <c r="T72" s="26">
        <v>0.22800000000000001</v>
      </c>
      <c r="U72" s="25">
        <f>M72*T72</f>
        <v>3388.08</v>
      </c>
      <c r="V72" s="16">
        <v>0.504</v>
      </c>
      <c r="W72" s="25">
        <f>M72*V72</f>
        <v>7489.44</v>
      </c>
      <c r="X72" s="16">
        <v>0.39</v>
      </c>
      <c r="Y72" s="25">
        <f>X72*M72</f>
        <v>5795.4000000000005</v>
      </c>
      <c r="Z72" s="17">
        <v>3.0300000000000001E-3</v>
      </c>
      <c r="AA72" s="18">
        <f>M72*Z72</f>
        <v>45.025800000000004</v>
      </c>
      <c r="AB72" s="27">
        <f>IF(M72&gt;0,(AD72+AL72)/M72,0)</f>
        <v>3.1047179138627189E-3</v>
      </c>
      <c r="AC72" s="17">
        <v>2.7999999999999998E-4</v>
      </c>
      <c r="AD72" s="24">
        <f>AC72*M72</f>
        <v>4.1608000000000001</v>
      </c>
      <c r="AE72" s="117">
        <v>0.2099</v>
      </c>
      <c r="AF72" s="30">
        <f>AI72*(1-AJ72)*AE72</f>
        <v>41.190356200000004</v>
      </c>
      <c r="AG72" s="28">
        <f>IF(AND(AE72&gt;0,AC72&gt;0,Z72&gt;0),((Z72-AC72)*AE72)/((AE72-AC72)*Z72),0)</f>
        <v>0.9088030738003674</v>
      </c>
      <c r="AH72" s="60">
        <f t="shared" si="1"/>
        <v>0.91100720239526412</v>
      </c>
      <c r="AI72" s="12">
        <v>214</v>
      </c>
      <c r="AJ72" s="14">
        <v>8.3000000000000004E-2</v>
      </c>
      <c r="AK72" s="15">
        <v>0.21390000000000001</v>
      </c>
      <c r="AL72" s="30">
        <f>AI72*(1-AJ72)*AK72</f>
        <v>41.975308200000001</v>
      </c>
      <c r="AM72" s="19">
        <v>1.7</v>
      </c>
      <c r="AN72" s="19">
        <v>872.74</v>
      </c>
      <c r="AO72" s="101">
        <f>AO70+AI72-AN72</f>
        <v>1200.1639999999995</v>
      </c>
      <c r="AP72" s="102"/>
      <c r="AQ72" s="12"/>
      <c r="AR72" s="31"/>
      <c r="AS72" s="20"/>
      <c r="AT72" s="20"/>
      <c r="AU72" s="20"/>
      <c r="AV72" s="20"/>
    </row>
    <row r="73" spans="1:48" x14ac:dyDescent="0.2">
      <c r="A73" s="158"/>
      <c r="B73" s="33">
        <v>2</v>
      </c>
      <c r="C73" s="11" t="s">
        <v>54</v>
      </c>
      <c r="D73" s="34">
        <v>18563</v>
      </c>
      <c r="E73" s="34">
        <v>8</v>
      </c>
      <c r="F73" s="34">
        <v>17995</v>
      </c>
      <c r="G73" s="35">
        <v>2.9</v>
      </c>
      <c r="H73" s="35">
        <v>7.1</v>
      </c>
      <c r="I73" s="34">
        <v>18069</v>
      </c>
      <c r="J73" s="126">
        <v>6.7</v>
      </c>
      <c r="K73" s="34">
        <v>16037</v>
      </c>
      <c r="L73" s="36">
        <v>7.0000000000000007E-2</v>
      </c>
      <c r="M73" s="37">
        <f>ROUND(K73*(1-L73),0)</f>
        <v>14914</v>
      </c>
      <c r="N73" s="38">
        <v>0.69599999999999995</v>
      </c>
      <c r="O73" s="25">
        <f>M73*N73</f>
        <v>10380.143999999998</v>
      </c>
      <c r="P73" s="36">
        <v>0.27</v>
      </c>
      <c r="Q73" s="25">
        <f>M73*P73</f>
        <v>4026.78</v>
      </c>
      <c r="R73" s="39">
        <v>3.4000000000000002E-2</v>
      </c>
      <c r="S73" s="25">
        <f>M73*R73</f>
        <v>507.07600000000002</v>
      </c>
      <c r="T73" s="28">
        <v>0.217</v>
      </c>
      <c r="U73" s="25">
        <f>M73*T73</f>
        <v>3236.3380000000002</v>
      </c>
      <c r="V73" s="39">
        <v>0.51200000000000001</v>
      </c>
      <c r="W73" s="25">
        <f>M73*V73</f>
        <v>7635.9679999999998</v>
      </c>
      <c r="X73" s="39">
        <v>0.4</v>
      </c>
      <c r="Y73" s="25">
        <f>X73*M73</f>
        <v>5965.6</v>
      </c>
      <c r="Z73" s="40">
        <v>3.0100000000000001E-3</v>
      </c>
      <c r="AA73" s="18">
        <f>M73*Z73</f>
        <v>44.89114</v>
      </c>
      <c r="AB73" s="27">
        <f>IF(M73&gt;0,(AD73+AL73)/M73,0)</f>
        <v>3.2097595413705243E-3</v>
      </c>
      <c r="AC73" s="40">
        <v>2.5999999999999998E-4</v>
      </c>
      <c r="AD73" s="37">
        <f>AC73*M73</f>
        <v>3.8776399999999995</v>
      </c>
      <c r="AE73" s="28">
        <v>0.21310000000000001</v>
      </c>
      <c r="AF73" s="41">
        <f>AI73*(1-AJ73)*AE73</f>
        <v>42.497041299999999</v>
      </c>
      <c r="AG73" s="28">
        <f>IF(AND(AE73&gt;0,AC73&gt;0,Z73&gt;0),((Z73-AC73)*AE73)/((AE73-AC73)*Z73),0)</f>
        <v>0.9147373192534316</v>
      </c>
      <c r="AH73" s="29">
        <f t="shared" si="1"/>
        <v>0.92008145890691162</v>
      </c>
      <c r="AI73" s="34">
        <v>217</v>
      </c>
      <c r="AJ73" s="36">
        <v>8.1000000000000003E-2</v>
      </c>
      <c r="AK73" s="38">
        <v>0.22059999999999999</v>
      </c>
      <c r="AL73" s="41">
        <f>AI73*(1-AJ73)*AK73</f>
        <v>43.992713799999997</v>
      </c>
      <c r="AM73" s="42">
        <v>1.7</v>
      </c>
      <c r="AN73" s="42"/>
      <c r="AO73" s="121">
        <f>AO72+AI73-AN73</f>
        <v>1417.1639999999995</v>
      </c>
      <c r="AP73" s="104"/>
      <c r="AQ73" s="43"/>
      <c r="AR73" s="44"/>
      <c r="AS73" s="45"/>
      <c r="AT73" s="45"/>
      <c r="AU73" s="45"/>
      <c r="AV73" s="45"/>
    </row>
    <row r="74" spans="1:48" x14ac:dyDescent="0.2">
      <c r="A74" s="158"/>
      <c r="B74" s="33">
        <v>3</v>
      </c>
      <c r="C74" s="46" t="s">
        <v>56</v>
      </c>
      <c r="D74" s="43">
        <v>21200</v>
      </c>
      <c r="E74" s="43">
        <v>3</v>
      </c>
      <c r="F74" s="43">
        <v>17058</v>
      </c>
      <c r="G74" s="37">
        <v>0.8</v>
      </c>
      <c r="H74" s="37">
        <v>8.5</v>
      </c>
      <c r="I74" s="43">
        <v>17475</v>
      </c>
      <c r="J74" s="37">
        <v>6.3</v>
      </c>
      <c r="K74" s="43">
        <v>15913</v>
      </c>
      <c r="L74" s="39">
        <v>7.2999999999999995E-2</v>
      </c>
      <c r="M74" s="37">
        <f>ROUND(K74*(1-L74),0)</f>
        <v>14751</v>
      </c>
      <c r="N74" s="28">
        <v>0.622</v>
      </c>
      <c r="O74" s="25">
        <f>M74*N74</f>
        <v>9175.1219999999994</v>
      </c>
      <c r="P74" s="39">
        <v>0.36499999999999999</v>
      </c>
      <c r="Q74" s="25">
        <f>M74*P74</f>
        <v>5384.1149999999998</v>
      </c>
      <c r="R74" s="39">
        <v>1.2999999999999999E-2</v>
      </c>
      <c r="S74" s="25">
        <f>M74*R74</f>
        <v>191.76300000000001</v>
      </c>
      <c r="T74" s="28">
        <v>0.22</v>
      </c>
      <c r="U74" s="25">
        <f>M74*T74</f>
        <v>3245.22</v>
      </c>
      <c r="V74" s="39">
        <v>0.499</v>
      </c>
      <c r="W74" s="25">
        <f>M74*V74</f>
        <v>7360.7489999999998</v>
      </c>
      <c r="X74" s="39">
        <v>0.39</v>
      </c>
      <c r="Y74" s="25">
        <f>X74*M74</f>
        <v>5752.89</v>
      </c>
      <c r="Z74" s="47">
        <v>3.0699999999999998E-3</v>
      </c>
      <c r="AA74" s="18">
        <f>M74*Z74</f>
        <v>45.28557</v>
      </c>
      <c r="AB74" s="27">
        <f>IF(M74&gt;0,(AD74+AL74)/M74,0)</f>
        <v>3.2473367907260527E-3</v>
      </c>
      <c r="AC74" s="47">
        <v>2.5000000000000001E-4</v>
      </c>
      <c r="AD74" s="37">
        <f>AC74*M74</f>
        <v>3.6877499999999999</v>
      </c>
      <c r="AE74" s="28">
        <v>0.2198</v>
      </c>
      <c r="AF74" s="41">
        <f>AI74*(1-AJ74)*AE74</f>
        <v>42.234569999999998</v>
      </c>
      <c r="AG74" s="28">
        <f>IF(AND(AE74&gt;0,AC74&gt;0,Z74&gt;0),((Z74-AC74)*AE74)/((AE74-AC74)*Z74),0)</f>
        <v>0.91961274059984999</v>
      </c>
      <c r="AH74" s="29">
        <f t="shared" si="1"/>
        <v>0.9240177674889315</v>
      </c>
      <c r="AI74" s="43">
        <v>210</v>
      </c>
      <c r="AJ74" s="39">
        <v>8.5000000000000006E-2</v>
      </c>
      <c r="AK74" s="28">
        <v>0.2301</v>
      </c>
      <c r="AL74" s="41">
        <f>AI74*(1-AJ74)*AK74</f>
        <v>44.213715000000001</v>
      </c>
      <c r="AM74" s="18">
        <v>1.65</v>
      </c>
      <c r="AN74" s="18"/>
      <c r="AO74" s="121">
        <f>AO73+AI74-AN74</f>
        <v>1627.1639999999995</v>
      </c>
      <c r="AP74" s="104"/>
      <c r="AQ74" s="43"/>
      <c r="AR74" s="48"/>
      <c r="AS74" s="41"/>
      <c r="AT74" s="41"/>
      <c r="AU74" s="41"/>
      <c r="AV74" s="41"/>
    </row>
    <row r="75" spans="1:48" s="22" customFormat="1" ht="13.5" thickBot="1" x14ac:dyDescent="0.25">
      <c r="A75" s="159"/>
      <c r="B75" s="49" t="s">
        <v>38</v>
      </c>
      <c r="C75" s="50"/>
      <c r="D75" s="51">
        <f>SUM(D72:D74)</f>
        <v>45560</v>
      </c>
      <c r="E75" s="51"/>
      <c r="F75" s="51">
        <f>SUM(F72:F74)</f>
        <v>49920</v>
      </c>
      <c r="G75" s="52"/>
      <c r="H75" s="52"/>
      <c r="I75" s="51">
        <f>SUM(I72:I74)</f>
        <v>50102</v>
      </c>
      <c r="J75" s="52"/>
      <c r="K75" s="51">
        <f>SUM(K72:K74)</f>
        <v>47946</v>
      </c>
      <c r="L75" s="21">
        <f>IF(K75&gt;0,(K72*L72+K73*L73+K74*L74)/K75,0)</f>
        <v>7.1329307971467901E-2</v>
      </c>
      <c r="M75" s="52">
        <f>M72+M73+M74</f>
        <v>44525</v>
      </c>
      <c r="N75" s="53">
        <f>IF(M75&gt;0,O75/M75,0)</f>
        <v>0.43919743964065122</v>
      </c>
      <c r="O75" s="54">
        <f>O72+O73+O74</f>
        <v>19555.265999999996</v>
      </c>
      <c r="P75" s="21">
        <f>IF(M75&gt;0,Q75/M75,0)</f>
        <v>0.21136204379562046</v>
      </c>
      <c r="Q75" s="54">
        <f>Q72+Q73+Q74</f>
        <v>9410.8950000000004</v>
      </c>
      <c r="R75" s="21">
        <f>IF(M75&gt;0,S75/M75,0)</f>
        <v>2.2704076361594609E-2</v>
      </c>
      <c r="S75" s="54">
        <f>S72+S73+S74</f>
        <v>1010.899</v>
      </c>
      <c r="T75" s="21">
        <f>IF(M75&gt;0,U75/M75,0)</f>
        <v>0.22166508702975854</v>
      </c>
      <c r="U75" s="54">
        <f>U72+U73+U74</f>
        <v>9869.637999999999</v>
      </c>
      <c r="V75" s="21">
        <f>IF(M75&gt;0,W75/M75,0)</f>
        <v>0.50502317798989327</v>
      </c>
      <c r="W75" s="54">
        <f>W72+W73+W74</f>
        <v>22486.156999999999</v>
      </c>
      <c r="X75" s="21">
        <f>IF(M75&gt;0,Y75/M75,0)</f>
        <v>0.39334957888826499</v>
      </c>
      <c r="Y75" s="54">
        <f>Y72+Y73+Y74</f>
        <v>17513.89</v>
      </c>
      <c r="Z75" s="55">
        <f>IF(M75&gt;0,AA75/M75,0)</f>
        <v>3.03655272318922E-3</v>
      </c>
      <c r="AA75" s="56">
        <f>SUM(AA72:AA74)</f>
        <v>135.20251000000002</v>
      </c>
      <c r="AB75" s="55">
        <f>IF(M75&gt;0,(AB72*M72+AB73*M73+AB74*M74)/M75,0)</f>
        <v>3.1871516451431781E-3</v>
      </c>
      <c r="AC75" s="55">
        <f>IF(K75&gt;0,(K72*AC72+K73*AC73+K74*AC74)/K75,0)</f>
        <v>2.6335356442664661E-4</v>
      </c>
      <c r="AD75" s="52">
        <f>SUM(AD72:AD74)</f>
        <v>11.726189999999999</v>
      </c>
      <c r="AE75" s="53">
        <f>IF(K75&gt;0,(K72*AE72+K73*AE73+K74*AE74)/K75,0)</f>
        <v>0.21425609018479122</v>
      </c>
      <c r="AF75" s="58">
        <f>SUM(AF72:AF74)</f>
        <v>125.92196749999999</v>
      </c>
      <c r="AG75" s="53">
        <f>IF(AND(AA75&gt;0),((AA72*AG72+AA73*AG73+AA74*AG74)/AA75),0)</f>
        <v>0.91439407182216825</v>
      </c>
      <c r="AH75" s="57">
        <f t="shared" si="1"/>
        <v>0.91846216651723556</v>
      </c>
      <c r="AI75" s="51">
        <f>SUM(AI72:AI74)</f>
        <v>641</v>
      </c>
      <c r="AJ75" s="21">
        <f>IF(AI75&gt;0,(AJ72*AI72+AJ73*AI73+AJ74*AI74)/AI75,0)</f>
        <v>8.2978159126365053E-2</v>
      </c>
      <c r="AK75" s="53">
        <f>IF(K75&gt;0,(AK72*K72+AK73*K73+AK74*K74)/K75,0)</f>
        <v>0.22151770533516874</v>
      </c>
      <c r="AL75" s="58">
        <f>SUM(AL72:AL74)</f>
        <v>130.181737</v>
      </c>
      <c r="AM75" s="56"/>
      <c r="AN75" s="56">
        <f>SUM(AN72:AN74)</f>
        <v>872.74</v>
      </c>
      <c r="AO75" s="105"/>
      <c r="AP75" s="106">
        <f>AO74</f>
        <v>1627.1639999999995</v>
      </c>
      <c r="AQ75" s="51">
        <f>SUM(AQ72:AQ74)</f>
        <v>0</v>
      </c>
      <c r="AR75" s="59"/>
      <c r="AS75" s="58"/>
      <c r="AT75" s="58"/>
      <c r="AU75" s="58"/>
      <c r="AV75" s="58"/>
    </row>
    <row r="76" spans="1:48" x14ac:dyDescent="0.2">
      <c r="A76" s="157">
        <v>19</v>
      </c>
      <c r="B76" s="23">
        <v>1</v>
      </c>
      <c r="C76" s="11" t="s">
        <v>53</v>
      </c>
      <c r="D76" s="12">
        <v>9015</v>
      </c>
      <c r="E76" s="12">
        <v>3</v>
      </c>
      <c r="F76" s="12">
        <v>17332</v>
      </c>
      <c r="G76" s="13">
        <v>2.8</v>
      </c>
      <c r="H76" s="13">
        <v>7.4</v>
      </c>
      <c r="I76" s="12">
        <v>18231</v>
      </c>
      <c r="J76" s="13">
        <v>6</v>
      </c>
      <c r="K76" s="12">
        <v>16043</v>
      </c>
      <c r="L76" s="14">
        <v>7.4999999999999997E-2</v>
      </c>
      <c r="M76" s="24">
        <f>ROUND(K76*(1-L76),0)</f>
        <v>14840</v>
      </c>
      <c r="N76" s="15">
        <v>0.76</v>
      </c>
      <c r="O76" s="25">
        <f>M76*N76</f>
        <v>11278.4</v>
      </c>
      <c r="P76" s="14">
        <v>0.22600000000000001</v>
      </c>
      <c r="Q76" s="25">
        <f>M76*P76</f>
        <v>3353.84</v>
      </c>
      <c r="R76" s="16">
        <v>1.4E-2</v>
      </c>
      <c r="S76" s="25">
        <f>M76*R76</f>
        <v>207.76</v>
      </c>
      <c r="T76" s="26">
        <v>0.22800000000000001</v>
      </c>
      <c r="U76" s="25">
        <f>M76*T76</f>
        <v>3383.52</v>
      </c>
      <c r="V76" s="16">
        <v>0.48599999999999999</v>
      </c>
      <c r="W76" s="25">
        <f>M76*V76</f>
        <v>7212.24</v>
      </c>
      <c r="X76" s="16">
        <v>0.39</v>
      </c>
      <c r="Y76" s="25">
        <f>X76*M76</f>
        <v>5787.6</v>
      </c>
      <c r="Z76" s="17">
        <v>2.99E-3</v>
      </c>
      <c r="AA76" s="18">
        <f>M76*Z76</f>
        <v>44.371600000000001</v>
      </c>
      <c r="AB76" s="27">
        <f>IF(M76&gt;0,(AD76+AL76)/M76,0)</f>
        <v>3.3046837735849054E-3</v>
      </c>
      <c r="AC76" s="17">
        <v>2.5000000000000001E-4</v>
      </c>
      <c r="AD76" s="24">
        <f>AC76*M76</f>
        <v>3.71</v>
      </c>
      <c r="AE76" s="117">
        <v>0.21229999999999999</v>
      </c>
      <c r="AF76" s="30">
        <f>AI76*(1-AJ76)*AE76</f>
        <v>43.370342399999998</v>
      </c>
      <c r="AG76" s="28">
        <f>IF(AND(AE76&gt;0,AC76&gt;0,Z76&gt;0),((Z76-AC76)*AE76)/((AE76-AC76)*Z76),0)</f>
        <v>0.91746835123602299</v>
      </c>
      <c r="AH76" s="60">
        <f t="shared" si="1"/>
        <v>0.92539237465220381</v>
      </c>
      <c r="AI76" s="12">
        <v>224</v>
      </c>
      <c r="AJ76" s="14">
        <v>8.7999999999999995E-2</v>
      </c>
      <c r="AK76" s="15">
        <v>0.22189999999999999</v>
      </c>
      <c r="AL76" s="30">
        <f>AI76*(1-AJ76)*AK76</f>
        <v>45.331507199999997</v>
      </c>
      <c r="AM76" s="19">
        <v>1.6</v>
      </c>
      <c r="AN76" s="19">
        <v>1033.92</v>
      </c>
      <c r="AO76" s="101">
        <f>AO74+AI76-AN76</f>
        <v>817.24399999999946</v>
      </c>
      <c r="AP76" s="102"/>
      <c r="AQ76" s="12"/>
      <c r="AR76" s="31"/>
      <c r="AS76" s="20"/>
      <c r="AT76" s="20"/>
      <c r="AU76" s="20"/>
      <c r="AV76" s="20"/>
    </row>
    <row r="77" spans="1:48" x14ac:dyDescent="0.2">
      <c r="A77" s="158"/>
      <c r="B77" s="33">
        <v>2</v>
      </c>
      <c r="C77" s="11" t="s">
        <v>54</v>
      </c>
      <c r="D77" s="34">
        <v>18390</v>
      </c>
      <c r="E77" s="34">
        <v>9</v>
      </c>
      <c r="F77" s="34">
        <v>17085</v>
      </c>
      <c r="G77" s="35">
        <v>2.9</v>
      </c>
      <c r="H77" s="35">
        <v>8.3000000000000007</v>
      </c>
      <c r="I77" s="34">
        <v>17520</v>
      </c>
      <c r="J77" s="35">
        <v>6.3</v>
      </c>
      <c r="K77" s="34">
        <v>16246</v>
      </c>
      <c r="L77" s="36">
        <v>7.8E-2</v>
      </c>
      <c r="M77" s="37">
        <f>ROUND(K77*(1-L77),0)</f>
        <v>14979</v>
      </c>
      <c r="N77" s="38">
        <v>0.66700000000000004</v>
      </c>
      <c r="O77" s="25">
        <f>M77*N77</f>
        <v>9990.9930000000004</v>
      </c>
      <c r="P77" s="36">
        <v>0.29899999999999999</v>
      </c>
      <c r="Q77" s="25">
        <f>M77*P77</f>
        <v>4478.7209999999995</v>
      </c>
      <c r="R77" s="39">
        <v>3.4000000000000002E-2</v>
      </c>
      <c r="S77" s="25">
        <f>M77*R77</f>
        <v>509.28600000000006</v>
      </c>
      <c r="T77" s="28">
        <v>0.245</v>
      </c>
      <c r="U77" s="25">
        <f>M77*T77</f>
        <v>3669.855</v>
      </c>
      <c r="V77" s="39">
        <v>0.47399999999999998</v>
      </c>
      <c r="W77" s="25">
        <f>M77*V77</f>
        <v>7100.0459999999994</v>
      </c>
      <c r="X77" s="39">
        <v>0.39</v>
      </c>
      <c r="Y77" s="25">
        <f>X77*M77</f>
        <v>5841.81</v>
      </c>
      <c r="Z77" s="40">
        <v>2.8999999999999998E-3</v>
      </c>
      <c r="AA77" s="18">
        <f>M77*Z77</f>
        <v>43.439099999999996</v>
      </c>
      <c r="AB77" s="27">
        <f>IF(M77&gt;0,(AD77+AL77)/M77,0)</f>
        <v>3.001791468055277E-3</v>
      </c>
      <c r="AC77" s="40">
        <v>2.4000000000000001E-4</v>
      </c>
      <c r="AD77" s="37">
        <f>AC77*M77</f>
        <v>3.5949599999999999</v>
      </c>
      <c r="AE77" s="28">
        <v>0.2248</v>
      </c>
      <c r="AF77" s="41">
        <f>AI77*(1-AJ77)*AE77</f>
        <v>41.777731199999998</v>
      </c>
      <c r="AG77" s="28">
        <f>IF(AND(AE77&gt;0,AC77&gt;0,Z77&gt;0),((Z77-AC77)*AE77)/((AE77-AC77)*Z77),0)</f>
        <v>0.91822168716140684</v>
      </c>
      <c r="AH77" s="29">
        <f t="shared" si="1"/>
        <v>0.92104077985211652</v>
      </c>
      <c r="AI77" s="34">
        <v>204</v>
      </c>
      <c r="AJ77" s="36">
        <v>8.8999999999999996E-2</v>
      </c>
      <c r="AK77" s="38">
        <v>0.22259999999999999</v>
      </c>
      <c r="AL77" s="41">
        <f>AI77*(1-AJ77)*AK77</f>
        <v>41.368874399999996</v>
      </c>
      <c r="AM77" s="42">
        <v>1.62</v>
      </c>
      <c r="AN77" s="42"/>
      <c r="AO77" s="121">
        <f>AO76+AI77-AN77</f>
        <v>1021.2439999999995</v>
      </c>
      <c r="AP77" s="104"/>
      <c r="AQ77" s="43"/>
      <c r="AR77" s="44"/>
      <c r="AS77" s="45"/>
      <c r="AT77" s="45"/>
      <c r="AU77" s="45"/>
      <c r="AV77" s="45"/>
    </row>
    <row r="78" spans="1:48" x14ac:dyDescent="0.2">
      <c r="A78" s="158"/>
      <c r="B78" s="33">
        <v>3</v>
      </c>
      <c r="C78" s="46" t="s">
        <v>50</v>
      </c>
      <c r="D78" s="43">
        <v>20800</v>
      </c>
      <c r="E78" s="43">
        <v>4</v>
      </c>
      <c r="F78" s="43">
        <v>17834</v>
      </c>
      <c r="G78" s="37">
        <v>2.2000000000000002</v>
      </c>
      <c r="H78" s="37">
        <v>7.9</v>
      </c>
      <c r="I78" s="43">
        <v>18415</v>
      </c>
      <c r="J78" s="127">
        <v>5.8</v>
      </c>
      <c r="K78" s="43">
        <v>16356</v>
      </c>
      <c r="L78" s="39">
        <v>7.0000000000000007E-2</v>
      </c>
      <c r="M78" s="37">
        <f>ROUND(K78*(1-L78),0)</f>
        <v>15211</v>
      </c>
      <c r="N78" s="28">
        <v>0.77400000000000002</v>
      </c>
      <c r="O78" s="25">
        <f>M78*N78</f>
        <v>11773.314</v>
      </c>
      <c r="P78" s="39">
        <v>0.21</v>
      </c>
      <c r="Q78" s="25">
        <f>M78*P78</f>
        <v>3194.31</v>
      </c>
      <c r="R78" s="39">
        <v>1.6E-2</v>
      </c>
      <c r="S78" s="25">
        <f>M78*R78</f>
        <v>243.376</v>
      </c>
      <c r="T78" s="28">
        <v>0.254</v>
      </c>
      <c r="U78" s="25">
        <f>M78*T78</f>
        <v>3863.5940000000001</v>
      </c>
      <c r="V78" s="39">
        <v>0.46500000000000002</v>
      </c>
      <c r="W78" s="25">
        <f>M78*V78</f>
        <v>7073.1150000000007</v>
      </c>
      <c r="X78" s="39">
        <v>0.39</v>
      </c>
      <c r="Y78" s="25">
        <f>X78*M78</f>
        <v>5932.29</v>
      </c>
      <c r="Z78" s="47">
        <v>2.99E-3</v>
      </c>
      <c r="AA78" s="18">
        <f>M78*Z78</f>
        <v>45.480890000000002</v>
      </c>
      <c r="AB78" s="27">
        <f>IF(M78&gt;0,(AD78+AL78)/M78,0)</f>
        <v>3.3069036749720599E-3</v>
      </c>
      <c r="AC78" s="47">
        <v>2.5000000000000001E-4</v>
      </c>
      <c r="AD78" s="37">
        <f>AC78*M78</f>
        <v>3.8027500000000001</v>
      </c>
      <c r="AE78" s="28">
        <v>0.22670000000000001</v>
      </c>
      <c r="AF78" s="41">
        <f>AI78*(1-AJ78)*AE78</f>
        <v>45.377632200000001</v>
      </c>
      <c r="AG78" s="28">
        <f>IF(AND(AE78&gt;0,AC78&gt;0,Z78&gt;0),((Z78-AC78)*AE78)/((AE78-AC78)*Z78),0)</f>
        <v>0.91739964893650805</v>
      </c>
      <c r="AH78" s="29">
        <f t="shared" si="1"/>
        <v>0.92539648662624174</v>
      </c>
      <c r="AI78" s="43">
        <v>219</v>
      </c>
      <c r="AJ78" s="39">
        <v>8.5999999999999993E-2</v>
      </c>
      <c r="AK78" s="28">
        <v>0.23230000000000001</v>
      </c>
      <c r="AL78" s="41">
        <f>AI78*(1-AJ78)*AK78</f>
        <v>46.498561799999997</v>
      </c>
      <c r="AM78" s="18">
        <v>1.68</v>
      </c>
      <c r="AN78" s="18"/>
      <c r="AO78" s="121">
        <f>AO77+AI78-AN78</f>
        <v>1240.2439999999995</v>
      </c>
      <c r="AP78" s="104"/>
      <c r="AQ78" s="43"/>
      <c r="AR78" s="48"/>
      <c r="AS78" s="41"/>
      <c r="AT78" s="41"/>
      <c r="AU78" s="41"/>
      <c r="AV78" s="41"/>
    </row>
    <row r="79" spans="1:48" s="22" customFormat="1" ht="13.5" thickBot="1" x14ac:dyDescent="0.25">
      <c r="A79" s="159"/>
      <c r="B79" s="49" t="s">
        <v>38</v>
      </c>
      <c r="C79" s="50"/>
      <c r="D79" s="51">
        <f>SUM(D76:D78)</f>
        <v>48205</v>
      </c>
      <c r="E79" s="51"/>
      <c r="F79" s="51">
        <f>SUM(F76:F78)</f>
        <v>52251</v>
      </c>
      <c r="G79" s="52"/>
      <c r="H79" s="52"/>
      <c r="I79" s="51">
        <f>SUM(I76:I78)</f>
        <v>54166</v>
      </c>
      <c r="J79" s="52"/>
      <c r="K79" s="51">
        <f>SUM(K76:K78)</f>
        <v>48645</v>
      </c>
      <c r="L79" s="21">
        <f>IF(K79&gt;0,(K76*L76+K77*L77+K78*L78)/K79,0)</f>
        <v>7.4320752389762573E-2</v>
      </c>
      <c r="M79" s="52">
        <f>M76+M77+M78</f>
        <v>45030</v>
      </c>
      <c r="N79" s="53">
        <f>IF(M79&gt;0,O79/M79,0)</f>
        <v>0.73379318232289592</v>
      </c>
      <c r="O79" s="54">
        <f>O76+O77+O78</f>
        <v>33042.707000000002</v>
      </c>
      <c r="P79" s="21">
        <f>IF(M79&gt;0,Q79/M79,0)</f>
        <v>0.24487832556073727</v>
      </c>
      <c r="Q79" s="54">
        <f>Q76+Q77+Q78</f>
        <v>11026.870999999999</v>
      </c>
      <c r="R79" s="21">
        <f>IF(M79&gt;0,S79/M79,0)</f>
        <v>2.1328492116366869E-2</v>
      </c>
      <c r="S79" s="54">
        <f>S76+S77+S78</f>
        <v>960.42200000000003</v>
      </c>
      <c r="T79" s="21">
        <f>IF(M79&gt;0,U79/M79,0)</f>
        <v>0.24243768598711973</v>
      </c>
      <c r="U79" s="54">
        <f>U76+U77+U78</f>
        <v>10916.969000000001</v>
      </c>
      <c r="V79" s="21">
        <f>IF(M79&gt;0,W79/M79,0)</f>
        <v>0.47491452365089942</v>
      </c>
      <c r="W79" s="54">
        <f>W76+W77+W78</f>
        <v>21385.401000000002</v>
      </c>
      <c r="X79" s="21">
        <f>IF(M79&gt;0,Y79/M79,0)</f>
        <v>0.39</v>
      </c>
      <c r="Y79" s="54">
        <f>Y76+Y77+Y78</f>
        <v>17561.7</v>
      </c>
      <c r="Z79" s="55">
        <f>IF(M79&gt;0,AA79/M79,0)</f>
        <v>2.9600619586942034E-3</v>
      </c>
      <c r="AA79" s="56">
        <f>SUM(AA76:AA78)</f>
        <v>133.29158999999999</v>
      </c>
      <c r="AB79" s="55">
        <f>IF(M79&gt;0,(AB76*M76+AB77*M77+AB78*M78)/M79,0)</f>
        <v>3.2046780679546964E-3</v>
      </c>
      <c r="AC79" s="55">
        <f>IF(K79&gt;0,(K76*AC76+K77*AC77+K78*AC78)/K79,0)</f>
        <v>2.4666029396649194E-4</v>
      </c>
      <c r="AD79" s="52">
        <f>SUM(AD76:AD78)</f>
        <v>11.107709999999999</v>
      </c>
      <c r="AE79" s="53">
        <f>IF(K79&gt;0,(K76*AE76+K77*AE77+K78*AE78)/K79,0)</f>
        <v>0.22131637167231988</v>
      </c>
      <c r="AF79" s="58">
        <f>SUM(AF76:AF78)</f>
        <v>130.5257058</v>
      </c>
      <c r="AG79" s="53">
        <f>IF(AND(AA79&gt;0),((AA76*AG76+AA77*AG77+AA78*AG78)/AA79),0)</f>
        <v>0.91769041770600335</v>
      </c>
      <c r="AH79" s="57">
        <f t="shared" si="1"/>
        <v>0.92404134437982266</v>
      </c>
      <c r="AI79" s="51">
        <f>SUM(AI76:AI78)</f>
        <v>647</v>
      </c>
      <c r="AJ79" s="21">
        <f>IF(AI79&gt;0,(AJ76*AI76+AJ77*AI77+AJ78*AI78)/AI79,0)</f>
        <v>8.7638330757341579E-2</v>
      </c>
      <c r="AK79" s="53">
        <f>IF(K79&gt;0,(AK76*K76+AK77*K77+AK78*K78)/K79,0)</f>
        <v>0.22563059101654848</v>
      </c>
      <c r="AL79" s="58">
        <f>SUM(AL76:AL78)</f>
        <v>133.19894339999999</v>
      </c>
      <c r="AM79" s="56"/>
      <c r="AN79" s="56">
        <f>SUM(AN76:AN78)</f>
        <v>1033.92</v>
      </c>
      <c r="AO79" s="105"/>
      <c r="AP79" s="106">
        <f>AO78</f>
        <v>1240.2439999999995</v>
      </c>
      <c r="AQ79" s="51">
        <f>SUM(AQ76:AQ78)</f>
        <v>0</v>
      </c>
      <c r="AR79" s="59"/>
      <c r="AS79" s="58"/>
      <c r="AT79" s="58"/>
      <c r="AU79" s="58"/>
      <c r="AV79" s="58"/>
    </row>
    <row r="80" spans="1:48" x14ac:dyDescent="0.2">
      <c r="A80" s="157">
        <v>20</v>
      </c>
      <c r="B80" s="23">
        <v>1</v>
      </c>
      <c r="C80" s="11" t="s">
        <v>51</v>
      </c>
      <c r="D80" s="12">
        <v>8878</v>
      </c>
      <c r="E80" s="12">
        <v>4</v>
      </c>
      <c r="F80" s="12">
        <v>4635</v>
      </c>
      <c r="G80" s="13">
        <v>3.1</v>
      </c>
      <c r="H80" s="13">
        <v>7.5</v>
      </c>
      <c r="I80" s="12">
        <v>5203</v>
      </c>
      <c r="J80" s="125">
        <v>9</v>
      </c>
      <c r="K80" s="12">
        <v>15219</v>
      </c>
      <c r="L80" s="14">
        <v>7.3999999999999996E-2</v>
      </c>
      <c r="M80" s="24">
        <f>ROUND(K80*(1-L80),0)</f>
        <v>14093</v>
      </c>
      <c r="N80" s="15">
        <v>0.61699999999999999</v>
      </c>
      <c r="O80" s="25">
        <f>M80*N80</f>
        <v>8695.3809999999994</v>
      </c>
      <c r="P80" s="14">
        <v>0.36799999999999999</v>
      </c>
      <c r="Q80" s="25">
        <f>M80*P80</f>
        <v>5186.2240000000002</v>
      </c>
      <c r="R80" s="16">
        <v>1.4999999999999999E-2</v>
      </c>
      <c r="S80" s="25">
        <f>M80*R80</f>
        <v>211.39499999999998</v>
      </c>
      <c r="T80" s="26">
        <v>0.252</v>
      </c>
      <c r="U80" s="25">
        <f>M80*T80</f>
        <v>3551.4360000000001</v>
      </c>
      <c r="V80" s="16">
        <v>0.47699999999999998</v>
      </c>
      <c r="W80" s="25">
        <f>M80*V80</f>
        <v>6722.3609999999999</v>
      </c>
      <c r="X80" s="16">
        <v>0.39</v>
      </c>
      <c r="Y80" s="25">
        <f>X80*M80</f>
        <v>5496.27</v>
      </c>
      <c r="Z80" s="17">
        <v>3.0799999999999998E-3</v>
      </c>
      <c r="AA80" s="18">
        <f>M80*Z80</f>
        <v>43.406439999999996</v>
      </c>
      <c r="AB80" s="27">
        <f>IF(M80&gt;0,(AD80+AL80)/M80,0)</f>
        <v>3.5214544809479887E-3</v>
      </c>
      <c r="AC80" s="17">
        <v>2.5000000000000001E-4</v>
      </c>
      <c r="AD80" s="24">
        <f>AC80*M80</f>
        <v>3.52325</v>
      </c>
      <c r="AE80" s="117">
        <v>0.22239999999999999</v>
      </c>
      <c r="AF80" s="30">
        <f>AI80*(1-AJ80)*AE80</f>
        <v>44.426624000000004</v>
      </c>
      <c r="AG80" s="28">
        <f>IF(AND(AE80&gt;0,AC80&gt;0,Z80&gt;0),((Z80-AC80)*AE80)/((AE80-AC80)*Z80),0)</f>
        <v>0.91986518995296851</v>
      </c>
      <c r="AH80" s="60">
        <f t="shared" si="1"/>
        <v>0.9300139883754831</v>
      </c>
      <c r="AI80" s="12">
        <v>220</v>
      </c>
      <c r="AJ80" s="14">
        <v>9.1999999999999998E-2</v>
      </c>
      <c r="AK80" s="15">
        <v>0.23080000000000001</v>
      </c>
      <c r="AL80" s="30">
        <f>AI80*(1-AJ80)*AK80</f>
        <v>46.104608000000006</v>
      </c>
      <c r="AM80" s="19">
        <v>1.62</v>
      </c>
      <c r="AN80" s="19">
        <v>1009.72</v>
      </c>
      <c r="AO80" s="101">
        <f>AO78+AI80-AN80</f>
        <v>450.52399999999943</v>
      </c>
      <c r="AP80" s="102"/>
      <c r="AQ80" s="12"/>
      <c r="AR80" s="31"/>
      <c r="AS80" s="20"/>
      <c r="AT80" s="20"/>
      <c r="AU80" s="20"/>
      <c r="AV80" s="20"/>
    </row>
    <row r="81" spans="1:48" x14ac:dyDescent="0.2">
      <c r="A81" s="158"/>
      <c r="B81" s="33">
        <v>2</v>
      </c>
      <c r="C81" s="11" t="s">
        <v>54</v>
      </c>
      <c r="D81" s="34">
        <v>14218</v>
      </c>
      <c r="E81" s="34">
        <v>0</v>
      </c>
      <c r="F81" s="43">
        <v>6224</v>
      </c>
      <c r="G81" s="35">
        <v>2.8</v>
      </c>
      <c r="H81" s="35">
        <v>8.8000000000000007</v>
      </c>
      <c r="I81" s="34">
        <v>6886</v>
      </c>
      <c r="J81" s="35">
        <v>11.6</v>
      </c>
      <c r="K81" s="34">
        <v>14484</v>
      </c>
      <c r="L81" s="36">
        <v>6.9000000000000006E-2</v>
      </c>
      <c r="M81" s="37">
        <f>ROUND(K81*(1-L81),0)</f>
        <v>13485</v>
      </c>
      <c r="N81" s="38">
        <v>0.63100000000000001</v>
      </c>
      <c r="O81" s="25">
        <f>M81*N81</f>
        <v>8509.0349999999999</v>
      </c>
      <c r="P81" s="36">
        <v>0.34</v>
      </c>
      <c r="Q81" s="25">
        <f>M81*P81</f>
        <v>4584.9000000000005</v>
      </c>
      <c r="R81" s="39">
        <v>2.9000000000000001E-2</v>
      </c>
      <c r="S81" s="25">
        <f>M81*R81</f>
        <v>391.065</v>
      </c>
      <c r="T81" s="28">
        <v>0.24299999999999999</v>
      </c>
      <c r="U81" s="25">
        <f>M81*T81</f>
        <v>3276.855</v>
      </c>
      <c r="V81" s="39">
        <v>0.48099999999999998</v>
      </c>
      <c r="W81" s="25">
        <f>M81*V81</f>
        <v>6486.2849999999999</v>
      </c>
      <c r="X81" s="39">
        <v>0.39</v>
      </c>
      <c r="Y81" s="25">
        <f>X81*M81</f>
        <v>5259.1500000000005</v>
      </c>
      <c r="Z81" s="40">
        <v>2.9499999999999999E-3</v>
      </c>
      <c r="AA81" s="18">
        <f>M81*Z81</f>
        <v>39.780749999999998</v>
      </c>
      <c r="AB81" s="27">
        <f>IF(M81&gt;0,(AD81+AL81)/M81,0)</f>
        <v>3.2024224249165736E-3</v>
      </c>
      <c r="AC81" s="40">
        <v>2.5999999999999998E-4</v>
      </c>
      <c r="AD81" s="37">
        <f>AC81*M81</f>
        <v>3.5060999999999996</v>
      </c>
      <c r="AE81" s="28">
        <v>0.21540000000000001</v>
      </c>
      <c r="AF81" s="41">
        <f>AI81*(1-AJ81)*AE81</f>
        <v>40.467628800000007</v>
      </c>
      <c r="AG81" s="28">
        <f>IF(AND(AE81&gt;0,AC81&gt;0,Z81&gt;0),((Z81-AC81)*AE81)/((AE81-AC81)*Z81),0)</f>
        <v>0.91296640894458969</v>
      </c>
      <c r="AH81" s="29">
        <f t="shared" si="1"/>
        <v>0.91994396713440119</v>
      </c>
      <c r="AI81" s="34">
        <v>206</v>
      </c>
      <c r="AJ81" s="36">
        <v>8.7999999999999995E-2</v>
      </c>
      <c r="AK81" s="38">
        <v>0.2112</v>
      </c>
      <c r="AL81" s="41">
        <f>AI81*(1-AJ81)*AK81</f>
        <v>39.678566400000001</v>
      </c>
      <c r="AM81" s="42">
        <v>1.6</v>
      </c>
      <c r="AN81" s="42"/>
      <c r="AO81" s="121">
        <f>AO80+AI81-AN81</f>
        <v>656.52399999999943</v>
      </c>
      <c r="AP81" s="104"/>
      <c r="AQ81" s="43"/>
      <c r="AR81" s="44"/>
      <c r="AS81" s="45"/>
      <c r="AT81" s="45"/>
      <c r="AU81" s="45"/>
      <c r="AV81" s="45"/>
    </row>
    <row r="82" spans="1:48" x14ac:dyDescent="0.2">
      <c r="A82" s="158"/>
      <c r="B82" s="33">
        <v>3</v>
      </c>
      <c r="C82" s="46" t="s">
        <v>50</v>
      </c>
      <c r="D82" s="43">
        <v>13363</v>
      </c>
      <c r="E82" s="43">
        <v>0</v>
      </c>
      <c r="F82" s="43">
        <v>18163</v>
      </c>
      <c r="G82" s="37">
        <v>3.4</v>
      </c>
      <c r="H82" s="37">
        <v>9.6999999999999993</v>
      </c>
      <c r="I82" s="43">
        <v>17253</v>
      </c>
      <c r="J82" s="37">
        <v>9.6999999999999993</v>
      </c>
      <c r="K82" s="43">
        <v>15230</v>
      </c>
      <c r="L82" s="39">
        <v>6.0999999999999999E-2</v>
      </c>
      <c r="M82" s="37">
        <f>ROUND(K82*(1-L82),0)</f>
        <v>14301</v>
      </c>
      <c r="N82" s="28">
        <v>0.68600000000000005</v>
      </c>
      <c r="O82" s="25">
        <f>M82*N82</f>
        <v>9810.4860000000008</v>
      </c>
      <c r="P82" s="39">
        <v>0.29399999999999998</v>
      </c>
      <c r="Q82" s="25">
        <f>M82*P82</f>
        <v>4204.4939999999997</v>
      </c>
      <c r="R82" s="39">
        <v>0.02</v>
      </c>
      <c r="S82" s="25">
        <f>M82*R82</f>
        <v>286.02</v>
      </c>
      <c r="T82" s="28">
        <v>0.24199999999999999</v>
      </c>
      <c r="U82" s="25">
        <f>M82*T82</f>
        <v>3460.8420000000001</v>
      </c>
      <c r="V82" s="39">
        <v>0.47699999999999998</v>
      </c>
      <c r="W82" s="25">
        <f>M82*V82</f>
        <v>6821.5769999999993</v>
      </c>
      <c r="X82" s="39">
        <v>0.39</v>
      </c>
      <c r="Y82" s="25">
        <f>X82*M82</f>
        <v>5577.39</v>
      </c>
      <c r="Z82" s="47">
        <v>2.98E-3</v>
      </c>
      <c r="AA82" s="18">
        <f>M82*Z82</f>
        <v>42.616979999999998</v>
      </c>
      <c r="AB82" s="27">
        <f>IF(M82&gt;0,(AD82+AL82)/M82,0)</f>
        <v>3.1935139500734217E-3</v>
      </c>
      <c r="AC82" s="47">
        <v>2.5999999999999998E-4</v>
      </c>
      <c r="AD82" s="37">
        <f>AC82*M82</f>
        <v>3.7182599999999995</v>
      </c>
      <c r="AE82" s="28">
        <v>0.22470000000000001</v>
      </c>
      <c r="AF82" s="41">
        <f>AI82*(1-AJ82)*AE82</f>
        <v>41.508831000000008</v>
      </c>
      <c r="AG82" s="28">
        <f>IF(AND(AE82&gt;0,AC82&gt;0,Z82&gt;0),((Z82-AC82)*AE82)/((AE82-AC82)*Z82),0)</f>
        <v>0.913809044793365</v>
      </c>
      <c r="AH82" s="29">
        <f t="shared" si="1"/>
        <v>0.91963784653694147</v>
      </c>
      <c r="AI82" s="43">
        <v>203</v>
      </c>
      <c r="AJ82" s="39">
        <v>0.09</v>
      </c>
      <c r="AK82" s="28">
        <v>0.2271</v>
      </c>
      <c r="AL82" s="41">
        <f>AI82*(1-AJ82)*AK82</f>
        <v>41.952183000000005</v>
      </c>
      <c r="AM82" s="18">
        <v>1.6</v>
      </c>
      <c r="AN82" s="18"/>
      <c r="AO82" s="121">
        <f>AO81+AI82-AN82</f>
        <v>859.52399999999943</v>
      </c>
      <c r="AP82" s="104"/>
      <c r="AQ82" s="43"/>
      <c r="AR82" s="48"/>
      <c r="AS82" s="41"/>
      <c r="AT82" s="41"/>
      <c r="AU82" s="41"/>
      <c r="AV82" s="41"/>
    </row>
    <row r="83" spans="1:48" s="22" customFormat="1" ht="13.5" thickBot="1" x14ac:dyDescent="0.25">
      <c r="A83" s="159"/>
      <c r="B83" s="49" t="s">
        <v>38</v>
      </c>
      <c r="C83" s="50"/>
      <c r="D83" s="51">
        <f>SUM(D80:D82)</f>
        <v>36459</v>
      </c>
      <c r="E83" s="51"/>
      <c r="F83" s="51">
        <f>SUM(F80:F82)</f>
        <v>29022</v>
      </c>
      <c r="G83" s="52"/>
      <c r="H83" s="52"/>
      <c r="I83" s="51">
        <f>SUM(I80:I82)</f>
        <v>29342</v>
      </c>
      <c r="J83" s="52"/>
      <c r="K83" s="51">
        <f>SUM(K80:K82)</f>
        <v>44933</v>
      </c>
      <c r="L83" s="21">
        <f>IF(K83&gt;0,(K80*L80+K81*L81+K82*L82)/K83,0)</f>
        <v>6.7981928649322315E-2</v>
      </c>
      <c r="M83" s="52">
        <f>M80+M81+M82</f>
        <v>41879</v>
      </c>
      <c r="N83" s="53">
        <f>IF(M83&gt;0,O83/M83,0)</f>
        <v>0.64507036939755003</v>
      </c>
      <c r="O83" s="54">
        <f>O80+O81+O82</f>
        <v>27014.901999999998</v>
      </c>
      <c r="P83" s="21">
        <f>IF(M83&gt;0,Q83/M83,0)</f>
        <v>0.33371422431290143</v>
      </c>
      <c r="Q83" s="54">
        <f>Q80+Q81+Q82</f>
        <v>13975.617999999999</v>
      </c>
      <c r="R83" s="21">
        <f>IF(M83&gt;0,S83/M83,0)</f>
        <v>2.1215406289548461E-2</v>
      </c>
      <c r="S83" s="54">
        <f>S80+S81+S82</f>
        <v>888.48</v>
      </c>
      <c r="T83" s="21">
        <f>IF(M83&gt;0,U83/M83,0)</f>
        <v>0.24568717018075883</v>
      </c>
      <c r="U83" s="54">
        <f>U80+U81+U82</f>
        <v>10289.133</v>
      </c>
      <c r="V83" s="21">
        <f>IF(M83&gt;0,W83/M83,0)</f>
        <v>0.4782879963704959</v>
      </c>
      <c r="W83" s="54">
        <f>W80+W81+W82</f>
        <v>20030.222999999998</v>
      </c>
      <c r="X83" s="21">
        <f>IF(M83&gt;0,Y83/M83,0)</f>
        <v>0.39</v>
      </c>
      <c r="Y83" s="54">
        <f>Y80+Y81+Y82</f>
        <v>16332.810000000001</v>
      </c>
      <c r="Z83" s="55">
        <f>IF(M83&gt;0,AA83/M83,0)</f>
        <v>3.0039917381026286E-3</v>
      </c>
      <c r="AA83" s="56">
        <f>SUM(AA80:AA82)</f>
        <v>125.80416999999998</v>
      </c>
      <c r="AB83" s="55">
        <f>IF(M83&gt;0,(AB80*M80+AB81*M81+AB82*M82)/M83,0)</f>
        <v>3.3067400702022497E-3</v>
      </c>
      <c r="AC83" s="55">
        <f>IF(K83&gt;0,(K80*AC80+K81*AC81+K82*AC82)/K83,0)</f>
        <v>2.5661295706941447E-4</v>
      </c>
      <c r="AD83" s="52">
        <f>SUM(AD80:AD82)</f>
        <v>10.747609999999998</v>
      </c>
      <c r="AE83" s="53">
        <f>IF(K83&gt;0,(K80*AE80+K81*AE81+K82*AE82)/K83,0)</f>
        <v>0.22092315669997553</v>
      </c>
      <c r="AF83" s="58">
        <f>SUM(AF80:AF82)</f>
        <v>126.40308380000002</v>
      </c>
      <c r="AG83" s="53">
        <f>IF(AND(AA83&gt;0),((AA80*AG80+AA81*AG81+AA82*AG82)/AA83),0)</f>
        <v>0.91563215618514526</v>
      </c>
      <c r="AH83" s="57">
        <f t="shared" si="1"/>
        <v>0.92345856505933233</v>
      </c>
      <c r="AI83" s="51">
        <f>SUM(AI80:AI82)</f>
        <v>629</v>
      </c>
      <c r="AJ83" s="21">
        <f>IF(AI83&gt;0,(AJ80*AI80+AJ81*AI81+AJ82*AI82)/AI83,0)</f>
        <v>9.0044515103338621E-2</v>
      </c>
      <c r="AK83" s="53">
        <f>IF(K83&gt;0,(AK80*K80+AK81*K81+AK82*K82)/K83,0)</f>
        <v>0.22322789486568889</v>
      </c>
      <c r="AL83" s="58">
        <f>SUM(AL80:AL82)</f>
        <v>127.73535740000001</v>
      </c>
      <c r="AM83" s="56"/>
      <c r="AN83" s="56">
        <f>SUM(AN80:AN82)</f>
        <v>1009.72</v>
      </c>
      <c r="AO83" s="105"/>
      <c r="AP83" s="106">
        <f>AO82</f>
        <v>859.52399999999943</v>
      </c>
      <c r="AQ83" s="51">
        <f>SUM(AQ80:AQ82)</f>
        <v>0</v>
      </c>
      <c r="AR83" s="59"/>
      <c r="AS83" s="58"/>
      <c r="AT83" s="58"/>
      <c r="AU83" s="58"/>
      <c r="AV83" s="58"/>
    </row>
    <row r="84" spans="1:48" x14ac:dyDescent="0.2">
      <c r="A84" s="157">
        <v>21</v>
      </c>
      <c r="B84" s="23">
        <v>1</v>
      </c>
      <c r="C84" s="11" t="s">
        <v>51</v>
      </c>
      <c r="D84" s="12">
        <v>6623</v>
      </c>
      <c r="E84" s="12">
        <v>1</v>
      </c>
      <c r="F84" s="12">
        <v>17141</v>
      </c>
      <c r="G84" s="13">
        <v>4.9000000000000004</v>
      </c>
      <c r="H84" s="13">
        <v>9.8000000000000007</v>
      </c>
      <c r="I84" s="12">
        <v>16796</v>
      </c>
      <c r="J84" s="13">
        <v>9.6</v>
      </c>
      <c r="K84" s="12">
        <v>15948</v>
      </c>
      <c r="L84" s="14">
        <v>7.1999999999999995E-2</v>
      </c>
      <c r="M84" s="24">
        <f>ROUND(K84*(1-L84),0)</f>
        <v>14800</v>
      </c>
      <c r="N84" s="15">
        <v>0.70199999999999996</v>
      </c>
      <c r="O84" s="25">
        <f>M84*N84</f>
        <v>10389.599999999999</v>
      </c>
      <c r="P84" s="14">
        <v>0.28299999999999997</v>
      </c>
      <c r="Q84" s="25">
        <f>M84*P84</f>
        <v>4188.3999999999996</v>
      </c>
      <c r="R84" s="16">
        <v>1.4999999999999999E-2</v>
      </c>
      <c r="S84" s="25">
        <f>M84*R84</f>
        <v>222</v>
      </c>
      <c r="T84" s="26">
        <v>0.24399999999999999</v>
      </c>
      <c r="U84" s="25">
        <f>M84*T84</f>
        <v>3611.2</v>
      </c>
      <c r="V84" s="16">
        <v>0.48099999999999998</v>
      </c>
      <c r="W84" s="25">
        <f>M84*V84</f>
        <v>7118.8</v>
      </c>
      <c r="X84" s="16">
        <v>0.39</v>
      </c>
      <c r="Y84" s="25">
        <f>X84*M84</f>
        <v>5772</v>
      </c>
      <c r="Z84" s="17">
        <v>3.1199999999999999E-3</v>
      </c>
      <c r="AA84" s="18">
        <f>M84*Z84</f>
        <v>46.176000000000002</v>
      </c>
      <c r="AB84" s="27">
        <f>IF(M84&gt;0,(AD84+AL84)/M84,0)</f>
        <v>3.4186945945945944E-3</v>
      </c>
      <c r="AC84" s="17">
        <v>2.5999999999999998E-4</v>
      </c>
      <c r="AD84" s="24">
        <f>AC84*M84</f>
        <v>3.8479999999999999</v>
      </c>
      <c r="AE84" s="117">
        <v>0.22620000000000001</v>
      </c>
      <c r="AF84" s="30">
        <f>AI84*(1-AJ84)*AE84</f>
        <v>45.03642</v>
      </c>
      <c r="AG84" s="28">
        <f>IF(AND(AE84&gt;0,AC84&gt;0,Z84&gt;0),((Z84-AC84)*AE84)/((AE84-AC84)*Z84),0)</f>
        <v>0.91772151898734189</v>
      </c>
      <c r="AH84" s="60">
        <f t="shared" si="1"/>
        <v>0.92497182394872646</v>
      </c>
      <c r="AI84" s="12">
        <v>220</v>
      </c>
      <c r="AJ84" s="14">
        <v>9.5000000000000001E-2</v>
      </c>
      <c r="AK84" s="15">
        <v>0.23480000000000001</v>
      </c>
      <c r="AL84" s="30">
        <f>AI84*(1-AJ84)*AK84</f>
        <v>46.74868</v>
      </c>
      <c r="AM84" s="19">
        <v>1.61</v>
      </c>
      <c r="AN84" s="19">
        <v>979.72</v>
      </c>
      <c r="AO84" s="101">
        <f>AO82+AI84-AN84-AP84</f>
        <v>-5.9685589803848416E-13</v>
      </c>
      <c r="AP84" s="102">
        <v>99.804000000000002</v>
      </c>
      <c r="AQ84" s="12"/>
      <c r="AR84" s="31"/>
      <c r="AS84" s="20"/>
      <c r="AT84" s="20"/>
      <c r="AU84" s="20"/>
      <c r="AV84" s="20"/>
    </row>
    <row r="85" spans="1:48" x14ac:dyDescent="0.2">
      <c r="A85" s="158"/>
      <c r="B85" s="33">
        <v>2</v>
      </c>
      <c r="C85" s="11" t="s">
        <v>56</v>
      </c>
      <c r="D85" s="34">
        <v>19284</v>
      </c>
      <c r="E85" s="34">
        <v>4</v>
      </c>
      <c r="F85" s="34">
        <v>13957</v>
      </c>
      <c r="G85" s="35">
        <v>6.2</v>
      </c>
      <c r="H85" s="35">
        <v>9.8000000000000007</v>
      </c>
      <c r="I85" s="34">
        <v>15044</v>
      </c>
      <c r="J85" s="35">
        <v>4</v>
      </c>
      <c r="K85" s="34">
        <v>15441</v>
      </c>
      <c r="L85" s="36">
        <v>6.2E-2</v>
      </c>
      <c r="M85" s="37">
        <f>ROUND(K85*(1-L85),0)</f>
        <v>14484</v>
      </c>
      <c r="N85" s="38">
        <v>0.76300000000000001</v>
      </c>
      <c r="O85" s="25">
        <f>M85*N85</f>
        <v>11051.291999999999</v>
      </c>
      <c r="P85" s="36">
        <v>0.217</v>
      </c>
      <c r="Q85" s="25">
        <f>M85*P85</f>
        <v>3143.0279999999998</v>
      </c>
      <c r="R85" s="39">
        <v>0.02</v>
      </c>
      <c r="S85" s="25">
        <f>M85*R85</f>
        <v>289.68</v>
      </c>
      <c r="T85" s="28">
        <v>0.23300000000000001</v>
      </c>
      <c r="U85" s="25">
        <f>M85*T85</f>
        <v>3374.7720000000004</v>
      </c>
      <c r="V85" s="39">
        <v>0.48799999999999999</v>
      </c>
      <c r="W85" s="25">
        <f>M85*V85</f>
        <v>7068.192</v>
      </c>
      <c r="X85" s="39">
        <v>0.39</v>
      </c>
      <c r="Y85" s="25">
        <f>X85*M85</f>
        <v>5648.76</v>
      </c>
      <c r="Z85" s="40">
        <v>3.0300000000000001E-3</v>
      </c>
      <c r="AA85" s="18">
        <f>M85*Z85</f>
        <v>43.886520000000004</v>
      </c>
      <c r="AB85" s="27">
        <f>IF(M85&gt;0,(AD85+AL85)/M85,0)</f>
        <v>3.0861561101905547E-3</v>
      </c>
      <c r="AC85" s="40">
        <v>2.7E-4</v>
      </c>
      <c r="AD85" s="37">
        <f>AC85*M85</f>
        <v>3.9106800000000002</v>
      </c>
      <c r="AE85" s="28">
        <v>0.2203</v>
      </c>
      <c r="AF85" s="41">
        <f>AI85*(1-AJ85)*AE85</f>
        <v>41.543513099999998</v>
      </c>
      <c r="AG85" s="28">
        <f>IF(AND(AE85&gt;0,AC85&gt;0,Z85&gt;0),((Z85-AC85)*AE85)/((AE85-AC85)*Z85),0)</f>
        <v>0.91200884847835784</v>
      </c>
      <c r="AH85" s="29">
        <f t="shared" si="1"/>
        <v>0.91365300905212343</v>
      </c>
      <c r="AI85" s="34">
        <v>207</v>
      </c>
      <c r="AJ85" s="36">
        <v>8.8999999999999996E-2</v>
      </c>
      <c r="AK85" s="38">
        <v>0.21629999999999999</v>
      </c>
      <c r="AL85" s="41">
        <f>AI85*(1-AJ85)*AK85</f>
        <v>40.789205099999997</v>
      </c>
      <c r="AM85" s="42">
        <v>1.7</v>
      </c>
      <c r="AN85" s="42"/>
      <c r="AO85" s="121">
        <f>AO84+AI85-AN85</f>
        <v>206.9999999999994</v>
      </c>
      <c r="AP85" s="104"/>
      <c r="AQ85" s="43"/>
      <c r="AR85" s="44"/>
      <c r="AS85" s="45"/>
      <c r="AT85" s="45"/>
      <c r="AU85" s="45"/>
      <c r="AV85" s="45"/>
    </row>
    <row r="86" spans="1:48" x14ac:dyDescent="0.2">
      <c r="A86" s="158"/>
      <c r="B86" s="33">
        <v>3</v>
      </c>
      <c r="C86" s="46" t="s">
        <v>50</v>
      </c>
      <c r="D86" s="43">
        <v>18318</v>
      </c>
      <c r="E86" s="43">
        <v>0</v>
      </c>
      <c r="F86" s="43">
        <v>14679</v>
      </c>
      <c r="G86" s="37">
        <v>4.7</v>
      </c>
      <c r="H86" s="37">
        <v>9.8000000000000007</v>
      </c>
      <c r="I86" s="43">
        <v>15767</v>
      </c>
      <c r="J86" s="127">
        <v>9.3000000000000007</v>
      </c>
      <c r="K86" s="43">
        <v>15093</v>
      </c>
      <c r="L86" s="39">
        <v>7.3999999999999996E-2</v>
      </c>
      <c r="M86" s="37">
        <f>ROUND(K86*(1-L86),0)</f>
        <v>13976</v>
      </c>
      <c r="N86" s="28">
        <v>0.624</v>
      </c>
      <c r="O86" s="25">
        <f>M86*N86</f>
        <v>8721.0239999999994</v>
      </c>
      <c r="P86" s="39">
        <v>0.24199999999999999</v>
      </c>
      <c r="Q86" s="25">
        <f>M86*P86</f>
        <v>3382.192</v>
      </c>
      <c r="R86" s="39">
        <v>0.13400000000000001</v>
      </c>
      <c r="S86" s="25">
        <f>M86*R86</f>
        <v>1872.7840000000001</v>
      </c>
      <c r="T86" s="28">
        <v>0.222</v>
      </c>
      <c r="U86" s="25">
        <f>M86*T86</f>
        <v>3102.672</v>
      </c>
      <c r="V86" s="39">
        <v>0.49299999999999999</v>
      </c>
      <c r="W86" s="25">
        <f>M86*V86</f>
        <v>6890.1679999999997</v>
      </c>
      <c r="X86" s="39">
        <v>0.38</v>
      </c>
      <c r="Y86" s="25">
        <f>X86*M86</f>
        <v>5310.88</v>
      </c>
      <c r="Z86" s="47">
        <v>2.96E-3</v>
      </c>
      <c r="AA86" s="18">
        <f>M86*Z86</f>
        <v>41.368960000000001</v>
      </c>
      <c r="AB86" s="27">
        <f>IF(M86&gt;0,(AD86+AL86)/M86,0)</f>
        <v>3.2654003291356613E-3</v>
      </c>
      <c r="AC86" s="47">
        <v>2.7999999999999998E-4</v>
      </c>
      <c r="AD86" s="37">
        <f>AC86*M86</f>
        <v>3.9132799999999999</v>
      </c>
      <c r="AE86" s="28">
        <v>0.2203</v>
      </c>
      <c r="AF86" s="41">
        <f>AI86*(1-AJ86)*AE86</f>
        <v>41.497911000000002</v>
      </c>
      <c r="AG86" s="28">
        <f>IF(AND(AE86&gt;0,AC86&gt;0,Z86&gt;0),((Z86-AC86)*AE86)/((AE86-AC86)*Z86),0)</f>
        <v>0.90655763480961182</v>
      </c>
      <c r="AH86" s="29">
        <f t="shared" si="1"/>
        <v>0.91540965086983572</v>
      </c>
      <c r="AI86" s="43">
        <v>207</v>
      </c>
      <c r="AJ86" s="39">
        <v>0.09</v>
      </c>
      <c r="AK86" s="28">
        <v>0.2215</v>
      </c>
      <c r="AL86" s="41">
        <f>AI86*(1-AJ86)*AK86</f>
        <v>41.723955000000004</v>
      </c>
      <c r="AM86" s="18">
        <v>1.62</v>
      </c>
      <c r="AN86" s="18"/>
      <c r="AO86" s="121">
        <f>AO85+AI86-AN86</f>
        <v>413.99999999999943</v>
      </c>
      <c r="AP86" s="104"/>
      <c r="AQ86" s="43"/>
      <c r="AR86" s="48"/>
      <c r="AS86" s="41"/>
      <c r="AT86" s="41"/>
      <c r="AU86" s="41"/>
      <c r="AV86" s="41"/>
    </row>
    <row r="87" spans="1:48" s="22" customFormat="1" ht="13.5" thickBot="1" x14ac:dyDescent="0.25">
      <c r="A87" s="159"/>
      <c r="B87" s="49" t="s">
        <v>38</v>
      </c>
      <c r="C87" s="50"/>
      <c r="D87" s="51">
        <f>SUM(D84:D86)</f>
        <v>44225</v>
      </c>
      <c r="E87" s="51"/>
      <c r="F87" s="51">
        <f>SUM(F84:F86)</f>
        <v>45777</v>
      </c>
      <c r="G87" s="52"/>
      <c r="H87" s="52"/>
      <c r="I87" s="51">
        <f>SUM(I84:I86)</f>
        <v>47607</v>
      </c>
      <c r="J87" s="52"/>
      <c r="K87" s="51">
        <f>SUM(K84:K86)</f>
        <v>46482</v>
      </c>
      <c r="L87" s="21">
        <f>IF(K87&gt;0,(K84*L84+K85*L85+K86*L86)/K87,0)</f>
        <v>6.9327481605782879E-2</v>
      </c>
      <c r="M87" s="52">
        <f>M84+M85+M86</f>
        <v>43260</v>
      </c>
      <c r="N87" s="53">
        <f>IF(M87&gt;0,O87/M87,0)</f>
        <v>0.69722413314840492</v>
      </c>
      <c r="O87" s="54">
        <f>O84+O85+O86</f>
        <v>30161.915999999997</v>
      </c>
      <c r="P87" s="21">
        <f>IF(M87&gt;0,Q87/M87,0)</f>
        <v>0.24765649560795189</v>
      </c>
      <c r="Q87" s="54">
        <f>Q84+Q85+Q86</f>
        <v>10713.619999999999</v>
      </c>
      <c r="R87" s="21">
        <f>IF(M87&gt;0,S87/M87,0)</f>
        <v>5.5119371243643085E-2</v>
      </c>
      <c r="S87" s="54">
        <f>S84+S85+S86</f>
        <v>2384.4639999999999</v>
      </c>
      <c r="T87" s="21">
        <f>IF(M87&gt;0,U87/M87,0)</f>
        <v>0.23320952380952381</v>
      </c>
      <c r="U87" s="54">
        <f>U84+U85+U86</f>
        <v>10088.644</v>
      </c>
      <c r="V87" s="21">
        <f>IF(M87&gt;0,W87/M87,0)</f>
        <v>0.48722052704576974</v>
      </c>
      <c r="W87" s="54">
        <f>W84+W85+W86</f>
        <v>21077.16</v>
      </c>
      <c r="X87" s="21">
        <f>IF(M87&gt;0,Y87/M87,0)</f>
        <v>0.38676930189551545</v>
      </c>
      <c r="Y87" s="54">
        <f>Y84+Y85+Y86</f>
        <v>16731.64</v>
      </c>
      <c r="Z87" s="55">
        <f>IF(M87&gt;0,AA87/M87,0)</f>
        <v>3.0381756819232554E-3</v>
      </c>
      <c r="AA87" s="56">
        <f>SUM(AA84:AA86)</f>
        <v>131.43148000000002</v>
      </c>
      <c r="AB87" s="55">
        <f>IF(M87&gt;0,(AB84*M84+AB85*M85+AB86*M86)/M87,0)</f>
        <v>3.2578317175219599E-3</v>
      </c>
      <c r="AC87" s="55">
        <f>IF(K87&gt;0,(K84*AC84+K85*AC85+K86*AC86)/K87,0)</f>
        <v>2.6981605782883691E-4</v>
      </c>
      <c r="AD87" s="52">
        <f>SUM(AD84:AD86)</f>
        <v>11.67196</v>
      </c>
      <c r="AE87" s="53">
        <f>IF(K87&gt;0,(K84*AE84+K85*AE85+K86*AE86)/K87,0)</f>
        <v>0.22232429327481604</v>
      </c>
      <c r="AF87" s="58">
        <f>SUM(AF84:AF86)</f>
        <v>128.07784409999999</v>
      </c>
      <c r="AG87" s="53">
        <f>IF(AND(AA87&gt;0),((AA84*AG84+AA85*AG85+AA86*AG86)/AA87),0)</f>
        <v>0.91230008185113143</v>
      </c>
      <c r="AH87" s="57">
        <f t="shared" si="1"/>
        <v>0.91828370247535929</v>
      </c>
      <c r="AI87" s="51">
        <f>SUM(AI84:AI86)</f>
        <v>634</v>
      </c>
      <c r="AJ87" s="21">
        <f>IF(AI87&gt;0,(AJ84*AI84+AJ85*AI85+AJ86*AI86)/AI87,0)</f>
        <v>9.1408517350157717E-2</v>
      </c>
      <c r="AK87" s="53">
        <f>IF(K87&gt;0,(AK84*K84+AK85*K85+AK86*K86)/K87,0)</f>
        <v>0.22433583322576481</v>
      </c>
      <c r="AL87" s="58">
        <f>SUM(AL84:AL86)</f>
        <v>129.2618401</v>
      </c>
      <c r="AM87" s="56"/>
      <c r="AN87" s="56">
        <f>SUM(AN84:AN86)</f>
        <v>979.72</v>
      </c>
      <c r="AO87" s="105"/>
      <c r="AP87" s="106">
        <f>AO86</f>
        <v>413.99999999999943</v>
      </c>
      <c r="AQ87" s="51">
        <f>SUM(AQ84:AQ86)</f>
        <v>0</v>
      </c>
      <c r="AR87" s="59"/>
      <c r="AS87" s="58"/>
      <c r="AT87" s="58"/>
      <c r="AU87" s="58"/>
      <c r="AV87" s="58"/>
    </row>
    <row r="88" spans="1:48" x14ac:dyDescent="0.2">
      <c r="A88" s="157">
        <v>22</v>
      </c>
      <c r="B88" s="23">
        <v>1</v>
      </c>
      <c r="C88" s="11" t="s">
        <v>51</v>
      </c>
      <c r="D88" s="12">
        <v>15367</v>
      </c>
      <c r="E88" s="12">
        <v>0</v>
      </c>
      <c r="F88" s="12">
        <v>17640</v>
      </c>
      <c r="G88" s="13">
        <v>5.0999999999999996</v>
      </c>
      <c r="H88" s="13">
        <v>9.8000000000000007</v>
      </c>
      <c r="I88" s="12">
        <v>16589</v>
      </c>
      <c r="J88" s="125">
        <v>8.6999999999999993</v>
      </c>
      <c r="K88" s="12">
        <v>15384</v>
      </c>
      <c r="L88" s="14">
        <v>7.1999999999999995E-2</v>
      </c>
      <c r="M88" s="24">
        <f>ROUND(K88*(1-L88),0)</f>
        <v>14276</v>
      </c>
      <c r="N88" s="15">
        <v>0.68600000000000005</v>
      </c>
      <c r="O88" s="25">
        <f>M88*N88</f>
        <v>9793.3360000000011</v>
      </c>
      <c r="P88" s="14">
        <v>0.28000000000000003</v>
      </c>
      <c r="Q88" s="25">
        <f>M88*P88</f>
        <v>3997.28</v>
      </c>
      <c r="R88" s="16">
        <v>3.4000000000000002E-2</v>
      </c>
      <c r="S88" s="25">
        <f>M88*R88</f>
        <v>485.38400000000001</v>
      </c>
      <c r="T88" s="26">
        <v>0.23200000000000001</v>
      </c>
      <c r="U88" s="25">
        <f>M88*T88</f>
        <v>3312.0320000000002</v>
      </c>
      <c r="V88" s="16">
        <v>0.497</v>
      </c>
      <c r="W88" s="25">
        <f>M88*V88</f>
        <v>7095.1719999999996</v>
      </c>
      <c r="X88" s="16">
        <v>0.39</v>
      </c>
      <c r="Y88" s="25">
        <f>X88*M88</f>
        <v>5567.64</v>
      </c>
      <c r="Z88" s="17">
        <v>2.9499999999999999E-3</v>
      </c>
      <c r="AA88" s="18">
        <f>M88*Z88</f>
        <v>42.114199999999997</v>
      </c>
      <c r="AB88" s="27">
        <f>IF(M88&gt;0,(AD88+AL88)/M88,0)</f>
        <v>3.059303488372093E-3</v>
      </c>
      <c r="AC88" s="17">
        <v>2.7999999999999998E-4</v>
      </c>
      <c r="AD88" s="24">
        <f>AC88*M88</f>
        <v>3.9972799999999995</v>
      </c>
      <c r="AE88" s="117">
        <v>0.22090000000000001</v>
      </c>
      <c r="AF88" s="30">
        <f>AI88*(1-AJ88)*AE88</f>
        <v>39.731294900000009</v>
      </c>
      <c r="AG88" s="28">
        <f>IF(AND(AE88&gt;0,AC88&gt;0,Z88&gt;0),((Z88-AC88)*AE88)/((AE88-AC88)*Z88),0)</f>
        <v>0.90623343458880912</v>
      </c>
      <c r="AH88" s="60">
        <f t="shared" si="1"/>
        <v>0.90963046216701027</v>
      </c>
      <c r="AI88" s="12">
        <v>197</v>
      </c>
      <c r="AJ88" s="14">
        <v>8.6999999999999994E-2</v>
      </c>
      <c r="AK88" s="15">
        <v>0.22059999999999999</v>
      </c>
      <c r="AL88" s="30">
        <f>AI88*(1-AJ88)*AK88</f>
        <v>39.677336600000004</v>
      </c>
      <c r="AM88" s="19">
        <v>1.58</v>
      </c>
      <c r="AN88" s="19"/>
      <c r="AO88" s="101">
        <f>AO86+AI88-AN88</f>
        <v>610.99999999999943</v>
      </c>
      <c r="AP88" s="102"/>
      <c r="AQ88" s="12"/>
      <c r="AR88" s="31"/>
      <c r="AS88" s="20"/>
      <c r="AT88" s="20"/>
      <c r="AU88" s="20"/>
      <c r="AV88" s="20"/>
    </row>
    <row r="89" spans="1:48" x14ac:dyDescent="0.2">
      <c r="A89" s="158"/>
      <c r="B89" s="33">
        <v>2</v>
      </c>
      <c r="C89" s="11" t="s">
        <v>56</v>
      </c>
      <c r="D89" s="34">
        <v>19100</v>
      </c>
      <c r="E89" s="34">
        <v>3</v>
      </c>
      <c r="F89" s="34">
        <v>17065</v>
      </c>
      <c r="G89" s="35">
        <v>2.9</v>
      </c>
      <c r="H89" s="35">
        <v>8.5</v>
      </c>
      <c r="I89" s="34">
        <v>17344</v>
      </c>
      <c r="J89" s="35">
        <v>8.4</v>
      </c>
      <c r="K89" s="34">
        <v>16032</v>
      </c>
      <c r="L89" s="36">
        <v>6.7000000000000004E-2</v>
      </c>
      <c r="M89" s="37">
        <f>ROUND(K89*(1-L89),0)</f>
        <v>14958</v>
      </c>
      <c r="N89" s="38">
        <v>0.68899999999999995</v>
      </c>
      <c r="O89" s="25">
        <f>M89*N89</f>
        <v>10306.062</v>
      </c>
      <c r="P89" s="36">
        <v>0.26800000000000002</v>
      </c>
      <c r="Q89" s="25">
        <f>M89*P89</f>
        <v>4008.7440000000001</v>
      </c>
      <c r="R89" s="39">
        <v>4.2999999999999997E-2</v>
      </c>
      <c r="S89" s="25">
        <f>M89*R89</f>
        <v>643.19399999999996</v>
      </c>
      <c r="T89" s="28">
        <v>0.24399999999999999</v>
      </c>
      <c r="U89" s="25">
        <f>M89*T89</f>
        <v>3649.752</v>
      </c>
      <c r="V89" s="39">
        <v>0.48799999999999999</v>
      </c>
      <c r="W89" s="25">
        <f>M89*V89</f>
        <v>7299.5039999999999</v>
      </c>
      <c r="X89" s="39">
        <v>0.4</v>
      </c>
      <c r="Y89" s="25">
        <f>X89*M89</f>
        <v>5983.2000000000007</v>
      </c>
      <c r="Z89" s="40">
        <v>2.9199999999999999E-3</v>
      </c>
      <c r="AA89" s="18">
        <f>M89*Z89</f>
        <v>43.67736</v>
      </c>
      <c r="AB89" s="27">
        <f>IF(M89&gt;0,(AD89+AL89)/M89,0)</f>
        <v>3.0164349779382271E-3</v>
      </c>
      <c r="AC89" s="40">
        <v>2.7999999999999998E-4</v>
      </c>
      <c r="AD89" s="37">
        <f>AC89*M89</f>
        <v>4.1882399999999995</v>
      </c>
      <c r="AE89" s="28">
        <v>0.22750000000000001</v>
      </c>
      <c r="AF89" s="41">
        <f>AI89*(1-AJ89)*AE89</f>
        <v>40.206985000000003</v>
      </c>
      <c r="AG89" s="28">
        <f>IF(AND(AE89&gt;0,AC89&gt;0,Z89&gt;0),((Z89-AC89)*AE89)/((AE89-AC89)*Z89),0)</f>
        <v>0.90522371053098027</v>
      </c>
      <c r="AH89" s="29">
        <f t="shared" si="1"/>
        <v>0.90827327636359556</v>
      </c>
      <c r="AI89" s="34">
        <v>194</v>
      </c>
      <c r="AJ89" s="36">
        <v>8.8999999999999996E-2</v>
      </c>
      <c r="AK89" s="38">
        <v>0.2316</v>
      </c>
      <c r="AL89" s="41">
        <f>AI89*(1-AJ89)*AK89</f>
        <v>40.931594400000002</v>
      </c>
      <c r="AM89" s="42">
        <v>1.65</v>
      </c>
      <c r="AN89" s="42"/>
      <c r="AO89" s="121">
        <f>AO88+AI89-AN89</f>
        <v>804.99999999999943</v>
      </c>
      <c r="AP89" s="104"/>
      <c r="AQ89" s="43"/>
      <c r="AR89" s="44"/>
      <c r="AS89" s="45"/>
      <c r="AT89" s="45"/>
      <c r="AU89" s="45"/>
      <c r="AV89" s="45"/>
    </row>
    <row r="90" spans="1:48" x14ac:dyDescent="0.2">
      <c r="A90" s="158"/>
      <c r="B90" s="33">
        <v>3</v>
      </c>
      <c r="C90" s="46" t="s">
        <v>53</v>
      </c>
      <c r="D90" s="43">
        <v>16657</v>
      </c>
      <c r="E90" s="43">
        <v>1</v>
      </c>
      <c r="F90" s="43">
        <v>17915</v>
      </c>
      <c r="G90" s="37">
        <v>3.3</v>
      </c>
      <c r="H90" s="37">
        <v>7.7</v>
      </c>
      <c r="I90" s="43">
        <v>17924</v>
      </c>
      <c r="J90" s="127">
        <v>8</v>
      </c>
      <c r="K90" s="43">
        <v>16185</v>
      </c>
      <c r="L90" s="39">
        <v>6.6000000000000003E-2</v>
      </c>
      <c r="M90" s="37">
        <f>ROUND(K90*(1-L90),0)</f>
        <v>15117</v>
      </c>
      <c r="N90" s="28">
        <v>0.71499999999999997</v>
      </c>
      <c r="O90" s="25">
        <f>M90*N90</f>
        <v>10808.654999999999</v>
      </c>
      <c r="P90" s="39">
        <v>0.23400000000000001</v>
      </c>
      <c r="Q90" s="25">
        <f>M90*P90</f>
        <v>3537.3780000000002</v>
      </c>
      <c r="R90" s="39">
        <v>5.0999999999999997E-2</v>
      </c>
      <c r="S90" s="25">
        <f>M90*R90</f>
        <v>770.96699999999998</v>
      </c>
      <c r="T90" s="28">
        <v>0.25</v>
      </c>
      <c r="U90" s="25">
        <f>M90*T90</f>
        <v>3779.25</v>
      </c>
      <c r="V90" s="39">
        <v>0.48299999999999998</v>
      </c>
      <c r="W90" s="25">
        <f>M90*V90</f>
        <v>7301.5109999999995</v>
      </c>
      <c r="X90" s="39">
        <v>0.4</v>
      </c>
      <c r="Y90" s="25">
        <f>X90*M90</f>
        <v>6046.8</v>
      </c>
      <c r="Z90" s="47">
        <v>3.0500000000000002E-3</v>
      </c>
      <c r="AA90" s="18">
        <f>M90*Z90</f>
        <v>46.106850000000001</v>
      </c>
      <c r="AB90" s="27">
        <f>IF(M90&gt;0,(AD90+AL90)/M90,0)</f>
        <v>2.8620053582059934E-3</v>
      </c>
      <c r="AC90" s="47">
        <v>2.7999999999999998E-4</v>
      </c>
      <c r="AD90" s="37">
        <f>AC90*M90</f>
        <v>4.2327599999999999</v>
      </c>
      <c r="AE90" s="28">
        <v>0.22409999999999999</v>
      </c>
      <c r="AF90" s="41">
        <f>AI90*(1-AJ90)*AE90</f>
        <v>38.448836999999997</v>
      </c>
      <c r="AG90" s="28">
        <f>IF(AND(AE90&gt;0,AC90&gt;0,Z90&gt;0),((Z90-AC90)*AE90)/((AE90-AC90)*Z90),0)</f>
        <v>0.90933288019793435</v>
      </c>
      <c r="AH90" s="29">
        <f t="shared" si="1"/>
        <v>0.9032782274726926</v>
      </c>
      <c r="AI90" s="43">
        <v>190</v>
      </c>
      <c r="AJ90" s="39">
        <v>9.7000000000000003E-2</v>
      </c>
      <c r="AK90" s="28">
        <v>0.22750000000000001</v>
      </c>
      <c r="AL90" s="41">
        <f>AI90*(1-AJ90)*AK90</f>
        <v>39.032175000000002</v>
      </c>
      <c r="AM90" s="18">
        <v>1.65</v>
      </c>
      <c r="AN90" s="18"/>
      <c r="AO90" s="121">
        <f>AO89+AI90-AN90</f>
        <v>994.99999999999943</v>
      </c>
      <c r="AP90" s="104"/>
      <c r="AQ90" s="43"/>
      <c r="AR90" s="48"/>
      <c r="AS90" s="41"/>
      <c r="AT90" s="41"/>
      <c r="AU90" s="41"/>
      <c r="AV90" s="41"/>
    </row>
    <row r="91" spans="1:48" s="22" customFormat="1" ht="13.5" thickBot="1" x14ac:dyDescent="0.25">
      <c r="A91" s="159"/>
      <c r="B91" s="49" t="s">
        <v>38</v>
      </c>
      <c r="C91" s="50"/>
      <c r="D91" s="51">
        <f>SUM(D88:D90)</f>
        <v>51124</v>
      </c>
      <c r="E91" s="51"/>
      <c r="F91" s="51">
        <f>SUM(F88:F90)</f>
        <v>52620</v>
      </c>
      <c r="G91" s="52"/>
      <c r="H91" s="52"/>
      <c r="I91" s="51">
        <f>SUM(I88:I90)</f>
        <v>51857</v>
      </c>
      <c r="J91" s="52"/>
      <c r="K91" s="51">
        <f>SUM(K88:K90)</f>
        <v>47601</v>
      </c>
      <c r="L91" s="21">
        <f>IF(K91&gt;0,(K88*L88+K89*L89+K90*L90)/K91,0)</f>
        <v>6.8275918573139222E-2</v>
      </c>
      <c r="M91" s="52">
        <f>M88+M89+M90</f>
        <v>44351</v>
      </c>
      <c r="N91" s="53">
        <f>IF(M91&gt;0,O91/M91,0)</f>
        <v>0.69689641721719919</v>
      </c>
      <c r="O91" s="54">
        <f>O88+O89+O90</f>
        <v>30908.053</v>
      </c>
      <c r="P91" s="21">
        <f>IF(M91&gt;0,Q91/M91,0)</f>
        <v>0.26027377060269213</v>
      </c>
      <c r="Q91" s="54">
        <f>Q88+Q89+Q90</f>
        <v>11543.402</v>
      </c>
      <c r="R91" s="21">
        <f>IF(M91&gt;0,S91/M91,0)</f>
        <v>4.282981218010868E-2</v>
      </c>
      <c r="S91" s="54">
        <f>S88+S89+S90</f>
        <v>1899.5450000000001</v>
      </c>
      <c r="T91" s="21">
        <f>IF(M91&gt;0,U91/M91,0)</f>
        <v>0.24218245360871232</v>
      </c>
      <c r="U91" s="54">
        <f>U88+U89+U90</f>
        <v>10741.034</v>
      </c>
      <c r="V91" s="21">
        <f>IF(M91&gt;0,W91/M91,0)</f>
        <v>0.48919273522581225</v>
      </c>
      <c r="W91" s="54">
        <f>W88+W89+W90</f>
        <v>21696.186999999998</v>
      </c>
      <c r="X91" s="21">
        <f>IF(M91&gt;0,Y91/M91,0)</f>
        <v>0.39678113233072532</v>
      </c>
      <c r="Y91" s="54">
        <f>Y88+Y89+Y90</f>
        <v>17597.64</v>
      </c>
      <c r="Z91" s="55">
        <f>IF(M91&gt;0,AA91/M91,0)</f>
        <v>2.9739669905977321E-3</v>
      </c>
      <c r="AA91" s="56">
        <f>SUM(AA88:AA90)</f>
        <v>131.89841000000001</v>
      </c>
      <c r="AB91" s="55">
        <f>IF(M91&gt;0,(AB88*M88+AB89*M89+AB90*M90)/M91,0)</f>
        <v>2.9775965818132628E-3</v>
      </c>
      <c r="AC91" s="55">
        <f>IF(K91&gt;0,(K88*AC88+K89*AC89+K90*AC90)/K91,0)</f>
        <v>2.7999999999999998E-4</v>
      </c>
      <c r="AD91" s="52">
        <f>SUM(AD88:AD90)</f>
        <v>12.418279999999999</v>
      </c>
      <c r="AE91" s="53">
        <f>IF(K91&gt;0,(K88*AE88+K89*AE89+K90*AE90)/K91,0)</f>
        <v>0.224210922039453</v>
      </c>
      <c r="AF91" s="58">
        <f>SUM(AF88:AF90)</f>
        <v>118.38711690000001</v>
      </c>
      <c r="AG91" s="53">
        <f>IF(AND(AA91&gt;0),((AA88*AG88+AA89*AG89+AA90*AG90)/AA91),0)</f>
        <v>0.90698252316848671</v>
      </c>
      <c r="AH91" s="57">
        <f t="shared" si="1"/>
        <v>0.90708502202615826</v>
      </c>
      <c r="AI91" s="51">
        <f>SUM(AI88:AI90)</f>
        <v>581</v>
      </c>
      <c r="AJ91" s="21">
        <f>IF(AI91&gt;0,(AJ88*AI88+AJ89*AI89+AJ90*AI90)/AI91,0)</f>
        <v>9.0938037865748708E-2</v>
      </c>
      <c r="AK91" s="53">
        <f>IF(K91&gt;0,(AK88*K88+AK89*K89+AK90*K90)/K91,0)</f>
        <v>0.22665089178798767</v>
      </c>
      <c r="AL91" s="58">
        <f>SUM(AL88:AL90)</f>
        <v>119.64110600000001</v>
      </c>
      <c r="AM91" s="56"/>
      <c r="AN91" s="56">
        <f>SUM(AN88:AN90)</f>
        <v>0</v>
      </c>
      <c r="AO91" s="105"/>
      <c r="AP91" s="106">
        <f>AO90</f>
        <v>994.99999999999943</v>
      </c>
      <c r="AQ91" s="51">
        <f>SUM(AQ88:AQ90)</f>
        <v>0</v>
      </c>
      <c r="AR91" s="59"/>
      <c r="AS91" s="58"/>
      <c r="AT91" s="58"/>
      <c r="AU91" s="58"/>
      <c r="AV91" s="58"/>
    </row>
    <row r="92" spans="1:48" x14ac:dyDescent="0.2">
      <c r="A92" s="157">
        <v>23</v>
      </c>
      <c r="B92" s="23">
        <v>1</v>
      </c>
      <c r="C92" s="11" t="s">
        <v>54</v>
      </c>
      <c r="D92" s="12">
        <v>16968</v>
      </c>
      <c r="E92" s="12">
        <v>0</v>
      </c>
      <c r="F92" s="12">
        <v>16353</v>
      </c>
      <c r="G92" s="13">
        <v>2.9</v>
      </c>
      <c r="H92" s="13">
        <v>8</v>
      </c>
      <c r="I92" s="12">
        <v>16066</v>
      </c>
      <c r="J92" s="13">
        <v>8</v>
      </c>
      <c r="K92" s="12">
        <v>16193</v>
      </c>
      <c r="L92" s="14">
        <v>7.0000000000000007E-2</v>
      </c>
      <c r="M92" s="24">
        <f>ROUND(K92*(1-L92),0)</f>
        <v>15059</v>
      </c>
      <c r="N92" s="15">
        <v>0.74399999999999999</v>
      </c>
      <c r="O92" s="25">
        <f>M92*N92</f>
        <v>11203.896000000001</v>
      </c>
      <c r="P92" s="14">
        <v>0.216</v>
      </c>
      <c r="Q92" s="25">
        <f>M92*P92</f>
        <v>3252.7440000000001</v>
      </c>
      <c r="R92" s="16">
        <v>0.04</v>
      </c>
      <c r="S92" s="25">
        <f>M92*R92</f>
        <v>602.36</v>
      </c>
      <c r="T92" s="26">
        <v>0.22800000000000001</v>
      </c>
      <c r="U92" s="25">
        <f>M92*T92</f>
        <v>3433.4520000000002</v>
      </c>
      <c r="V92" s="16">
        <v>0.499</v>
      </c>
      <c r="W92" s="25">
        <f>M92*V92</f>
        <v>7514.4409999999998</v>
      </c>
      <c r="X92" s="16">
        <v>0.4</v>
      </c>
      <c r="Y92" s="25">
        <f>X92*M92</f>
        <v>6023.6</v>
      </c>
      <c r="Z92" s="17">
        <v>3.0000000000000001E-3</v>
      </c>
      <c r="AA92" s="18">
        <f>M92*Z92</f>
        <v>45.177</v>
      </c>
      <c r="AB92" s="27">
        <f>IF(M92&gt;0,(AD92+AL92)/M92,0)</f>
        <v>3.5819934059366496E-3</v>
      </c>
      <c r="AC92" s="17">
        <v>2.7E-4</v>
      </c>
      <c r="AD92" s="24">
        <f>AC92*M92</f>
        <v>4.0659299999999998</v>
      </c>
      <c r="AE92" s="117">
        <v>0.2344</v>
      </c>
      <c r="AF92" s="30">
        <f>AI92*(1-AJ92)*AE92</f>
        <v>50.587504799999998</v>
      </c>
      <c r="AG92" s="28">
        <f>IF(AND(AE92&gt;0,AC92&gt;0,Z92&gt;0),((Z92-AC92)*AE92)/((AE92-AC92)*Z92),0)</f>
        <v>0.91104941699056086</v>
      </c>
      <c r="AH92" s="60">
        <f t="shared" si="1"/>
        <v>0.92570450089871337</v>
      </c>
      <c r="AI92" s="12">
        <v>239</v>
      </c>
      <c r="AJ92" s="14">
        <v>9.7000000000000003E-2</v>
      </c>
      <c r="AK92" s="15">
        <v>0.2311</v>
      </c>
      <c r="AL92" s="30">
        <f>AI92*(1-AJ92)*AK92</f>
        <v>49.875308700000005</v>
      </c>
      <c r="AM92" s="19">
        <v>1.8</v>
      </c>
      <c r="AN92" s="19"/>
      <c r="AO92" s="101">
        <f>AO90+AI92-AN92</f>
        <v>1233.9999999999995</v>
      </c>
      <c r="AP92" s="102"/>
      <c r="AQ92" s="12"/>
      <c r="AR92" s="31"/>
      <c r="AS92" s="20"/>
      <c r="AT92" s="20"/>
      <c r="AU92" s="20"/>
      <c r="AV92" s="20"/>
    </row>
    <row r="93" spans="1:48" x14ac:dyDescent="0.2">
      <c r="A93" s="158"/>
      <c r="B93" s="33">
        <v>2</v>
      </c>
      <c r="C93" s="11" t="s">
        <v>56</v>
      </c>
      <c r="D93" s="34">
        <v>20000</v>
      </c>
      <c r="E93" s="34">
        <v>2</v>
      </c>
      <c r="F93" s="34">
        <v>18715</v>
      </c>
      <c r="G93" s="35">
        <v>2.6</v>
      </c>
      <c r="H93" s="35">
        <v>9</v>
      </c>
      <c r="I93" s="34">
        <v>18375</v>
      </c>
      <c r="J93" s="35">
        <v>7.1</v>
      </c>
      <c r="K93" s="34">
        <v>16373</v>
      </c>
      <c r="L93" s="36">
        <v>7.0000000000000007E-2</v>
      </c>
      <c r="M93" s="37">
        <f>ROUND(K93*(1-L93),0)</f>
        <v>15227</v>
      </c>
      <c r="N93" s="38">
        <v>0.75</v>
      </c>
      <c r="O93" s="25">
        <f>M93*N93</f>
        <v>11420.25</v>
      </c>
      <c r="P93" s="36">
        <v>0.223</v>
      </c>
      <c r="Q93" s="25">
        <f>M93*P93</f>
        <v>3395.6210000000001</v>
      </c>
      <c r="R93" s="39">
        <v>2.7E-2</v>
      </c>
      <c r="S93" s="25">
        <f>M93*R93</f>
        <v>411.12900000000002</v>
      </c>
      <c r="T93" s="28">
        <v>0.22900000000000001</v>
      </c>
      <c r="U93" s="25">
        <f>M93*T93</f>
        <v>3486.9830000000002</v>
      </c>
      <c r="V93" s="39">
        <v>0.503</v>
      </c>
      <c r="W93" s="25">
        <f>M93*V93</f>
        <v>7659.1810000000005</v>
      </c>
      <c r="X93" s="39">
        <v>0.4</v>
      </c>
      <c r="Y93" s="25">
        <f>X93*M93</f>
        <v>6090.8</v>
      </c>
      <c r="Z93" s="40">
        <v>2.8700000000000002E-3</v>
      </c>
      <c r="AA93" s="18">
        <f>M93*Z93</f>
        <v>43.70149</v>
      </c>
      <c r="AB93" s="27">
        <f>IF(M93&gt;0,(AD93+AL93)/M93,0)</f>
        <v>3.1271606751165693E-3</v>
      </c>
      <c r="AC93" s="40">
        <v>2.7E-4</v>
      </c>
      <c r="AD93" s="37">
        <f>AC93*M93</f>
        <v>4.1112900000000003</v>
      </c>
      <c r="AE93" s="28">
        <v>0.23769999999999999</v>
      </c>
      <c r="AF93" s="41">
        <f>AI93*(1-AJ93)*AE93</f>
        <v>43.524296199999995</v>
      </c>
      <c r="AG93" s="28">
        <f>IF(AND(AE93&gt;0,AC93&gt;0,Z93&gt;0),((Z93-AC93)*AE93)/((AE93-AC93)*Z93),0)</f>
        <v>0.90695354038696308</v>
      </c>
      <c r="AH93" s="29">
        <f t="shared" si="1"/>
        <v>0.91469912789726715</v>
      </c>
      <c r="AI93" s="34">
        <v>203</v>
      </c>
      <c r="AJ93" s="36">
        <v>9.8000000000000004E-2</v>
      </c>
      <c r="AK93" s="38">
        <v>0.23760000000000001</v>
      </c>
      <c r="AL93" s="41">
        <f>AI93*(1-AJ93)*AK93</f>
        <v>43.505985600000002</v>
      </c>
      <c r="AM93" s="42">
        <v>1.8</v>
      </c>
      <c r="AN93" s="42"/>
      <c r="AO93" s="121">
        <f>AO92+AI93-AN93</f>
        <v>1436.9999999999995</v>
      </c>
      <c r="AP93" s="104"/>
      <c r="AQ93" s="43"/>
      <c r="AR93" s="44"/>
      <c r="AS93" s="45"/>
      <c r="AT93" s="45"/>
      <c r="AU93" s="45"/>
      <c r="AV93" s="45"/>
    </row>
    <row r="94" spans="1:48" x14ac:dyDescent="0.2">
      <c r="A94" s="158"/>
      <c r="B94" s="33">
        <v>3</v>
      </c>
      <c r="C94" s="46" t="s">
        <v>53</v>
      </c>
      <c r="D94" s="43">
        <v>14709</v>
      </c>
      <c r="E94" s="43">
        <v>1</v>
      </c>
      <c r="F94" s="43">
        <v>17070</v>
      </c>
      <c r="G94" s="37">
        <v>3.7</v>
      </c>
      <c r="H94" s="37">
        <v>6.7</v>
      </c>
      <c r="I94" s="43">
        <v>17136</v>
      </c>
      <c r="J94" s="37">
        <v>7</v>
      </c>
      <c r="K94" s="43">
        <v>16302</v>
      </c>
      <c r="L94" s="39">
        <v>6.6000000000000003E-2</v>
      </c>
      <c r="M94" s="37">
        <f>ROUND(K94*(1-L94),0)</f>
        <v>15226</v>
      </c>
      <c r="N94" s="28">
        <v>0.84899999999999998</v>
      </c>
      <c r="O94" s="25">
        <f>M94*N94</f>
        <v>12926.874</v>
      </c>
      <c r="P94" s="39">
        <v>0.124</v>
      </c>
      <c r="Q94" s="25">
        <f>M94*P94</f>
        <v>1888.0239999999999</v>
      </c>
      <c r="R94" s="39">
        <v>2.7E-2</v>
      </c>
      <c r="S94" s="25">
        <f>M94*R94</f>
        <v>411.10199999999998</v>
      </c>
      <c r="T94" s="28">
        <v>0.23</v>
      </c>
      <c r="U94" s="25">
        <f>M94*T94</f>
        <v>3501.98</v>
      </c>
      <c r="V94" s="39">
        <v>0.498</v>
      </c>
      <c r="W94" s="25">
        <f>M94*V94</f>
        <v>7582.5479999999998</v>
      </c>
      <c r="X94" s="39">
        <v>0.4</v>
      </c>
      <c r="Y94" s="25">
        <f>X94*M94</f>
        <v>6090.4000000000005</v>
      </c>
      <c r="Z94" s="47">
        <v>2.8500000000000001E-3</v>
      </c>
      <c r="AA94" s="18">
        <f>M94*Z94</f>
        <v>43.394100000000002</v>
      </c>
      <c r="AB94" s="27">
        <f>IF(M94&gt;0,(AD94+AL94)/M94,0)</f>
        <v>3.3229554709050309E-3</v>
      </c>
      <c r="AC94" s="47">
        <v>2.5999999999999998E-4</v>
      </c>
      <c r="AD94" s="37">
        <f>AC94*M94</f>
        <v>3.9587599999999998</v>
      </c>
      <c r="AE94" s="28">
        <v>0.2402</v>
      </c>
      <c r="AF94" s="41">
        <f>AI94*(1-AJ94)*AE94</f>
        <v>46.694879999999998</v>
      </c>
      <c r="AG94" s="28">
        <f>IF(AND(AE94&gt;0,AC94&gt;0,Z94&gt;0),((Z94-AC94)*AE94)/((AE94-AC94)*Z94),0)</f>
        <v>0.90975667893581602</v>
      </c>
      <c r="AH94" s="29">
        <f t="shared" si="1"/>
        <v>0.92275646914096776</v>
      </c>
      <c r="AI94" s="43">
        <v>216</v>
      </c>
      <c r="AJ94" s="39">
        <v>0.1</v>
      </c>
      <c r="AK94" s="28">
        <v>0.2399</v>
      </c>
      <c r="AL94" s="41">
        <f>AI94*(1-AJ94)*AK94</f>
        <v>46.636560000000003</v>
      </c>
      <c r="AM94" s="18">
        <v>1.75</v>
      </c>
      <c r="AN94" s="18"/>
      <c r="AO94" s="121">
        <f>AO93+AI94-AN94</f>
        <v>1652.9999999999995</v>
      </c>
      <c r="AP94" s="104"/>
      <c r="AQ94" s="43"/>
      <c r="AR94" s="48"/>
      <c r="AS94" s="41"/>
      <c r="AT94" s="41"/>
      <c r="AU94" s="41"/>
      <c r="AV94" s="41"/>
    </row>
    <row r="95" spans="1:48" s="22" customFormat="1" ht="13.5" thickBot="1" x14ac:dyDescent="0.25">
      <c r="A95" s="159"/>
      <c r="B95" s="49" t="s">
        <v>38</v>
      </c>
      <c r="C95" s="50"/>
      <c r="D95" s="51">
        <f>SUM(D92:D94)</f>
        <v>51677</v>
      </c>
      <c r="E95" s="51"/>
      <c r="F95" s="51">
        <f>SUM(F92:F94)</f>
        <v>52138</v>
      </c>
      <c r="G95" s="52"/>
      <c r="H95" s="52"/>
      <c r="I95" s="51">
        <f>SUM(I92:I94)</f>
        <v>51577</v>
      </c>
      <c r="J95" s="52"/>
      <c r="K95" s="51">
        <f>SUM(K92:K94)</f>
        <v>48868</v>
      </c>
      <c r="L95" s="21">
        <f>IF(K95&gt;0,(K92*L92+K93*L93+K94*L94)/K95,0)</f>
        <v>6.8665629860031122E-2</v>
      </c>
      <c r="M95" s="52">
        <f>M92+M93+M94</f>
        <v>45512</v>
      </c>
      <c r="N95" s="53">
        <f>IF(M95&gt;0,O95/M95,0)</f>
        <v>0.78113508525224129</v>
      </c>
      <c r="O95" s="54">
        <f>O92+O93+O94</f>
        <v>35551.020000000004</v>
      </c>
      <c r="P95" s="21">
        <f>IF(M95&gt;0,Q95/M95,0)</f>
        <v>0.18756347776410615</v>
      </c>
      <c r="Q95" s="54">
        <f>Q92+Q93+Q94</f>
        <v>8536.3889999999992</v>
      </c>
      <c r="R95" s="21">
        <f>IF(M95&gt;0,S95/M95,0)</f>
        <v>3.1301436983652661E-2</v>
      </c>
      <c r="S95" s="54">
        <f>S92+S93+S94</f>
        <v>1424.5909999999999</v>
      </c>
      <c r="T95" s="21">
        <f>IF(M95&gt;0,U95/M95,0)</f>
        <v>0.22900366936192654</v>
      </c>
      <c r="U95" s="54">
        <f>U92+U93+U94</f>
        <v>10422.415000000001</v>
      </c>
      <c r="V95" s="21">
        <f>IF(M95&gt;0,W95/M95,0)</f>
        <v>0.50000373527860775</v>
      </c>
      <c r="W95" s="54">
        <f>W92+W93+W94</f>
        <v>22756.17</v>
      </c>
      <c r="X95" s="21">
        <f>IF(M95&gt;0,Y95/M95,0)</f>
        <v>0.40000000000000008</v>
      </c>
      <c r="Y95" s="54">
        <f>Y92+Y93+Y94</f>
        <v>18204.800000000003</v>
      </c>
      <c r="Z95" s="55">
        <f>IF(M95&gt;0,AA95/M95,0)</f>
        <v>2.9063233872385309E-3</v>
      </c>
      <c r="AA95" s="56">
        <f>SUM(AA92:AA94)</f>
        <v>132.27259000000001</v>
      </c>
      <c r="AB95" s="55">
        <f>IF(M95&gt;0,(AB92*M92+AB93*M93+AB94*M94)/M95,0)</f>
        <v>3.3431586021269123E-3</v>
      </c>
      <c r="AC95" s="55">
        <f>IF(K95&gt;0,(K92*AC92+K93*AC93+K94*AC94)/K95,0)</f>
        <v>2.6666407465007774E-4</v>
      </c>
      <c r="AD95" s="52">
        <f>SUM(AD92:AD94)</f>
        <v>12.13598</v>
      </c>
      <c r="AE95" s="53">
        <f>IF(K95&gt;0,(K92*AE92+K93*AE93+K94*AE94)/K95,0)</f>
        <v>0.23744048661700909</v>
      </c>
      <c r="AF95" s="58">
        <f>SUM(AF92:AF94)</f>
        <v>140.80668099999997</v>
      </c>
      <c r="AG95" s="53">
        <f>IF(AND(AA95&gt;0),((AA92*AG92+AA93*AG93+AA94*AG94)/AA95),0)</f>
        <v>0.90927207888253136</v>
      </c>
      <c r="AH95" s="57">
        <f t="shared" si="1"/>
        <v>0.92127592790099788</v>
      </c>
      <c r="AI95" s="51">
        <f>SUM(AI92:AI94)</f>
        <v>658</v>
      </c>
      <c r="AJ95" s="21">
        <f>IF(AI95&gt;0,(AJ92*AI92+AJ93*AI93+AJ94*AI94)/AI95,0)</f>
        <v>9.8293313069908808E-2</v>
      </c>
      <c r="AK95" s="53">
        <f>IF(K95&gt;0,(AK92*K92+AK93*K93+AK94*K94)/K95,0)</f>
        <v>0.23621340959318984</v>
      </c>
      <c r="AL95" s="58">
        <f>SUM(AL92:AL94)</f>
        <v>140.01785430000001</v>
      </c>
      <c r="AM95" s="56"/>
      <c r="AN95" s="56">
        <f>SUM(AN92:AN94)</f>
        <v>0</v>
      </c>
      <c r="AO95" s="105"/>
      <c r="AP95" s="106">
        <f>AO94</f>
        <v>1652.9999999999995</v>
      </c>
      <c r="AQ95" s="51">
        <f>SUM(AQ92:AQ94)</f>
        <v>0</v>
      </c>
      <c r="AR95" s="59"/>
      <c r="AS95" s="58"/>
      <c r="AT95" s="58"/>
      <c r="AU95" s="58"/>
      <c r="AV95" s="58"/>
    </row>
    <row r="96" spans="1:48" x14ac:dyDescent="0.2">
      <c r="A96" s="157">
        <v>24</v>
      </c>
      <c r="B96" s="23">
        <v>1</v>
      </c>
      <c r="C96" s="11" t="s">
        <v>54</v>
      </c>
      <c r="D96" s="12">
        <v>16089</v>
      </c>
      <c r="E96" s="12">
        <v>0</v>
      </c>
      <c r="F96" s="12">
        <v>18339</v>
      </c>
      <c r="G96" s="13">
        <v>3.3</v>
      </c>
      <c r="H96" s="13">
        <v>9.3000000000000007</v>
      </c>
      <c r="I96" s="12">
        <v>18116</v>
      </c>
      <c r="J96" s="13">
        <v>6.4</v>
      </c>
      <c r="K96" s="12">
        <v>16364</v>
      </c>
      <c r="L96" s="14">
        <v>6.5000000000000002E-2</v>
      </c>
      <c r="M96" s="24">
        <f>ROUND(K96*(1-L96),0)</f>
        <v>15300</v>
      </c>
      <c r="N96" s="15">
        <v>0.85099999999999998</v>
      </c>
      <c r="O96" s="25">
        <f>M96*N96</f>
        <v>13020.3</v>
      </c>
      <c r="P96" s="14">
        <v>0.13300000000000001</v>
      </c>
      <c r="Q96" s="25">
        <f>M96*P96</f>
        <v>2034.9</v>
      </c>
      <c r="R96" s="16">
        <v>1.6E-2</v>
      </c>
      <c r="S96" s="25">
        <f>M96*R96</f>
        <v>244.8</v>
      </c>
      <c r="T96" s="26">
        <v>0.22900000000000001</v>
      </c>
      <c r="U96" s="25">
        <f>M96*T96</f>
        <v>3503.7000000000003</v>
      </c>
      <c r="V96" s="16">
        <v>0.497</v>
      </c>
      <c r="W96" s="25">
        <f>M96*V96</f>
        <v>7604.1</v>
      </c>
      <c r="X96" s="16">
        <v>0.39</v>
      </c>
      <c r="Y96" s="25">
        <f>X96*M96</f>
        <v>5967</v>
      </c>
      <c r="Z96" s="17">
        <v>2.9099999999999998E-3</v>
      </c>
      <c r="AA96" s="18">
        <f>M96*Z96</f>
        <v>44.522999999999996</v>
      </c>
      <c r="AB96" s="27">
        <f>IF(M96&gt;0,(AD96+AL96)/M96,0)</f>
        <v>3.6025997647058821E-3</v>
      </c>
      <c r="AC96" s="17">
        <v>2.5999999999999998E-4</v>
      </c>
      <c r="AD96" s="24">
        <f>AC96*M96</f>
        <v>3.9779999999999998</v>
      </c>
      <c r="AE96" s="117">
        <v>0.24460000000000001</v>
      </c>
      <c r="AF96" s="30">
        <f>AI96*(1-AJ96)*AE96</f>
        <v>51.627232800000009</v>
      </c>
      <c r="AG96" s="28">
        <f>IF(AND(AE96&gt;0,AC96&gt;0,Z96&gt;0),((Z96-AC96)*AE96)/((AE96-AC96)*Z96),0)</f>
        <v>0.91162193855837748</v>
      </c>
      <c r="AH96" s="60">
        <f t="shared" si="1"/>
        <v>0.92882657321061191</v>
      </c>
      <c r="AI96" s="12">
        <v>234</v>
      </c>
      <c r="AJ96" s="14">
        <v>9.8000000000000004E-2</v>
      </c>
      <c r="AK96" s="15">
        <v>0.24229999999999999</v>
      </c>
      <c r="AL96" s="30">
        <f>AI96*(1-AJ96)*AK96</f>
        <v>51.141776399999998</v>
      </c>
      <c r="AM96" s="19">
        <v>1.7</v>
      </c>
      <c r="AN96" s="19"/>
      <c r="AO96" s="101">
        <f>AO94+AI96-AN96</f>
        <v>1886.9999999999995</v>
      </c>
      <c r="AP96" s="102"/>
      <c r="AQ96" s="12"/>
      <c r="AR96" s="31"/>
      <c r="AS96" s="20"/>
      <c r="AT96" s="20"/>
      <c r="AU96" s="20"/>
      <c r="AV96" s="20"/>
    </row>
    <row r="97" spans="1:48" x14ac:dyDescent="0.2">
      <c r="A97" s="158"/>
      <c r="B97" s="33">
        <v>2</v>
      </c>
      <c r="C97" s="46" t="s">
        <v>50</v>
      </c>
      <c r="D97" s="34">
        <v>18500</v>
      </c>
      <c r="E97" s="34">
        <v>3</v>
      </c>
      <c r="F97" s="34">
        <v>17663</v>
      </c>
      <c r="G97" s="35">
        <v>4.9000000000000004</v>
      </c>
      <c r="H97" s="35">
        <v>8.6999999999999993</v>
      </c>
      <c r="I97" s="34">
        <v>17302</v>
      </c>
      <c r="J97" s="35">
        <v>6.2</v>
      </c>
      <c r="K97" s="34">
        <v>16341</v>
      </c>
      <c r="L97" s="36">
        <v>6.8000000000000005E-2</v>
      </c>
      <c r="M97" s="37">
        <f>ROUND(K97*(1-L97),0)</f>
        <v>15230</v>
      </c>
      <c r="N97" s="38">
        <v>0.80400000000000005</v>
      </c>
      <c r="O97" s="25">
        <f>M97*N97</f>
        <v>12244.92</v>
      </c>
      <c r="P97" s="36">
        <v>0.13900000000000001</v>
      </c>
      <c r="Q97" s="25">
        <f>M97*P97</f>
        <v>2116.9700000000003</v>
      </c>
      <c r="R97" s="39">
        <v>5.7000000000000002E-2</v>
      </c>
      <c r="S97" s="25">
        <f>M97*R97</f>
        <v>868.11</v>
      </c>
      <c r="T97" s="28">
        <v>0.245</v>
      </c>
      <c r="U97" s="25">
        <f>M97*T97</f>
        <v>3731.35</v>
      </c>
      <c r="V97" s="39">
        <v>0.47899999999999998</v>
      </c>
      <c r="W97" s="25">
        <f>M97*V97</f>
        <v>7295.17</v>
      </c>
      <c r="X97" s="39">
        <v>0.39</v>
      </c>
      <c r="Y97" s="25">
        <f>X97*M97</f>
        <v>5939.7</v>
      </c>
      <c r="Z97" s="40">
        <v>2.9199999999999999E-3</v>
      </c>
      <c r="AA97" s="18">
        <f>M97*Z97</f>
        <v>44.471599999999995</v>
      </c>
      <c r="AB97" s="27">
        <f>IF(M97&gt;0,(AD97+AL97)/M97,0)</f>
        <v>3.308390886408405E-3</v>
      </c>
      <c r="AC97" s="40">
        <v>2.5999999999999998E-4</v>
      </c>
      <c r="AD97" s="37">
        <f>AC97*M97</f>
        <v>3.9597999999999995</v>
      </c>
      <c r="AE97" s="28">
        <v>0.24709999999999999</v>
      </c>
      <c r="AF97" s="41">
        <f>AI97*(1-AJ97)*AE97</f>
        <v>45.5966217</v>
      </c>
      <c r="AG97" s="28">
        <f>IF(AND(AE97&gt;0,AC97&gt;0,Z97&gt;0),((Z97-AC97)*AE97)/((AE97-AC97)*Z97),0)</f>
        <v>0.91191842977426463</v>
      </c>
      <c r="AH97" s="29">
        <f t="shared" si="1"/>
        <v>0.92236510598343757</v>
      </c>
      <c r="AI97" s="34">
        <v>203</v>
      </c>
      <c r="AJ97" s="36">
        <v>9.0999999999999998E-2</v>
      </c>
      <c r="AK97" s="38">
        <v>0.25159999999999999</v>
      </c>
      <c r="AL97" s="41">
        <f>AI97*(1-AJ97)*AK97</f>
        <v>46.426993200000005</v>
      </c>
      <c r="AM97" s="42">
        <v>1.58</v>
      </c>
      <c r="AN97" s="42"/>
      <c r="AO97" s="121">
        <f>AO96+AI97-AN97</f>
        <v>2089.9999999999995</v>
      </c>
      <c r="AP97" s="104"/>
      <c r="AQ97" s="43"/>
      <c r="AR97" s="44"/>
      <c r="AS97" s="45"/>
      <c r="AT97" s="45"/>
      <c r="AU97" s="45"/>
      <c r="AV97" s="45"/>
    </row>
    <row r="98" spans="1:48" x14ac:dyDescent="0.2">
      <c r="A98" s="158"/>
      <c r="B98" s="33">
        <v>3</v>
      </c>
      <c r="C98" s="46" t="s">
        <v>53</v>
      </c>
      <c r="D98" s="43">
        <v>16961</v>
      </c>
      <c r="E98" s="43">
        <v>1</v>
      </c>
      <c r="F98" s="43">
        <v>17204</v>
      </c>
      <c r="G98" s="37">
        <v>6.3</v>
      </c>
      <c r="H98" s="37">
        <v>9.1999999999999993</v>
      </c>
      <c r="I98" s="43">
        <v>17667</v>
      </c>
      <c r="J98" s="37">
        <v>6</v>
      </c>
      <c r="K98" s="43">
        <v>16255</v>
      </c>
      <c r="L98" s="39">
        <v>6.6000000000000003E-2</v>
      </c>
      <c r="M98" s="37">
        <f>ROUND(K98*(1-L98),0)</f>
        <v>15182</v>
      </c>
      <c r="N98" s="28">
        <v>0.78100000000000003</v>
      </c>
      <c r="O98" s="25">
        <f>M98*N98</f>
        <v>11857.142</v>
      </c>
      <c r="P98" s="39">
        <v>0.189</v>
      </c>
      <c r="Q98" s="25">
        <f>M98*P98</f>
        <v>2869.3980000000001</v>
      </c>
      <c r="R98" s="39">
        <v>0.03</v>
      </c>
      <c r="S98" s="25">
        <f>M98*R98</f>
        <v>455.46</v>
      </c>
      <c r="T98" s="28">
        <v>0.23899999999999999</v>
      </c>
      <c r="U98" s="25">
        <f>M98*T98</f>
        <v>3628.498</v>
      </c>
      <c r="V98" s="39">
        <v>0.48299999999999998</v>
      </c>
      <c r="W98" s="25">
        <f>M98*V98</f>
        <v>7332.9059999999999</v>
      </c>
      <c r="X98" s="39">
        <v>0.39</v>
      </c>
      <c r="Y98" s="25">
        <f>X98*M98</f>
        <v>5920.9800000000005</v>
      </c>
      <c r="Z98" s="47">
        <v>3.0100000000000001E-3</v>
      </c>
      <c r="AA98" s="18">
        <f>M98*Z98</f>
        <v>45.69782</v>
      </c>
      <c r="AB98" s="27">
        <f>IF(M98&gt;0,(AD98+AL98)/M98,0)</f>
        <v>3.46766786984587E-3</v>
      </c>
      <c r="AC98" s="47">
        <v>2.7E-4</v>
      </c>
      <c r="AD98" s="37">
        <f>AC98*M98</f>
        <v>4.0991400000000002</v>
      </c>
      <c r="AE98" s="28">
        <v>0.24149999999999999</v>
      </c>
      <c r="AF98" s="41">
        <f>AI98*(1-AJ98)*AE98</f>
        <v>47.312747999999999</v>
      </c>
      <c r="AG98" s="28">
        <f>IF(AND(AE98&gt;0,AC98&gt;0,Z98&gt;0),((Z98-AC98)*AE98)/((AE98-AC98)*Z98),0)</f>
        <v>0.91131786801942372</v>
      </c>
      <c r="AH98" s="29">
        <f t="shared" si="1"/>
        <v>0.92314371853501875</v>
      </c>
      <c r="AI98" s="43">
        <v>216</v>
      </c>
      <c r="AJ98" s="39">
        <v>9.2999999999999999E-2</v>
      </c>
      <c r="AK98" s="28">
        <v>0.24779999999999999</v>
      </c>
      <c r="AL98" s="41">
        <f>AI98*(1-AJ98)*AK98</f>
        <v>48.5469936</v>
      </c>
      <c r="AM98" s="18">
        <v>1.6</v>
      </c>
      <c r="AN98" s="18"/>
      <c r="AO98" s="121">
        <f>AO97+AI98-AN98</f>
        <v>2305.9999999999995</v>
      </c>
      <c r="AP98" s="104"/>
      <c r="AQ98" s="43"/>
      <c r="AR98" s="48"/>
      <c r="AS98" s="41"/>
      <c r="AT98" s="41"/>
      <c r="AU98" s="41"/>
      <c r="AV98" s="41"/>
    </row>
    <row r="99" spans="1:48" s="22" customFormat="1" ht="13.5" thickBot="1" x14ac:dyDescent="0.25">
      <c r="A99" s="159"/>
      <c r="B99" s="49" t="s">
        <v>38</v>
      </c>
      <c r="C99" s="50"/>
      <c r="D99" s="51">
        <f>SUM(D96:D98)</f>
        <v>51550</v>
      </c>
      <c r="E99" s="51"/>
      <c r="F99" s="51">
        <f>SUM(F96:F98)</f>
        <v>53206</v>
      </c>
      <c r="G99" s="52"/>
      <c r="H99" s="52"/>
      <c r="I99" s="51">
        <f>SUM(I96:I98)</f>
        <v>53085</v>
      </c>
      <c r="J99" s="52"/>
      <c r="K99" s="51">
        <f>SUM(K96:K98)</f>
        <v>48960</v>
      </c>
      <c r="L99" s="21">
        <f>IF(K99&gt;0,(K96*L96+K97*L97+K98*L98)/K99,0)</f>
        <v>6.6333292483660128E-2</v>
      </c>
      <c r="M99" s="52">
        <f>M96+M97+M98</f>
        <v>45712</v>
      </c>
      <c r="N99" s="53">
        <f>IF(M99&gt;0,O99/M99,0)</f>
        <v>0.81209227336366818</v>
      </c>
      <c r="O99" s="54">
        <f>O96+O97+O98</f>
        <v>37122.362000000001</v>
      </c>
      <c r="P99" s="21">
        <f>IF(M99&gt;0,Q99/M99,0)</f>
        <v>0.15359791739586981</v>
      </c>
      <c r="Q99" s="54">
        <f>Q96+Q97+Q98</f>
        <v>7021.2680000000009</v>
      </c>
      <c r="R99" s="21">
        <f>IF(M99&gt;0,S99/M99,0)</f>
        <v>3.4309809240462029E-2</v>
      </c>
      <c r="S99" s="54">
        <f>S96+S97+S98</f>
        <v>1568.3700000000001</v>
      </c>
      <c r="T99" s="21">
        <f>IF(M99&gt;0,U99/M99,0)</f>
        <v>0.23765199509975501</v>
      </c>
      <c r="U99" s="54">
        <f>U96+U97+U98</f>
        <v>10863.548000000001</v>
      </c>
      <c r="V99" s="21">
        <f>IF(M99&gt;0,W99/M99,0)</f>
        <v>0.48635316765838293</v>
      </c>
      <c r="W99" s="54">
        <f>W96+W97+W98</f>
        <v>22232.175999999999</v>
      </c>
      <c r="X99" s="21">
        <f>IF(M99&gt;0,Y99/M99,0)</f>
        <v>0.39</v>
      </c>
      <c r="Y99" s="54">
        <f>Y96+Y97+Y98</f>
        <v>17827.68</v>
      </c>
      <c r="Z99" s="55">
        <f>IF(M99&gt;0,AA99/M99,0)</f>
        <v>2.9465440147007351E-3</v>
      </c>
      <c r="AA99" s="56">
        <f>SUM(AA96:AA98)</f>
        <v>134.69242</v>
      </c>
      <c r="AB99" s="55">
        <f>IF(M99&gt;0,(AB96*M96+AB97*M97+AB98*M98)/M99,0)</f>
        <v>3.4597633706685339E-3</v>
      </c>
      <c r="AC99" s="55">
        <f>IF(K99&gt;0,(K96*AC96+K97*AC97+K98*AC98)/K99,0)</f>
        <v>2.6332005718954248E-4</v>
      </c>
      <c r="AD99" s="52">
        <f>SUM(AD96:AD98)</f>
        <v>12.03694</v>
      </c>
      <c r="AE99" s="53">
        <f>IF(K99&gt;0,(K96*AE96+K97*AE97+K98*AE98)/K99,0)</f>
        <v>0.24440518790849672</v>
      </c>
      <c r="AF99" s="58">
        <f>SUM(AF96:AF98)</f>
        <v>144.53660250000001</v>
      </c>
      <c r="AG99" s="53">
        <f>IF(AND(AA99&gt;0),((AA96*AG96+AA97*AG97+AA98*AG98)/AA99),0)</f>
        <v>0.91161666786831219</v>
      </c>
      <c r="AH99" s="57">
        <f t="shared" si="1"/>
        <v>0.92487579998278369</v>
      </c>
      <c r="AI99" s="51">
        <f>SUM(AI96:AI98)</f>
        <v>653</v>
      </c>
      <c r="AJ99" s="21">
        <f>IF(AI99&gt;0,(AJ96*AI96+AJ97*AI97+AJ98*AI98)/AI99,0)</f>
        <v>9.4169984686064329E-2</v>
      </c>
      <c r="AK99" s="53">
        <f>IF(K99&gt;0,(AK96*K96+AK97*K97+AK98*K98)/K99,0)</f>
        <v>0.24723002042483658</v>
      </c>
      <c r="AL99" s="58">
        <f>SUM(AL96:AL98)</f>
        <v>146.1157632</v>
      </c>
      <c r="AM99" s="56"/>
      <c r="AN99" s="56">
        <f>SUM(AN96:AN98)</f>
        <v>0</v>
      </c>
      <c r="AO99" s="105"/>
      <c r="AP99" s="106">
        <f>AO98</f>
        <v>2305.9999999999995</v>
      </c>
      <c r="AQ99" s="51">
        <f>SUM(AQ96:AQ98)</f>
        <v>0</v>
      </c>
      <c r="AR99" s="59"/>
      <c r="AS99" s="58"/>
      <c r="AT99" s="58"/>
      <c r="AU99" s="58"/>
      <c r="AV99" s="58"/>
    </row>
    <row r="100" spans="1:48" x14ac:dyDescent="0.2">
      <c r="A100" s="160">
        <v>25</v>
      </c>
      <c r="B100" s="33">
        <v>1</v>
      </c>
      <c r="C100" s="11" t="s">
        <v>54</v>
      </c>
      <c r="D100" s="12">
        <v>15428</v>
      </c>
      <c r="E100" s="12">
        <v>0</v>
      </c>
      <c r="F100" s="12">
        <v>18912</v>
      </c>
      <c r="G100" s="13">
        <v>6.3</v>
      </c>
      <c r="H100" s="13">
        <v>9.9</v>
      </c>
      <c r="I100" s="12">
        <v>18332</v>
      </c>
      <c r="J100" s="13">
        <v>5</v>
      </c>
      <c r="K100" s="12">
        <v>16064</v>
      </c>
      <c r="L100" s="14">
        <v>6.6000000000000003E-2</v>
      </c>
      <c r="M100" s="24">
        <f>ROUND(K100*(1-L100),0)</f>
        <v>15004</v>
      </c>
      <c r="N100" s="15">
        <v>0.69799999999999995</v>
      </c>
      <c r="O100" s="25">
        <f>M100*N100</f>
        <v>10472.791999999999</v>
      </c>
      <c r="P100" s="14">
        <v>0.27500000000000002</v>
      </c>
      <c r="Q100" s="25">
        <f>M100*P100</f>
        <v>4126.1000000000004</v>
      </c>
      <c r="R100" s="16">
        <v>2.7E-2</v>
      </c>
      <c r="S100" s="25">
        <f>M100*R100</f>
        <v>405.108</v>
      </c>
      <c r="T100" s="26">
        <v>0.245</v>
      </c>
      <c r="U100" s="25">
        <f>M100*T100</f>
        <v>3675.98</v>
      </c>
      <c r="V100" s="16">
        <v>0.48199999999999998</v>
      </c>
      <c r="W100" s="25">
        <f>M100*V100</f>
        <v>7231.9279999999999</v>
      </c>
      <c r="X100" s="16">
        <v>0.39</v>
      </c>
      <c r="Y100" s="25">
        <f>X100*M100</f>
        <v>5851.56</v>
      </c>
      <c r="Z100" s="17">
        <v>3.0500000000000002E-3</v>
      </c>
      <c r="AA100" s="18">
        <f>M100*Z100</f>
        <v>45.7622</v>
      </c>
      <c r="AB100" s="27">
        <f>IF(M100&gt;0,(AD100+AL100)/M100,0)</f>
        <v>3.6176660090642496E-3</v>
      </c>
      <c r="AC100" s="17">
        <v>2.7E-4</v>
      </c>
      <c r="AD100" s="24">
        <f>AC100*M100</f>
        <v>4.0510799999999998</v>
      </c>
      <c r="AE100" s="117">
        <v>0.22950000000000001</v>
      </c>
      <c r="AF100" s="30">
        <f>AI100*(1-AJ100)*AE100</f>
        <v>48.762324000000007</v>
      </c>
      <c r="AG100" s="28">
        <f>IF(AND(AE100&gt;0,AC100&gt;0,Z100&gt;0),((Z100-AC100)*AE100)/((AE100-AC100)*Z100),0)</f>
        <v>0.91254899689123181</v>
      </c>
      <c r="AH100" s="60">
        <f t="shared" si="1"/>
        <v>0.92642434348034697</v>
      </c>
      <c r="AI100" s="12">
        <v>234</v>
      </c>
      <c r="AJ100" s="14">
        <v>9.1999999999999998E-2</v>
      </c>
      <c r="AK100" s="15">
        <v>0.2364</v>
      </c>
      <c r="AL100" s="30">
        <f>AI100*(1-AJ100)*AK100</f>
        <v>50.228380800000004</v>
      </c>
      <c r="AM100" s="19">
        <v>1.7</v>
      </c>
      <c r="AN100" s="19"/>
      <c r="AO100" s="101">
        <f>AO98+AI100-AN100</f>
        <v>2539.9999999999995</v>
      </c>
      <c r="AP100" s="120"/>
      <c r="AQ100" s="12"/>
      <c r="AR100" s="31"/>
      <c r="AS100" s="20"/>
      <c r="AT100" s="20"/>
      <c r="AU100" s="20"/>
      <c r="AV100" s="20"/>
    </row>
    <row r="101" spans="1:48" x14ac:dyDescent="0.2">
      <c r="A101" s="160"/>
      <c r="B101" s="33">
        <v>2</v>
      </c>
      <c r="C101" s="46" t="s">
        <v>50</v>
      </c>
      <c r="D101" s="34">
        <v>17088</v>
      </c>
      <c r="E101" s="34">
        <v>4</v>
      </c>
      <c r="F101" s="34">
        <v>19108</v>
      </c>
      <c r="G101" s="35">
        <v>4.0999999999999996</v>
      </c>
      <c r="H101" s="35">
        <v>9.6</v>
      </c>
      <c r="I101" s="34">
        <v>19225</v>
      </c>
      <c r="J101" s="35">
        <v>4.3</v>
      </c>
      <c r="K101" s="34">
        <v>16036</v>
      </c>
      <c r="L101" s="36">
        <v>6.8000000000000005E-2</v>
      </c>
      <c r="M101" s="37">
        <f>ROUND(K101*(1-L101),0)</f>
        <v>14946</v>
      </c>
      <c r="N101" s="38">
        <v>0.71099999999999997</v>
      </c>
      <c r="O101" s="25">
        <f>M101*N101</f>
        <v>10626.606</v>
      </c>
      <c r="P101" s="36">
        <v>0.23799999999999999</v>
      </c>
      <c r="Q101" s="25">
        <f>M101*P101</f>
        <v>3557.1479999999997</v>
      </c>
      <c r="R101" s="39">
        <v>5.0999999999999997E-2</v>
      </c>
      <c r="S101" s="25">
        <f>M101*R101</f>
        <v>762.24599999999998</v>
      </c>
      <c r="T101" s="28">
        <v>0.23899999999999999</v>
      </c>
      <c r="U101" s="25">
        <f>M101*T101</f>
        <v>3572.0940000000001</v>
      </c>
      <c r="V101" s="39">
        <v>0.48599999999999999</v>
      </c>
      <c r="W101" s="25">
        <f>M101*V101</f>
        <v>7263.7559999999994</v>
      </c>
      <c r="X101" s="39">
        <v>0.39</v>
      </c>
      <c r="Y101" s="25">
        <f>X101*M101</f>
        <v>5828.9400000000005</v>
      </c>
      <c r="Z101" s="40">
        <v>3.0999999999999999E-3</v>
      </c>
      <c r="AA101" s="18">
        <f>M101*Z101</f>
        <v>46.332599999999999</v>
      </c>
      <c r="AB101" s="27">
        <f>IF(M101&gt;0,(AD101+AL101)/M101,0)</f>
        <v>3.3496302957312994E-3</v>
      </c>
      <c r="AC101" s="40">
        <v>2.7E-4</v>
      </c>
      <c r="AD101" s="37">
        <f>AC101*M101</f>
        <v>4.0354200000000002</v>
      </c>
      <c r="AE101" s="28">
        <v>0.2208</v>
      </c>
      <c r="AF101" s="41">
        <f>AI101*(1-AJ101)*AE101</f>
        <v>45.309926400000002</v>
      </c>
      <c r="AG101" s="28">
        <f>IF(AND(AE101&gt;0,AC101&gt;0,Z101&gt;0),((Z101-AC101)*AE101)/((AE101-AC101)*Z101),0)</f>
        <v>0.91402091442463407</v>
      </c>
      <c r="AH101" s="29">
        <f t="shared" si="1"/>
        <v>0.92050213928128144</v>
      </c>
      <c r="AI101" s="34">
        <v>226</v>
      </c>
      <c r="AJ101" s="36">
        <v>9.1999999999999998E-2</v>
      </c>
      <c r="AK101" s="38">
        <v>0.2243</v>
      </c>
      <c r="AL101" s="41">
        <f>AI101*(1-AJ101)*AK101</f>
        <v>46.028154399999998</v>
      </c>
      <c r="AM101" s="42">
        <v>1.65</v>
      </c>
      <c r="AN101" s="42"/>
      <c r="AO101" s="121">
        <f>AO100+AI101-AN101</f>
        <v>2765.9999999999995</v>
      </c>
      <c r="AP101" s="104"/>
      <c r="AQ101" s="43"/>
      <c r="AR101" s="44"/>
      <c r="AS101" s="45"/>
      <c r="AT101" s="45"/>
      <c r="AU101" s="45"/>
      <c r="AV101" s="45"/>
    </row>
    <row r="102" spans="1:48" x14ac:dyDescent="0.2">
      <c r="A102" s="160"/>
      <c r="B102" s="33">
        <v>3</v>
      </c>
      <c r="C102" s="11" t="s">
        <v>51</v>
      </c>
      <c r="D102" s="43">
        <v>19484</v>
      </c>
      <c r="E102" s="43">
        <v>1</v>
      </c>
      <c r="F102" s="43">
        <v>17442</v>
      </c>
      <c r="G102" s="37">
        <v>4.4000000000000004</v>
      </c>
      <c r="H102" s="37">
        <v>9.5</v>
      </c>
      <c r="I102" s="43">
        <v>17208</v>
      </c>
      <c r="J102" s="37">
        <v>4.2</v>
      </c>
      <c r="K102" s="43">
        <v>16287</v>
      </c>
      <c r="L102" s="39">
        <v>7.0999999999999994E-2</v>
      </c>
      <c r="M102" s="37">
        <f>ROUND(K102*(1-L102),0)</f>
        <v>15131</v>
      </c>
      <c r="N102" s="28">
        <v>0.68400000000000005</v>
      </c>
      <c r="O102" s="25">
        <f>M102*N102</f>
        <v>10349.604000000001</v>
      </c>
      <c r="P102" s="39">
        <v>0.28499999999999998</v>
      </c>
      <c r="Q102" s="25">
        <f>M102*P102</f>
        <v>4312.335</v>
      </c>
      <c r="R102" s="39">
        <v>3.1E-2</v>
      </c>
      <c r="S102" s="25">
        <f>M102*R102</f>
        <v>469.06099999999998</v>
      </c>
      <c r="T102" s="28">
        <v>0.245</v>
      </c>
      <c r="U102" s="25">
        <f>M102*T102</f>
        <v>3707.0949999999998</v>
      </c>
      <c r="V102" s="39">
        <v>0.48899999999999999</v>
      </c>
      <c r="W102" s="25">
        <f>M102*V102</f>
        <v>7399.0590000000002</v>
      </c>
      <c r="X102" s="39">
        <v>0.39</v>
      </c>
      <c r="Y102" s="25">
        <f>X102*M102</f>
        <v>5901.09</v>
      </c>
      <c r="Z102" s="47">
        <v>3.14E-3</v>
      </c>
      <c r="AA102" s="18">
        <f>M102*Z102</f>
        <v>47.511339999999997</v>
      </c>
      <c r="AB102" s="27">
        <f>IF(M102&gt;0,(AD102+AL102)/M102,0)</f>
        <v>3.4593007600290794E-3</v>
      </c>
      <c r="AC102" s="47">
        <v>2.7E-4</v>
      </c>
      <c r="AD102" s="37">
        <f>AC102*M102</f>
        <v>4.0853700000000002</v>
      </c>
      <c r="AE102" s="28">
        <v>0.22209999999999999</v>
      </c>
      <c r="AF102" s="41">
        <f>AI102*(1-AJ102)*AE102</f>
        <v>48.762277099999999</v>
      </c>
      <c r="AG102" s="28">
        <f>IF(AND(AE102&gt;0,AC102&gt;0,Z102&gt;0),((Z102-AC102)*AE102)/((AE102-AC102)*Z102),0)</f>
        <v>0.91512522787433193</v>
      </c>
      <c r="AH102" s="29">
        <f t="shared" si="1"/>
        <v>0.92308345047655616</v>
      </c>
      <c r="AI102" s="43">
        <v>241</v>
      </c>
      <c r="AJ102" s="39">
        <v>8.8999999999999996E-2</v>
      </c>
      <c r="AK102" s="28">
        <v>0.2198</v>
      </c>
      <c r="AL102" s="41">
        <f>AI102*(1-AJ102)*AK102</f>
        <v>48.257309800000002</v>
      </c>
      <c r="AM102" s="18">
        <v>1.61</v>
      </c>
      <c r="AN102" s="18"/>
      <c r="AO102" s="121">
        <f>AO101+AI102-AN102</f>
        <v>3006.9999999999995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5" thickBot="1" x14ac:dyDescent="0.25">
      <c r="A103" s="160"/>
      <c r="B103" s="66" t="s">
        <v>38</v>
      </c>
      <c r="C103" s="50"/>
      <c r="D103" s="51">
        <f>SUM(D100:D102)</f>
        <v>52000</v>
      </c>
      <c r="E103" s="51"/>
      <c r="F103" s="51">
        <f>SUM(F100:F102)</f>
        <v>55462</v>
      </c>
      <c r="G103" s="52"/>
      <c r="H103" s="52"/>
      <c r="I103" s="51">
        <f>SUM(I100:I102)</f>
        <v>54765</v>
      </c>
      <c r="J103" s="52"/>
      <c r="K103" s="51">
        <f>SUM(K100:K102)</f>
        <v>48387</v>
      </c>
      <c r="L103" s="21">
        <f>IF(K103&gt;0,(K100*L100+K101*L101+K102*L102)/K103,0)</f>
        <v>6.8345816024965395E-2</v>
      </c>
      <c r="M103" s="52">
        <f>M100+M101+M102</f>
        <v>45081</v>
      </c>
      <c r="N103" s="53">
        <f>IF(M103&gt;0,O103/M103,0)</f>
        <v>0.69761101129078773</v>
      </c>
      <c r="O103" s="54">
        <f>O100+O101+O102</f>
        <v>31449.002</v>
      </c>
      <c r="P103" s="21">
        <f>IF(M103&gt;0,Q103/M103,0)</f>
        <v>0.26608954992125283</v>
      </c>
      <c r="Q103" s="54">
        <f>Q100+Q101+Q102</f>
        <v>11995.582999999999</v>
      </c>
      <c r="R103" s="21">
        <f>IF(M103&gt;0,S103/M103,0)</f>
        <v>3.6299438787959451E-2</v>
      </c>
      <c r="S103" s="54">
        <f>S100+S101+S102</f>
        <v>1636.415</v>
      </c>
      <c r="T103" s="21">
        <f>IF(M103&gt;0,U103/M103,0)</f>
        <v>0.24301078059492912</v>
      </c>
      <c r="U103" s="54">
        <f>U100+U101+U102</f>
        <v>10955.169</v>
      </c>
      <c r="V103" s="21">
        <f>IF(M103&gt;0,W103/M103,0)</f>
        <v>0.48567562831348016</v>
      </c>
      <c r="W103" s="54">
        <f>W100+W101+W102</f>
        <v>21894.742999999999</v>
      </c>
      <c r="X103" s="21">
        <f>IF(M103&gt;0,Y103/M103,0)</f>
        <v>0.39</v>
      </c>
      <c r="Y103" s="54">
        <f>Y100+Y101+Y102</f>
        <v>17581.59</v>
      </c>
      <c r="Z103" s="55">
        <f>IF(M103&gt;0,AA103/M103,0)</f>
        <v>3.0967844546482995E-3</v>
      </c>
      <c r="AA103" s="56">
        <f>SUM(AA100:AA102)</f>
        <v>139.60613999999998</v>
      </c>
      <c r="AB103" s="55">
        <f>IF(M103&gt;0,(AB100*M100+AB101*M101+AB102*M102)/M103,0)</f>
        <v>3.4756486102792755E-3</v>
      </c>
      <c r="AC103" s="55">
        <f>IF(K103&gt;0,(K100*AC100+K101*AC101+K102*AC102)/K103,0)</f>
        <v>2.7E-4</v>
      </c>
      <c r="AD103" s="52">
        <f>SUM(AD100:AD102)</f>
        <v>12.171870000000002</v>
      </c>
      <c r="AE103" s="53">
        <f>IF(K103&gt;0,(K100*AE100+K101*AE101+K102*AE102)/K103,0)</f>
        <v>0.22412589125178248</v>
      </c>
      <c r="AF103" s="58">
        <f>SUM(AF100:AF102)</f>
        <v>142.83452750000001</v>
      </c>
      <c r="AG103" s="53">
        <f>IF(AND(AA103&gt;0),((AA100*AG100+AA101*AG101+AA102*AG102)/AA103),0)</f>
        <v>0.91391425168922802</v>
      </c>
      <c r="AH103" s="57">
        <f t="shared" si="1"/>
        <v>0.92341595104727114</v>
      </c>
      <c r="AI103" s="51">
        <f>SUM(AI100:AI102)</f>
        <v>701</v>
      </c>
      <c r="AJ103" s="21">
        <f>IF(AI103&gt;0,(AJ100*AI100+AJ101*AI101+AJ102*AI102)/AI103,0)</f>
        <v>9.0968616262482149E-2</v>
      </c>
      <c r="AK103" s="53">
        <f>IF(K103&gt;0,(AK100*K100+AK101*K101+AK102*K102)/K103,0)</f>
        <v>0.2268023849381032</v>
      </c>
      <c r="AL103" s="58">
        <f>SUM(AL100:AL102)</f>
        <v>144.513845</v>
      </c>
      <c r="AM103" s="56"/>
      <c r="AN103" s="56">
        <f>SUM(AN100:AN102)</f>
        <v>0</v>
      </c>
      <c r="AO103" s="122"/>
      <c r="AP103" s="106">
        <f>AO102</f>
        <v>3006.9999999999995</v>
      </c>
      <c r="AQ103" s="51">
        <f>SUM(AQ100:AQ102)</f>
        <v>0</v>
      </c>
      <c r="AR103" s="59"/>
      <c r="AS103" s="58"/>
      <c r="AT103" s="58"/>
      <c r="AU103" s="58"/>
      <c r="AV103" s="58"/>
    </row>
    <row r="104" spans="1:48" x14ac:dyDescent="0.2">
      <c r="A104" s="157">
        <v>26</v>
      </c>
      <c r="B104" s="23">
        <v>1</v>
      </c>
      <c r="C104" s="11" t="s">
        <v>56</v>
      </c>
      <c r="D104" s="12">
        <v>6360</v>
      </c>
      <c r="E104" s="12">
        <v>0</v>
      </c>
      <c r="F104" s="12">
        <v>10759</v>
      </c>
      <c r="G104" s="13">
        <v>2.6</v>
      </c>
      <c r="H104" s="13">
        <v>9.4</v>
      </c>
      <c r="I104" s="12">
        <v>12070</v>
      </c>
      <c r="J104" s="13">
        <v>6</v>
      </c>
      <c r="K104" s="12">
        <v>16060</v>
      </c>
      <c r="L104" s="14">
        <v>6.5000000000000002E-2</v>
      </c>
      <c r="M104" s="24">
        <f>ROUND(K104*(1-L104),0)</f>
        <v>15016</v>
      </c>
      <c r="N104" s="15">
        <v>0.71899999999999997</v>
      </c>
      <c r="O104" s="25">
        <f>M104*N104</f>
        <v>10796.503999999999</v>
      </c>
      <c r="P104" s="14">
        <v>0.247</v>
      </c>
      <c r="Q104" s="25">
        <f>M104*P104</f>
        <v>3708.9519999999998</v>
      </c>
      <c r="R104" s="16">
        <v>3.4000000000000002E-2</v>
      </c>
      <c r="S104" s="25">
        <f>M104*R104</f>
        <v>510.54400000000004</v>
      </c>
      <c r="T104" s="26">
        <v>0.22</v>
      </c>
      <c r="U104" s="25">
        <f>M104*T104</f>
        <v>3303.52</v>
      </c>
      <c r="V104" s="16">
        <v>0.504</v>
      </c>
      <c r="W104" s="25">
        <f>M104*V104</f>
        <v>7568.0640000000003</v>
      </c>
      <c r="X104" s="16">
        <v>0.4</v>
      </c>
      <c r="Y104" s="25">
        <f>X104*M104</f>
        <v>6006.4000000000005</v>
      </c>
      <c r="Z104" s="17">
        <v>3.0400000000000002E-3</v>
      </c>
      <c r="AA104" s="18">
        <f>M104*Z104</f>
        <v>45.64864</v>
      </c>
      <c r="AB104" s="27">
        <f>IF(M104&gt;0,(AD104+AL104)/M104,0)</f>
        <v>3.2047161427810329E-3</v>
      </c>
      <c r="AC104" s="17">
        <v>2.5999999999999998E-4</v>
      </c>
      <c r="AD104" s="24">
        <f>AC104*M104</f>
        <v>3.9041599999999996</v>
      </c>
      <c r="AE104" s="117">
        <v>0.22459999999999999</v>
      </c>
      <c r="AF104" s="30">
        <f>AI104*(1-AJ104)*AE104</f>
        <v>43.5202928</v>
      </c>
      <c r="AG104" s="28">
        <f>IF(AND(AE104&gt;0,AC104&gt;0,Z104&gt;0),((Z104-AC104)*AE104)/((AE104-AC104)*Z104),0)</f>
        <v>0.91553351820310347</v>
      </c>
      <c r="AH104" s="60">
        <f t="shared" si="1"/>
        <v>0.91991767912978817</v>
      </c>
      <c r="AI104" s="12">
        <v>212</v>
      </c>
      <c r="AJ104" s="14">
        <v>8.5999999999999993E-2</v>
      </c>
      <c r="AK104" s="15">
        <v>0.22819999999999999</v>
      </c>
      <c r="AL104" s="30">
        <f>AI104*(1-AJ104)*AK104</f>
        <v>44.217857599999995</v>
      </c>
      <c r="AM104" s="19">
        <v>1.65</v>
      </c>
      <c r="AN104" s="19">
        <v>1310.88</v>
      </c>
      <c r="AO104" s="101">
        <f>AO102+AI104-AN104</f>
        <v>1908.1199999999994</v>
      </c>
      <c r="AP104" s="102"/>
      <c r="AQ104" s="12"/>
      <c r="AR104" s="31"/>
      <c r="AS104" s="20"/>
      <c r="AT104" s="20"/>
      <c r="AU104" s="20"/>
      <c r="AV104" s="20"/>
    </row>
    <row r="105" spans="1:48" x14ac:dyDescent="0.2">
      <c r="A105" s="158"/>
      <c r="B105" s="33">
        <v>2</v>
      </c>
      <c r="C105" s="46" t="s">
        <v>50</v>
      </c>
      <c r="D105" s="34">
        <v>14160</v>
      </c>
      <c r="E105" s="34">
        <v>2</v>
      </c>
      <c r="F105" s="34">
        <v>6623</v>
      </c>
      <c r="G105" s="35">
        <v>3.3</v>
      </c>
      <c r="H105" s="35">
        <v>9.8000000000000007</v>
      </c>
      <c r="I105" s="34">
        <v>6652</v>
      </c>
      <c r="J105" s="35">
        <v>6.3</v>
      </c>
      <c r="K105" s="34">
        <v>9522</v>
      </c>
      <c r="L105" s="36">
        <v>6.4000000000000001E-2</v>
      </c>
      <c r="M105" s="37">
        <f>ROUND(K105*(1-L105),0)</f>
        <v>8913</v>
      </c>
      <c r="N105" s="38">
        <v>0.69</v>
      </c>
      <c r="O105" s="25">
        <f>M105*N105</f>
        <v>6149.9699999999993</v>
      </c>
      <c r="P105" s="36">
        <v>0.253</v>
      </c>
      <c r="Q105" s="25">
        <f>M105*P105</f>
        <v>2254.989</v>
      </c>
      <c r="R105" s="39">
        <v>5.7000000000000002E-2</v>
      </c>
      <c r="S105" s="25">
        <f>M105*R105</f>
        <v>508.041</v>
      </c>
      <c r="T105" s="28">
        <v>0.221</v>
      </c>
      <c r="U105" s="25">
        <f>M105*T105</f>
        <v>1969.7729999999999</v>
      </c>
      <c r="V105" s="39">
        <v>0.498</v>
      </c>
      <c r="W105" s="25">
        <f>M105*V105</f>
        <v>4438.674</v>
      </c>
      <c r="X105" s="39">
        <v>0.39</v>
      </c>
      <c r="Y105" s="25">
        <f>X105*M105</f>
        <v>3476.07</v>
      </c>
      <c r="Z105" s="40"/>
      <c r="AA105" s="18">
        <f>M105*Z105</f>
        <v>0</v>
      </c>
      <c r="AB105" s="27">
        <f>IF(M105&gt;0,(AD105+AL105)/M105,0)</f>
        <v>1.7862634803096601E-3</v>
      </c>
      <c r="AC105" s="40"/>
      <c r="AD105" s="37">
        <f>AC105*M105</f>
        <v>0</v>
      </c>
      <c r="AE105" s="28"/>
      <c r="AF105" s="41">
        <f>AI105*(1-AJ105)*AE105</f>
        <v>0</v>
      </c>
      <c r="AG105" s="28">
        <f>IF(AND(AE105&gt;0,AC105&gt;0,Z105&gt;0),((Z105-AC105)*AE105)/((AE105-AC105)*Z105),0)</f>
        <v>0</v>
      </c>
      <c r="AH105" s="29">
        <f t="shared" si="1"/>
        <v>0</v>
      </c>
      <c r="AI105" s="34">
        <v>76</v>
      </c>
      <c r="AJ105" s="36">
        <v>8.7999999999999995E-2</v>
      </c>
      <c r="AK105" s="38">
        <v>0.22969999999999999</v>
      </c>
      <c r="AL105" s="41">
        <f>AI105*(1-AJ105)*AK105</f>
        <v>15.920966399999999</v>
      </c>
      <c r="AM105" s="42">
        <v>1.5</v>
      </c>
      <c r="AN105" s="42"/>
      <c r="AO105" s="121">
        <f>AO104+AI105-AN105</f>
        <v>1984.1199999999994</v>
      </c>
      <c r="AP105" s="104"/>
      <c r="AQ105" s="43"/>
      <c r="AR105" s="44"/>
      <c r="AS105" s="45"/>
      <c r="AT105" s="45"/>
      <c r="AU105" s="45"/>
      <c r="AV105" s="45"/>
    </row>
    <row r="106" spans="1:48" x14ac:dyDescent="0.2">
      <c r="A106" s="158"/>
      <c r="B106" s="33">
        <v>3</v>
      </c>
      <c r="C106" s="11" t="s">
        <v>51</v>
      </c>
      <c r="D106" s="43">
        <v>17180</v>
      </c>
      <c r="E106" s="43">
        <v>0</v>
      </c>
      <c r="F106" s="43">
        <v>18607</v>
      </c>
      <c r="G106" s="37">
        <v>3.9</v>
      </c>
      <c r="H106" s="37">
        <v>9.6999999999999993</v>
      </c>
      <c r="I106" s="43">
        <v>18491</v>
      </c>
      <c r="J106" s="37">
        <v>5.7</v>
      </c>
      <c r="K106" s="43">
        <v>16207</v>
      </c>
      <c r="L106" s="39">
        <v>7.1999999999999995E-2</v>
      </c>
      <c r="M106" s="37">
        <f>ROUND(K106*(1-L106),0)</f>
        <v>15040</v>
      </c>
      <c r="N106" s="28">
        <v>0.71699999999999997</v>
      </c>
      <c r="O106" s="25">
        <f>M106*N106</f>
        <v>10783.68</v>
      </c>
      <c r="P106" s="39">
        <v>0.25700000000000001</v>
      </c>
      <c r="Q106" s="25">
        <f>M106*P106</f>
        <v>3865.28</v>
      </c>
      <c r="R106" s="39">
        <v>2.5999999999999999E-2</v>
      </c>
      <c r="S106" s="25">
        <f>M106*R106</f>
        <v>391.03999999999996</v>
      </c>
      <c r="T106" s="28">
        <v>0.218</v>
      </c>
      <c r="U106" s="25">
        <f>M106*T106</f>
        <v>3278.72</v>
      </c>
      <c r="V106" s="39">
        <v>0.51100000000000001</v>
      </c>
      <c r="W106" s="25">
        <f>M106*V106</f>
        <v>7685.4400000000005</v>
      </c>
      <c r="X106" s="39">
        <v>0.4</v>
      </c>
      <c r="Y106" s="25">
        <f>X106*M106</f>
        <v>6016</v>
      </c>
      <c r="Z106" s="47">
        <v>2.97E-3</v>
      </c>
      <c r="AA106" s="18">
        <f>M106*Z106</f>
        <v>44.668799999999997</v>
      </c>
      <c r="AB106" s="27">
        <f>IF(M106&gt;0,(AD106+AL106)/M106,0)</f>
        <v>3.3852002792553195E-3</v>
      </c>
      <c r="AC106" s="47">
        <v>2.7E-4</v>
      </c>
      <c r="AD106" s="37">
        <f>AC106*M106</f>
        <v>4.0608000000000004</v>
      </c>
      <c r="AE106" s="28">
        <v>0.22550000000000001</v>
      </c>
      <c r="AF106" s="41">
        <f>AI106*(1-AJ106)*AE106</f>
        <v>45.559569000000003</v>
      </c>
      <c r="AG106" s="28">
        <f>IF(AND(AE106&gt;0,AC106&gt;0,Z106&gt;0),((Z106-AC106)*AE106)/((AE106-AC106)*Z106),0)</f>
        <v>0.91018070416907171</v>
      </c>
      <c r="AH106" s="29">
        <f t="shared" si="1"/>
        <v>0.92131373678832096</v>
      </c>
      <c r="AI106" s="43">
        <v>223</v>
      </c>
      <c r="AJ106" s="39">
        <v>9.4E-2</v>
      </c>
      <c r="AK106" s="28">
        <v>0.2319</v>
      </c>
      <c r="AL106" s="41">
        <f>AI106*(1-AJ106)*AK106</f>
        <v>46.852612200000003</v>
      </c>
      <c r="AM106" s="18">
        <v>1.6</v>
      </c>
      <c r="AN106" s="18"/>
      <c r="AO106" s="121">
        <f>AO105+AI106-AN106</f>
        <v>2207.1199999999994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5" thickBot="1" x14ac:dyDescent="0.25">
      <c r="A107" s="159"/>
      <c r="B107" s="49" t="s">
        <v>38</v>
      </c>
      <c r="C107" s="50"/>
      <c r="D107" s="51">
        <f>SUM(D104:D106)</f>
        <v>37700</v>
      </c>
      <c r="E107" s="51"/>
      <c r="F107" s="51">
        <f>SUM(F104:F106)</f>
        <v>35989</v>
      </c>
      <c r="G107" s="52"/>
      <c r="H107" s="52"/>
      <c r="I107" s="51">
        <f>SUM(I104:I106)</f>
        <v>37213</v>
      </c>
      <c r="J107" s="52"/>
      <c r="K107" s="51">
        <f>SUM(K104:K106)</f>
        <v>41789</v>
      </c>
      <c r="L107" s="21">
        <f>IF(K107&gt;0,(K104*L104+K105*L105+K106*L106)/K107,0)</f>
        <v>6.7486946325588076E-2</v>
      </c>
      <c r="M107" s="52">
        <f>M104+M105+M106</f>
        <v>38969</v>
      </c>
      <c r="N107" s="53">
        <f>IF(M107&gt;0,O107/M107,0)</f>
        <v>0.71159521671071879</v>
      </c>
      <c r="O107" s="54">
        <f>O104+O105+O106</f>
        <v>27730.153999999999</v>
      </c>
      <c r="P107" s="21">
        <f>IF(M107&gt;0,Q107/M107,0)</f>
        <v>0.25223179963560777</v>
      </c>
      <c r="Q107" s="54">
        <f>Q104+Q105+Q106</f>
        <v>9829.2209999999995</v>
      </c>
      <c r="R107" s="21">
        <f>IF(M107&gt;0,S107/M107,0)</f>
        <v>3.6172983653673434E-2</v>
      </c>
      <c r="S107" s="54">
        <f>S104+S105+S106</f>
        <v>1409.625</v>
      </c>
      <c r="T107" s="21">
        <f>IF(M107&gt;0,U107/M107,0)</f>
        <v>0.21945682465549537</v>
      </c>
      <c r="U107" s="54">
        <f>U104+U105+U106</f>
        <v>8552.012999999999</v>
      </c>
      <c r="V107" s="21">
        <f>IF(M107&gt;0,W107/M107,0)</f>
        <v>0.50532931304370143</v>
      </c>
      <c r="W107" s="54">
        <f>W104+W105+W106</f>
        <v>19692.178</v>
      </c>
      <c r="X107" s="21">
        <f>IF(M107&gt;0,Y107/M107,0)</f>
        <v>0.39771279735174114</v>
      </c>
      <c r="Y107" s="54">
        <f>Y104+Y105+Y106</f>
        <v>15498.470000000001</v>
      </c>
      <c r="Z107" s="55">
        <f>IF(M107&gt;0,AA107/M107,0)</f>
        <v>2.3176740486027356E-3</v>
      </c>
      <c r="AA107" s="56">
        <f>SUM(AA104:AA106)</f>
        <v>90.317440000000005</v>
      </c>
      <c r="AB107" s="55">
        <f>IF(M107&gt;0,(AB104*M104+AB105*M105+AB106*M106)/M107,0)</f>
        <v>2.9499447304267494E-3</v>
      </c>
      <c r="AC107" s="55">
        <f>IF(K107&gt;0,(K104*AC104+K105*AC105+K106*AC106)/K107,0)</f>
        <v>2.0463495178156931E-4</v>
      </c>
      <c r="AD107" s="52">
        <f>SUM(AD104:AD106)</f>
        <v>7.9649599999999996</v>
      </c>
      <c r="AE107" s="53">
        <f>IF(K107&gt;0,(K104*AE104+K105*AE105+K106*AE106)/K107,0)</f>
        <v>0.17377191366148986</v>
      </c>
      <c r="AF107" s="58">
        <f>SUM(AF104:AF106)</f>
        <v>89.079861800000003</v>
      </c>
      <c r="AG107" s="53">
        <f>IF(AND(AA107&gt;0),((AA104*AG104+AA105*AG105+AA106*AG106)/AA107),0)</f>
        <v>0.91288614711371729</v>
      </c>
      <c r="AH107" s="57">
        <f t="shared" si="1"/>
        <v>0.93145973956601436</v>
      </c>
      <c r="AI107" s="51">
        <f>SUM(AI104:AI106)</f>
        <v>511</v>
      </c>
      <c r="AJ107" s="21">
        <f>IF(AI107&gt;0,(AJ104*AI104+AJ105*AI105+AJ106*AI106)/AI107,0)</f>
        <v>8.9788649706457918E-2</v>
      </c>
      <c r="AK107" s="53">
        <f>IF(K107&gt;0,(AK104*K104+AK105*K105+AK106*K106)/K107,0)</f>
        <v>0.22997675704132667</v>
      </c>
      <c r="AL107" s="58">
        <f>SUM(AL104:AL106)</f>
        <v>106.9914362</v>
      </c>
      <c r="AM107" s="56"/>
      <c r="AN107" s="56">
        <f>SUM(AN104:AN106)</f>
        <v>1310.88</v>
      </c>
      <c r="AO107" s="105"/>
      <c r="AP107" s="106">
        <f>AO106</f>
        <v>2207.1199999999994</v>
      </c>
      <c r="AQ107" s="51">
        <f>SUM(AQ104:AQ106)</f>
        <v>0</v>
      </c>
      <c r="AR107" s="59"/>
      <c r="AS107" s="58"/>
      <c r="AT107" s="58"/>
      <c r="AU107" s="58"/>
      <c r="AV107" s="58"/>
    </row>
    <row r="108" spans="1:48" x14ac:dyDescent="0.2">
      <c r="A108" s="157">
        <v>27</v>
      </c>
      <c r="B108" s="23">
        <v>1</v>
      </c>
      <c r="C108" s="11" t="s">
        <v>56</v>
      </c>
      <c r="D108" s="12">
        <v>3958</v>
      </c>
      <c r="E108" s="12">
        <v>1</v>
      </c>
      <c r="F108" s="12">
        <v>12572</v>
      </c>
      <c r="G108" s="13">
        <v>2</v>
      </c>
      <c r="H108" s="13">
        <v>8.8000000000000007</v>
      </c>
      <c r="I108" s="12">
        <v>13776</v>
      </c>
      <c r="J108" s="13">
        <v>6.7</v>
      </c>
      <c r="K108" s="12">
        <v>16396</v>
      </c>
      <c r="L108" s="14">
        <v>6.4000000000000001E-2</v>
      </c>
      <c r="M108" s="24">
        <f>ROUND(K108*(1-L108),0)</f>
        <v>15347</v>
      </c>
      <c r="N108" s="15">
        <v>0.747</v>
      </c>
      <c r="O108" s="25">
        <f>M108*N108</f>
        <v>11464.209000000001</v>
      </c>
      <c r="P108" s="14">
        <v>0.23599999999999999</v>
      </c>
      <c r="Q108" s="25">
        <f>M108*P108</f>
        <v>3621.8919999999998</v>
      </c>
      <c r="R108" s="16">
        <v>1.7000000000000001E-2</v>
      </c>
      <c r="S108" s="25">
        <f>M108*R108</f>
        <v>260.899</v>
      </c>
      <c r="T108" s="26">
        <v>0.218</v>
      </c>
      <c r="U108" s="25">
        <f>M108*T108</f>
        <v>3345.6460000000002</v>
      </c>
      <c r="V108" s="16">
        <v>0.50600000000000001</v>
      </c>
      <c r="W108" s="25">
        <f>M108*V108</f>
        <v>7765.5820000000003</v>
      </c>
      <c r="X108" s="16">
        <v>0.4</v>
      </c>
      <c r="Y108" s="25">
        <f>X108*M108</f>
        <v>6138.8</v>
      </c>
      <c r="Z108" s="17">
        <v>2.99E-3</v>
      </c>
      <c r="AA108" s="18">
        <f>M108*Z108</f>
        <v>45.887529999999998</v>
      </c>
      <c r="AB108" s="27">
        <f>IF(M108&gt;0,(AD108+AL108)/M108,0)</f>
        <v>3.2596735518342352E-3</v>
      </c>
      <c r="AC108" s="17">
        <v>2.5999999999999998E-4</v>
      </c>
      <c r="AD108" s="24">
        <f>AC108*M108</f>
        <v>3.9902199999999994</v>
      </c>
      <c r="AE108" s="117">
        <v>0.22639999999999999</v>
      </c>
      <c r="AF108" s="30">
        <f>AI108*(1-AJ108)*AE108</f>
        <v>45.119256</v>
      </c>
      <c r="AG108" s="28">
        <f>IF(AND(AE108&gt;0,AC108&gt;0,Z108&gt;0),((Z108-AC108)*AE108)/((AE108-AC108)*Z108),0)</f>
        <v>0.91409323197249881</v>
      </c>
      <c r="AH108" s="60">
        <f t="shared" si="1"/>
        <v>0.92127434371061834</v>
      </c>
      <c r="AI108" s="12">
        <v>219</v>
      </c>
      <c r="AJ108" s="14">
        <v>0.09</v>
      </c>
      <c r="AK108" s="15">
        <v>0.23100000000000001</v>
      </c>
      <c r="AL108" s="30">
        <f>AI108*(1-AJ108)*AK108</f>
        <v>46.035990000000005</v>
      </c>
      <c r="AM108" s="19">
        <v>1.7</v>
      </c>
      <c r="AN108" s="19">
        <v>1010.92</v>
      </c>
      <c r="AO108" s="101">
        <f>AO106+AI108-AN108</f>
        <v>1415.1999999999994</v>
      </c>
      <c r="AP108" s="102"/>
      <c r="AQ108" s="12"/>
      <c r="AR108" s="31"/>
      <c r="AS108" s="20"/>
      <c r="AT108" s="20"/>
      <c r="AU108" s="20"/>
      <c r="AV108" s="20"/>
    </row>
    <row r="109" spans="1:48" x14ac:dyDescent="0.2">
      <c r="A109" s="158"/>
      <c r="B109" s="33">
        <v>2</v>
      </c>
      <c r="C109" s="11" t="s">
        <v>52</v>
      </c>
      <c r="D109" s="34">
        <v>20840</v>
      </c>
      <c r="E109" s="34">
        <v>3</v>
      </c>
      <c r="F109" s="34">
        <v>16469</v>
      </c>
      <c r="G109" s="35">
        <v>3.5</v>
      </c>
      <c r="H109" s="35">
        <v>7.7</v>
      </c>
      <c r="I109" s="34">
        <v>17120</v>
      </c>
      <c r="J109" s="35">
        <v>6.7</v>
      </c>
      <c r="K109" s="34">
        <v>16528</v>
      </c>
      <c r="L109" s="36">
        <v>6.7000000000000004E-2</v>
      </c>
      <c r="M109" s="37">
        <f>ROUND(K109*(1-L109),0)</f>
        <v>15421</v>
      </c>
      <c r="N109" s="38">
        <v>0.76400000000000001</v>
      </c>
      <c r="O109" s="25">
        <f>M109*N109</f>
        <v>11781.644</v>
      </c>
      <c r="P109" s="36">
        <v>0.17799999999999999</v>
      </c>
      <c r="Q109" s="25">
        <f>M109*P109</f>
        <v>2744.9379999999996</v>
      </c>
      <c r="R109" s="39">
        <v>5.8000000000000003E-2</v>
      </c>
      <c r="S109" s="25">
        <f>M109*R109</f>
        <v>894.41800000000001</v>
      </c>
      <c r="T109" s="28">
        <v>0.215</v>
      </c>
      <c r="U109" s="25">
        <f>M109*T109</f>
        <v>3315.5149999999999</v>
      </c>
      <c r="V109" s="39">
        <v>0.505</v>
      </c>
      <c r="W109" s="25">
        <f>M109*V109</f>
        <v>7787.6050000000005</v>
      </c>
      <c r="X109" s="39">
        <v>0.39</v>
      </c>
      <c r="Y109" s="25">
        <f>X109*M109</f>
        <v>6014.1900000000005</v>
      </c>
      <c r="Z109" s="40">
        <v>3.1099999999999999E-3</v>
      </c>
      <c r="AA109" s="18">
        <f>M109*Z109</f>
        <v>47.959310000000002</v>
      </c>
      <c r="AB109" s="27">
        <f>IF(M109&gt;0,(AD109+AL109)/M109,0)</f>
        <v>3.4104633940730176E-3</v>
      </c>
      <c r="AC109" s="40">
        <v>2.5999999999999998E-4</v>
      </c>
      <c r="AD109" s="37">
        <f>AC109*M109</f>
        <v>4.0094599999999998</v>
      </c>
      <c r="AE109" s="28">
        <v>0.23100000000000001</v>
      </c>
      <c r="AF109" s="41">
        <f>AI109*(1-AJ109)*AE109</f>
        <v>48.709815000000006</v>
      </c>
      <c r="AG109" s="28">
        <f>IF(AND(AE109&gt;0,AC109&gt;0,Z109&gt;0),((Z109-AC109)*AE109)/((AE109-AC109)*Z109),0)</f>
        <v>0.91743132050745724</v>
      </c>
      <c r="AH109" s="29">
        <f t="shared" si="1"/>
        <v>0.92480764533945248</v>
      </c>
      <c r="AI109" s="34">
        <v>233</v>
      </c>
      <c r="AJ109" s="36">
        <v>9.5000000000000001E-2</v>
      </c>
      <c r="AK109" s="38">
        <v>0.23039999999999999</v>
      </c>
      <c r="AL109" s="41">
        <f>AI109*(1-AJ109)*AK109</f>
        <v>48.583296000000004</v>
      </c>
      <c r="AM109" s="42">
        <v>1.64</v>
      </c>
      <c r="AN109" s="42"/>
      <c r="AO109" s="121">
        <f>AO108+AI109-AN109</f>
        <v>1648.1999999999994</v>
      </c>
      <c r="AP109" s="104"/>
      <c r="AQ109" s="43"/>
      <c r="AR109" s="44"/>
      <c r="AS109" s="45"/>
      <c r="AT109" s="45"/>
      <c r="AU109" s="45"/>
      <c r="AV109" s="45"/>
    </row>
    <row r="110" spans="1:48" x14ac:dyDescent="0.2">
      <c r="A110" s="158"/>
      <c r="B110" s="33">
        <v>3</v>
      </c>
      <c r="C110" s="11" t="s">
        <v>51</v>
      </c>
      <c r="D110" s="43">
        <v>18402</v>
      </c>
      <c r="E110" s="43">
        <v>2</v>
      </c>
      <c r="F110" s="43">
        <v>18904</v>
      </c>
      <c r="G110" s="37">
        <v>3</v>
      </c>
      <c r="H110" s="37">
        <v>7.6</v>
      </c>
      <c r="I110" s="43">
        <v>18929</v>
      </c>
      <c r="J110" s="37">
        <v>5.4</v>
      </c>
      <c r="K110" s="43">
        <v>16636</v>
      </c>
      <c r="L110" s="39">
        <v>6.5000000000000002E-2</v>
      </c>
      <c r="M110" s="37">
        <f>ROUND(K110*(1-L110),0)</f>
        <v>15555</v>
      </c>
      <c r="N110" s="28">
        <v>0.753</v>
      </c>
      <c r="O110" s="25">
        <f>M110*N110</f>
        <v>11712.915000000001</v>
      </c>
      <c r="P110" s="39">
        <v>0.23</v>
      </c>
      <c r="Q110" s="25">
        <f>M110*P110</f>
        <v>3577.65</v>
      </c>
      <c r="R110" s="39">
        <v>1.7000000000000001E-2</v>
      </c>
      <c r="S110" s="25">
        <f>M110*R110</f>
        <v>264.435</v>
      </c>
      <c r="T110" s="28">
        <v>0.22600000000000001</v>
      </c>
      <c r="U110" s="25">
        <f>M110*T110</f>
        <v>3515.4300000000003</v>
      </c>
      <c r="V110" s="39">
        <v>0.5</v>
      </c>
      <c r="W110" s="25">
        <f>M110*V110</f>
        <v>7777.5</v>
      </c>
      <c r="X110" s="39">
        <v>0.39</v>
      </c>
      <c r="Y110" s="25">
        <f>X110*M110</f>
        <v>6066.45</v>
      </c>
      <c r="Z110" s="47">
        <v>3.31E-3</v>
      </c>
      <c r="AA110" s="18">
        <f>M110*Z110</f>
        <v>51.487050000000004</v>
      </c>
      <c r="AB110" s="27">
        <f>IF(M110&gt;0,(AD110+AL110)/M110,0)</f>
        <v>3.6558323240115718E-3</v>
      </c>
      <c r="AC110" s="47">
        <v>2.5999999999999998E-4</v>
      </c>
      <c r="AD110" s="37">
        <f>AC110*M110</f>
        <v>4.0442999999999998</v>
      </c>
      <c r="AE110" s="28">
        <v>0.25240000000000001</v>
      </c>
      <c r="AF110" s="41">
        <f>AI110*(1-AJ110)*AE110</f>
        <v>53.457562800000005</v>
      </c>
      <c r="AG110" s="28">
        <f>IF(AND(AE110&gt;0,AC110&gt;0,Z110&gt;0),((Z110-AC110)*AE110)/((AE110-AC110)*Z110),0)</f>
        <v>0.92240032571939479</v>
      </c>
      <c r="AH110" s="29">
        <f t="shared" si="1"/>
        <v>0.9298501351300178</v>
      </c>
      <c r="AI110" s="43">
        <v>233</v>
      </c>
      <c r="AJ110" s="39">
        <v>9.0999999999999998E-2</v>
      </c>
      <c r="AK110" s="28">
        <v>0.24940000000000001</v>
      </c>
      <c r="AL110" s="41">
        <f>AI110*(1-AJ110)*AK110</f>
        <v>52.8221718</v>
      </c>
      <c r="AM110" s="18">
        <v>1.6</v>
      </c>
      <c r="AN110" s="18"/>
      <c r="AO110" s="121">
        <f>AO109+AI110-AN110</f>
        <v>1881.1999999999994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5" thickBot="1" x14ac:dyDescent="0.25">
      <c r="A111" s="159"/>
      <c r="B111" s="49" t="s">
        <v>38</v>
      </c>
      <c r="C111" s="50"/>
      <c r="D111" s="51">
        <f>SUM(D108:D110)</f>
        <v>43200</v>
      </c>
      <c r="E111" s="51"/>
      <c r="F111" s="51">
        <f>SUM(F108:F110)</f>
        <v>47945</v>
      </c>
      <c r="G111" s="52"/>
      <c r="H111" s="52"/>
      <c r="I111" s="51">
        <f>SUM(I108:I110)</f>
        <v>49825</v>
      </c>
      <c r="J111" s="52"/>
      <c r="K111" s="51">
        <f>SUM(K108:K110)</f>
        <v>49560</v>
      </c>
      <c r="L111" s="21">
        <f>IF(K111&gt;0,(K108*L108+K109*L109+K110*L110)/K111,0)</f>
        <v>6.5336158192090404E-2</v>
      </c>
      <c r="M111" s="52">
        <f>M108+M109+M110</f>
        <v>46323</v>
      </c>
      <c r="N111" s="53">
        <f>IF(M111&gt;0,O111/M111,0)</f>
        <v>0.75467409278328268</v>
      </c>
      <c r="O111" s="54">
        <f>O108+O109+O110</f>
        <v>34958.768000000004</v>
      </c>
      <c r="P111" s="21">
        <f>IF(M111&gt;0,Q111/M111,0)</f>
        <v>0.21467694233965848</v>
      </c>
      <c r="Q111" s="54">
        <f>Q108+Q109+Q110</f>
        <v>9944.48</v>
      </c>
      <c r="R111" s="21">
        <f>IF(M111&gt;0,S111/M111,0)</f>
        <v>3.0648964877058912E-2</v>
      </c>
      <c r="S111" s="54">
        <f>S108+S109+S110</f>
        <v>1419.752</v>
      </c>
      <c r="T111" s="21">
        <f>IF(M111&gt;0,U111/M111,0)</f>
        <v>0.21968764976361635</v>
      </c>
      <c r="U111" s="54">
        <f>U108+U109+U110</f>
        <v>10176.591</v>
      </c>
      <c r="V111" s="21">
        <f>IF(M111&gt;0,W111/M111,0)</f>
        <v>0.50365233253459407</v>
      </c>
      <c r="W111" s="54">
        <f>W108+W109+W110</f>
        <v>23330.687000000002</v>
      </c>
      <c r="X111" s="21">
        <f>IF(M111&gt;0,Y111/M111,0)</f>
        <v>0.39331304103792936</v>
      </c>
      <c r="Y111" s="54">
        <f>Y108+Y109+Y110</f>
        <v>18219.440000000002</v>
      </c>
      <c r="Z111" s="55">
        <f>IF(M111&gt;0,AA111/M111,0)</f>
        <v>3.1374023703128035E-3</v>
      </c>
      <c r="AA111" s="56">
        <f>SUM(AA108:AA110)</f>
        <v>145.33389</v>
      </c>
      <c r="AB111" s="55">
        <f>IF(M111&gt;0,(AB108*M108+AB109*M109+AB110*M110)/M111,0)</f>
        <v>3.442899591995337E-3</v>
      </c>
      <c r="AC111" s="55">
        <f>IF(K111&gt;0,(K108*AC108+K109*AC109+K110*AC110)/K111,0)</f>
        <v>2.5999999999999998E-4</v>
      </c>
      <c r="AD111" s="52">
        <f>SUM(AD108:AD110)</f>
        <v>12.043979999999999</v>
      </c>
      <c r="AE111" s="53">
        <f>IF(K111&gt;0,(K108*AE108+K109*AE109+K110*AE110)/K111,0)</f>
        <v>0.236661598062954</v>
      </c>
      <c r="AF111" s="58">
        <f>SUM(AF108:AF110)</f>
        <v>147.2866338</v>
      </c>
      <c r="AG111" s="53">
        <f>IF(AND(AA111&gt;0),((AA108*AG108+AA109*AG109+AA110*AG110)/AA111),0)</f>
        <v>0.91813771309081649</v>
      </c>
      <c r="AH111" s="57">
        <f t="shared" si="1"/>
        <v>0.92549767433728358</v>
      </c>
      <c r="AI111" s="51">
        <f>SUM(AI108:AI110)</f>
        <v>685</v>
      </c>
      <c r="AJ111" s="21">
        <f>IF(AI111&gt;0,(AJ108*AI108+AJ109*AI109+AJ110*AI110)/AI111,0)</f>
        <v>9.2040875912408768E-2</v>
      </c>
      <c r="AK111" s="53">
        <f>IF(K111&gt;0,(AK108*K108+AK109*K109+AK110*K110)/K111,0)</f>
        <v>0.23697630347054077</v>
      </c>
      <c r="AL111" s="58">
        <f>SUM(AL108:AL110)</f>
        <v>147.44145780000002</v>
      </c>
      <c r="AM111" s="56"/>
      <c r="AN111" s="56">
        <f>SUM(AN108:AN110)</f>
        <v>1010.92</v>
      </c>
      <c r="AO111" s="105"/>
      <c r="AP111" s="106">
        <f>AO110</f>
        <v>1881.1999999999994</v>
      </c>
      <c r="AQ111" s="51">
        <f>SUM(AQ108:AQ110)</f>
        <v>0</v>
      </c>
      <c r="AR111" s="59"/>
      <c r="AS111" s="58"/>
      <c r="AT111" s="58"/>
      <c r="AU111" s="58"/>
      <c r="AV111" s="58"/>
    </row>
    <row r="112" spans="1:48" x14ac:dyDescent="0.2">
      <c r="A112" s="157">
        <v>28</v>
      </c>
      <c r="B112" s="23">
        <v>1</v>
      </c>
      <c r="C112" s="11" t="s">
        <v>54</v>
      </c>
      <c r="D112" s="12">
        <v>2715</v>
      </c>
      <c r="E112" s="12">
        <v>5</v>
      </c>
      <c r="F112" s="12">
        <v>11155</v>
      </c>
      <c r="G112" s="13">
        <v>3.4</v>
      </c>
      <c r="H112" s="13">
        <v>7.8</v>
      </c>
      <c r="I112" s="12">
        <v>12368</v>
      </c>
      <c r="J112" s="13">
        <v>7.4</v>
      </c>
      <c r="K112" s="12">
        <v>16592</v>
      </c>
      <c r="L112" s="14">
        <v>6.5000000000000002E-2</v>
      </c>
      <c r="M112" s="24">
        <f>ROUND(K112*(1-L112),0)</f>
        <v>15514</v>
      </c>
      <c r="N112" s="15">
        <v>0.73099999999999998</v>
      </c>
      <c r="O112" s="25">
        <f>M112*N112</f>
        <v>11340.734</v>
      </c>
      <c r="P112" s="14">
        <v>0.23699999999999999</v>
      </c>
      <c r="Q112" s="25">
        <f>M112*P112</f>
        <v>3676.8179999999998</v>
      </c>
      <c r="R112" s="16">
        <v>3.2000000000000001E-2</v>
      </c>
      <c r="S112" s="25">
        <f>M112*R112</f>
        <v>496.44800000000004</v>
      </c>
      <c r="T112" s="26">
        <v>0.216</v>
      </c>
      <c r="U112" s="25">
        <f>M112*T112</f>
        <v>3351.0239999999999</v>
      </c>
      <c r="V112" s="16">
        <v>0.52100000000000002</v>
      </c>
      <c r="W112" s="25">
        <f>M112*V112</f>
        <v>8082.7939999999999</v>
      </c>
      <c r="X112" s="16">
        <v>0.4</v>
      </c>
      <c r="Y112" s="25">
        <f>X112*M112</f>
        <v>6205.6</v>
      </c>
      <c r="Z112" s="17">
        <v>3.2499999999999999E-3</v>
      </c>
      <c r="AA112" s="18">
        <f>M112*Z112</f>
        <v>50.420499999999997</v>
      </c>
      <c r="AB112" s="27">
        <f>IF(M112&gt;0,(AD112+AL112)/M112,0)</f>
        <v>4.0052011215676152E-3</v>
      </c>
      <c r="AC112" s="17">
        <v>2.7999999999999998E-4</v>
      </c>
      <c r="AD112" s="24">
        <f>AC112*M112</f>
        <v>4.3439199999999998</v>
      </c>
      <c r="AE112" s="117">
        <v>0.24060000000000001</v>
      </c>
      <c r="AF112" s="30">
        <f>AI112*(1-AJ112)*AE112</f>
        <v>52.8102564</v>
      </c>
      <c r="AG112" s="28">
        <f>IF(AND(AE112&gt;0,AC112&gt;0,Z112&gt;0),((Z112-AC112)*AE112)/((AE112-AC112)*Z112),0)</f>
        <v>0.91491088804670706</v>
      </c>
      <c r="AH112" s="60">
        <f t="shared" si="1"/>
        <v>0.93108103698023603</v>
      </c>
      <c r="AI112" s="12">
        <v>242</v>
      </c>
      <c r="AJ112" s="14">
        <v>9.2999999999999999E-2</v>
      </c>
      <c r="AK112" s="15">
        <v>0.26329999999999998</v>
      </c>
      <c r="AL112" s="30">
        <f>AI112*(1-AJ112)*AK112</f>
        <v>57.792770199999993</v>
      </c>
      <c r="AM112" s="19">
        <v>1.65</v>
      </c>
      <c r="AN112" s="19">
        <v>1003.78</v>
      </c>
      <c r="AO112" s="101">
        <f>AO110+AI112-AN112</f>
        <v>1119.4199999999994</v>
      </c>
      <c r="AP112" s="102"/>
      <c r="AQ112" s="12"/>
      <c r="AR112" s="31"/>
      <c r="AS112" s="20"/>
      <c r="AT112" s="20"/>
      <c r="AU112" s="20"/>
      <c r="AV112" s="20"/>
    </row>
    <row r="113" spans="1:48" x14ac:dyDescent="0.2">
      <c r="A113" s="158"/>
      <c r="B113" s="33">
        <v>2</v>
      </c>
      <c r="C113" s="11" t="s">
        <v>52</v>
      </c>
      <c r="D113" s="34">
        <v>17971</v>
      </c>
      <c r="E113" s="34">
        <v>7</v>
      </c>
      <c r="F113" s="34">
        <v>16519</v>
      </c>
      <c r="G113" s="35">
        <v>3.4</v>
      </c>
      <c r="H113" s="35">
        <v>7.3</v>
      </c>
      <c r="I113" s="34">
        <v>16230</v>
      </c>
      <c r="J113" s="35">
        <v>7</v>
      </c>
      <c r="K113" s="34">
        <v>16573</v>
      </c>
      <c r="L113" s="36">
        <v>6.9000000000000006E-2</v>
      </c>
      <c r="M113" s="37">
        <f>ROUND(K113*(1-L113),0)</f>
        <v>15429</v>
      </c>
      <c r="N113" s="38">
        <v>0.79500000000000004</v>
      </c>
      <c r="O113" s="25">
        <f>M113*N113</f>
        <v>12266.055</v>
      </c>
      <c r="P113" s="36">
        <v>0.183</v>
      </c>
      <c r="Q113" s="25">
        <f>M113*P113</f>
        <v>2823.5070000000001</v>
      </c>
      <c r="R113" s="39">
        <v>2.1999999999999999E-2</v>
      </c>
      <c r="S113" s="25">
        <f>M113*R113</f>
        <v>339.43799999999999</v>
      </c>
      <c r="T113" s="28">
        <v>0.21299999999999999</v>
      </c>
      <c r="U113" s="25">
        <f>M113*T113</f>
        <v>3286.377</v>
      </c>
      <c r="V113" s="39">
        <v>0.51800000000000002</v>
      </c>
      <c r="W113" s="25">
        <f>M113*V113</f>
        <v>7992.2220000000007</v>
      </c>
      <c r="X113" s="39">
        <v>0.39</v>
      </c>
      <c r="Y113" s="25">
        <f>X113*M113</f>
        <v>6017.31</v>
      </c>
      <c r="Z113" s="40">
        <v>3.15E-3</v>
      </c>
      <c r="AA113" s="18">
        <f>M113*Z113</f>
        <v>48.601350000000004</v>
      </c>
      <c r="AB113" s="27">
        <f>IF(M113&gt;0,(AD113+AL113)/M113,0)</f>
        <v>3.5039598677814505E-3</v>
      </c>
      <c r="AC113" s="40">
        <v>2.9999999999999997E-4</v>
      </c>
      <c r="AD113" s="37">
        <f>AC113*M113</f>
        <v>4.6286999999999994</v>
      </c>
      <c r="AE113" s="28">
        <v>0.22470000000000001</v>
      </c>
      <c r="AF113" s="41">
        <f>AI113*(1-AJ113)*AE113</f>
        <v>50.080237200000006</v>
      </c>
      <c r="AG113" s="28">
        <f>IF(AND(AE113&gt;0,AC113&gt;0,Z113&gt;0),((Z113-AC113)*AE113)/((AE113-AC113)*Z113),0)</f>
        <v>0.90597147950089141</v>
      </c>
      <c r="AH113" s="29">
        <f t="shared" si="1"/>
        <v>0.91562102246440857</v>
      </c>
      <c r="AI113" s="34">
        <v>246</v>
      </c>
      <c r="AJ113" s="36">
        <v>9.4E-2</v>
      </c>
      <c r="AK113" s="38">
        <v>0.2218</v>
      </c>
      <c r="AL113" s="41">
        <f>AI113*(1-AJ113)*AK113</f>
        <v>49.433896799999999</v>
      </c>
      <c r="AM113" s="42">
        <v>1.65</v>
      </c>
      <c r="AN113" s="42"/>
      <c r="AO113" s="121">
        <f>AO112+AI113-AN113</f>
        <v>1365.4199999999994</v>
      </c>
      <c r="AP113" s="104"/>
      <c r="AQ113" s="43"/>
      <c r="AR113" s="44"/>
      <c r="AS113" s="45"/>
      <c r="AT113" s="45"/>
      <c r="AU113" s="45"/>
      <c r="AV113" s="45"/>
    </row>
    <row r="114" spans="1:48" x14ac:dyDescent="0.2">
      <c r="A114" s="158"/>
      <c r="B114" s="33">
        <v>3</v>
      </c>
      <c r="C114" s="11" t="s">
        <v>51</v>
      </c>
      <c r="D114" s="43">
        <v>17097</v>
      </c>
      <c r="E114" s="43">
        <v>5</v>
      </c>
      <c r="F114" s="43">
        <v>17971</v>
      </c>
      <c r="G114" s="37">
        <v>5.3</v>
      </c>
      <c r="H114" s="37">
        <v>8.1</v>
      </c>
      <c r="I114" s="43">
        <v>18153</v>
      </c>
      <c r="J114" s="37">
        <v>6.4</v>
      </c>
      <c r="K114" s="43">
        <v>16698</v>
      </c>
      <c r="L114" s="39">
        <v>7.0999999999999994E-2</v>
      </c>
      <c r="M114" s="37">
        <f>ROUND(K114*(1-L114),0)</f>
        <v>15512</v>
      </c>
      <c r="N114" s="28">
        <v>0.75800000000000001</v>
      </c>
      <c r="O114" s="25">
        <f>M114*N114</f>
        <v>11758.096</v>
      </c>
      <c r="P114" s="39">
        <v>0.21299999999999999</v>
      </c>
      <c r="Q114" s="25">
        <f>M114*P114</f>
        <v>3304.056</v>
      </c>
      <c r="R114" s="39">
        <v>2.9000000000000001E-2</v>
      </c>
      <c r="S114" s="25">
        <f>M114*R114</f>
        <v>449.84800000000001</v>
      </c>
      <c r="T114" s="28">
        <v>0.22</v>
      </c>
      <c r="U114" s="25">
        <f>M114*T114</f>
        <v>3412.64</v>
      </c>
      <c r="V114" s="39">
        <v>0.50600000000000001</v>
      </c>
      <c r="W114" s="25">
        <f>M114*V114</f>
        <v>7849.0720000000001</v>
      </c>
      <c r="X114" s="39">
        <v>0.4</v>
      </c>
      <c r="Y114" s="25">
        <f>X114*M114</f>
        <v>6204.8</v>
      </c>
      <c r="Z114" s="47">
        <v>3.32E-3</v>
      </c>
      <c r="AA114" s="18">
        <f>M114*Z114</f>
        <v>51.499839999999999</v>
      </c>
      <c r="AB114" s="27">
        <f>IF(M114&gt;0,(AD114+AL114)/M114,0)</f>
        <v>3.9905557632800414E-3</v>
      </c>
      <c r="AC114" s="47">
        <v>2.9E-4</v>
      </c>
      <c r="AD114" s="37">
        <f>AC114*M114</f>
        <v>4.4984799999999998</v>
      </c>
      <c r="AE114" s="28">
        <v>0.24260000000000001</v>
      </c>
      <c r="AF114" s="41">
        <f>AI114*(1-AJ114)*AE114</f>
        <v>57.904253200000007</v>
      </c>
      <c r="AG114" s="28">
        <f>IF(AND(AE114&gt;0,AC114&gt;0,Z114&gt;0),((Z114-AC114)*AE114)/((AE114-AC114)*Z114),0)</f>
        <v>0.91374287542643029</v>
      </c>
      <c r="AH114" s="29">
        <f t="shared" si="1"/>
        <v>0.92844796033348909</v>
      </c>
      <c r="AI114" s="43">
        <v>262</v>
      </c>
      <c r="AJ114" s="39">
        <v>8.8999999999999996E-2</v>
      </c>
      <c r="AK114" s="28">
        <v>0.24049999999999999</v>
      </c>
      <c r="AL114" s="41">
        <f>AI114*(1-AJ114)*AK114</f>
        <v>57.403021000000003</v>
      </c>
      <c r="AM114" s="18">
        <v>1.75</v>
      </c>
      <c r="AN114" s="18"/>
      <c r="AO114" s="121">
        <f>AO113+AI114-AN114</f>
        <v>1627.4199999999994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5" thickBot="1" x14ac:dyDescent="0.25">
      <c r="A115" s="159"/>
      <c r="B115" s="49" t="s">
        <v>38</v>
      </c>
      <c r="C115" s="50"/>
      <c r="D115" s="51">
        <f>SUM(D112:D114)</f>
        <v>37783</v>
      </c>
      <c r="E115" s="51"/>
      <c r="F115" s="51">
        <f>SUM(F112:F114)</f>
        <v>45645</v>
      </c>
      <c r="G115" s="52"/>
      <c r="H115" s="52"/>
      <c r="I115" s="51">
        <f>SUM(I112:I114)</f>
        <v>46751</v>
      </c>
      <c r="J115" s="52"/>
      <c r="K115" s="51">
        <f>SUM(K112:K114)</f>
        <v>49863</v>
      </c>
      <c r="L115" s="21">
        <f>IF(K115&gt;0,(K112*L112+K113*L113+K114*L114)/K115,0)</f>
        <v>6.8338748169985752E-2</v>
      </c>
      <c r="M115" s="52">
        <f>M112+M113+M114</f>
        <v>46455</v>
      </c>
      <c r="N115" s="53">
        <f>IF(M115&gt;0,O115/M115,0)</f>
        <v>0.761271876009041</v>
      </c>
      <c r="O115" s="54">
        <f>O112+O113+O114</f>
        <v>35364.885000000002</v>
      </c>
      <c r="P115" s="21">
        <f>IF(M115&gt;0,Q115/M115,0)</f>
        <v>0.21105114627058441</v>
      </c>
      <c r="Q115" s="54">
        <f>Q112+Q113+Q114</f>
        <v>9804.3809999999994</v>
      </c>
      <c r="R115" s="21">
        <f>IF(M115&gt;0,S115/M115,0)</f>
        <v>2.7676977720374554E-2</v>
      </c>
      <c r="S115" s="54">
        <f>S112+S113+S114</f>
        <v>1285.7339999999999</v>
      </c>
      <c r="T115" s="21">
        <f>IF(M115&gt;0,U115/M115,0)</f>
        <v>0.21633927456678503</v>
      </c>
      <c r="U115" s="54">
        <f>U112+U113+U114</f>
        <v>10050.040999999999</v>
      </c>
      <c r="V115" s="21">
        <f>IF(M115&gt;0,W115/M115,0)</f>
        <v>0.5149948982886664</v>
      </c>
      <c r="W115" s="54">
        <f>W112+W113+W114</f>
        <v>23924.088</v>
      </c>
      <c r="X115" s="21">
        <f>IF(M115&gt;0,Y115/M115,0)</f>
        <v>0.3966787213432354</v>
      </c>
      <c r="Y115" s="54">
        <f>Y112+Y113+Y114</f>
        <v>18427.71</v>
      </c>
      <c r="Z115" s="55">
        <f>IF(M115&gt;0,AA115/M115,0)</f>
        <v>3.2401612312991067E-3</v>
      </c>
      <c r="AA115" s="56">
        <f>SUM(AA112:AA114)</f>
        <v>150.52169000000001</v>
      </c>
      <c r="AB115" s="55">
        <f>IF(M115&gt;0,(AB112*M112+AB113*M113+AB114*M114)/M115,0)</f>
        <v>3.8338346356689267E-3</v>
      </c>
      <c r="AC115" s="55">
        <f>IF(K115&gt;0,(K112*AC112+K113*AC113+K114*AC114)/K115,0)</f>
        <v>2.899961895593927E-4</v>
      </c>
      <c r="AD115" s="52">
        <f>SUM(AD112:AD114)</f>
        <v>13.4711</v>
      </c>
      <c r="AE115" s="53">
        <f>IF(K115&gt;0,(K112*AE112+K113*AE113+K114*AE114)/K115,0)</f>
        <v>0.23598506106732448</v>
      </c>
      <c r="AF115" s="58">
        <f>SUM(AF112:AF114)</f>
        <v>160.79474680000001</v>
      </c>
      <c r="AG115" s="53">
        <f>IF(AND(AA115&gt;0),((AA112*AG112+AA113*AG113+AA114*AG114)/AA115),0)</f>
        <v>0.91162485141909266</v>
      </c>
      <c r="AH115" s="57">
        <f t="shared" si="1"/>
        <v>0.92546831939546448</v>
      </c>
      <c r="AI115" s="51">
        <f>SUM(AI112:AI114)</f>
        <v>750</v>
      </c>
      <c r="AJ115" s="21">
        <f>IF(AI115&gt;0,(AJ112*AI112+AJ113*AI113+AJ114*AI114)/AI115,0)</f>
        <v>9.1930666666666661E-2</v>
      </c>
      <c r="AK115" s="53">
        <f>IF(K115&gt;0,(AK112*K112+AK113*K113+AK114*K114)/K115,0)</f>
        <v>0.24187140765698015</v>
      </c>
      <c r="AL115" s="58">
        <f>SUM(AL112:AL114)</f>
        <v>164.62968799999999</v>
      </c>
      <c r="AM115" s="56"/>
      <c r="AN115" s="56">
        <f>SUM(AN112:AN114)</f>
        <v>1003.78</v>
      </c>
      <c r="AO115" s="105"/>
      <c r="AP115" s="106">
        <f>AO114</f>
        <v>1627.4199999999994</v>
      </c>
      <c r="AQ115" s="51">
        <f>SUM(AQ112:AQ114)</f>
        <v>0</v>
      </c>
      <c r="AR115" s="59"/>
      <c r="AS115" s="58"/>
      <c r="AT115" s="58"/>
      <c r="AU115" s="58"/>
      <c r="AV115" s="58"/>
    </row>
    <row r="116" spans="1:48" x14ac:dyDescent="0.2">
      <c r="A116" s="158">
        <v>29</v>
      </c>
      <c r="B116" s="33">
        <v>1</v>
      </c>
      <c r="C116" s="46" t="s">
        <v>50</v>
      </c>
      <c r="D116" s="12">
        <v>5735</v>
      </c>
      <c r="E116" s="12">
        <v>4</v>
      </c>
      <c r="F116" s="12">
        <v>12294</v>
      </c>
      <c r="G116" s="13">
        <v>4.7</v>
      </c>
      <c r="H116" s="13">
        <v>8.6999999999999993</v>
      </c>
      <c r="I116" s="12">
        <v>12485</v>
      </c>
      <c r="J116" s="13">
        <v>7.5</v>
      </c>
      <c r="K116" s="12">
        <v>16611</v>
      </c>
      <c r="L116" s="14">
        <v>7.0999999999999994E-2</v>
      </c>
      <c r="M116" s="24">
        <f>ROUND(K116*(1-L116),0)</f>
        <v>15432</v>
      </c>
      <c r="N116" s="15">
        <v>0.73199999999999998</v>
      </c>
      <c r="O116" s="25">
        <f>M116*N116</f>
        <v>11296.224</v>
      </c>
      <c r="P116" s="14">
        <v>0.19800000000000001</v>
      </c>
      <c r="Q116" s="25">
        <f>M116*P116</f>
        <v>3055.5360000000001</v>
      </c>
      <c r="R116" s="16">
        <v>7.0000000000000007E-2</v>
      </c>
      <c r="S116" s="25">
        <f>M116*R116</f>
        <v>1080.24</v>
      </c>
      <c r="T116" s="26">
        <v>0.20899999999999999</v>
      </c>
      <c r="U116" s="25">
        <f>M116*T116</f>
        <v>3225.288</v>
      </c>
      <c r="V116" s="16">
        <v>0.51300000000000001</v>
      </c>
      <c r="W116" s="25">
        <f>M116*V116</f>
        <v>7916.616</v>
      </c>
      <c r="X116" s="16">
        <v>0.39</v>
      </c>
      <c r="Y116" s="25">
        <f>X116*M116</f>
        <v>6018.4800000000005</v>
      </c>
      <c r="Z116" s="17">
        <v>3.31E-3</v>
      </c>
      <c r="AA116" s="18">
        <f>M116*Z116</f>
        <v>51.079920000000001</v>
      </c>
      <c r="AB116" s="27">
        <f>IF(M116&gt;0,(AD116+AL116)/M116,0)</f>
        <v>3.8398929237947119E-3</v>
      </c>
      <c r="AC116" s="17">
        <v>2.9999999999999997E-4</v>
      </c>
      <c r="AD116" s="24">
        <f>AC116*M116</f>
        <v>4.6295999999999999</v>
      </c>
      <c r="AE116" s="117">
        <v>0.23169999999999999</v>
      </c>
      <c r="AF116" s="30">
        <f>AI116*(1-AJ116)*AE116</f>
        <v>53.496286199999993</v>
      </c>
      <c r="AG116" s="28">
        <f>IF(AND(AE116&gt;0,AC116&gt;0,Z116&gt;0),((Z116-AC116)*AE116)/((AE116-AC116)*Z116),0)</f>
        <v>0.91054451166810713</v>
      </c>
      <c r="AH116" s="60">
        <f t="shared" si="1"/>
        <v>0.92304320592211142</v>
      </c>
      <c r="AI116" s="43">
        <v>254</v>
      </c>
      <c r="AJ116" s="14">
        <v>9.0999999999999998E-2</v>
      </c>
      <c r="AK116" s="15">
        <v>0.2366</v>
      </c>
      <c r="AL116" s="30">
        <f>AI116*(1-AJ116)*AK116</f>
        <v>54.627627599999997</v>
      </c>
      <c r="AM116" s="19">
        <v>1.72</v>
      </c>
      <c r="AN116" s="19">
        <v>1106.26</v>
      </c>
      <c r="AO116" s="101">
        <f>AO114+AI116-AN116</f>
        <v>775.1599999999994</v>
      </c>
      <c r="AP116" s="120"/>
      <c r="AQ116" s="12"/>
      <c r="AR116" s="31"/>
      <c r="AS116" s="20"/>
      <c r="AT116" s="20"/>
      <c r="AU116" s="20"/>
      <c r="AV116" s="20"/>
    </row>
    <row r="117" spans="1:48" x14ac:dyDescent="0.2">
      <c r="A117" s="158"/>
      <c r="B117" s="33">
        <v>2</v>
      </c>
      <c r="C117" s="11" t="s">
        <v>52</v>
      </c>
      <c r="D117" s="34">
        <v>17580</v>
      </c>
      <c r="E117" s="34">
        <v>10</v>
      </c>
      <c r="F117" s="34">
        <v>15911</v>
      </c>
      <c r="G117" s="35">
        <v>5.5</v>
      </c>
      <c r="H117" s="35">
        <v>9.3000000000000007</v>
      </c>
      <c r="I117" s="34">
        <v>16070</v>
      </c>
      <c r="J117" s="35">
        <v>7.5</v>
      </c>
      <c r="K117" s="34">
        <v>16165</v>
      </c>
      <c r="L117" s="36">
        <v>7.3999999999999996E-2</v>
      </c>
      <c r="M117" s="37">
        <f>ROUND(K117*(1-L117),0)</f>
        <v>14969</v>
      </c>
      <c r="N117" s="38">
        <v>0.83899999999999997</v>
      </c>
      <c r="O117" s="25">
        <f>M117*N117</f>
        <v>12558.991</v>
      </c>
      <c r="P117" s="36">
        <v>0.13800000000000001</v>
      </c>
      <c r="Q117" s="25">
        <f>M117*P117</f>
        <v>2065.7220000000002</v>
      </c>
      <c r="R117" s="39">
        <v>2.3E-2</v>
      </c>
      <c r="S117" s="25">
        <f>M117*R117</f>
        <v>344.28699999999998</v>
      </c>
      <c r="T117" s="28">
        <v>0.20599999999999999</v>
      </c>
      <c r="U117" s="25">
        <f>M117*T117</f>
        <v>3083.614</v>
      </c>
      <c r="V117" s="39">
        <v>0.51500000000000001</v>
      </c>
      <c r="W117" s="25">
        <f>M117*V117</f>
        <v>7709.0349999999999</v>
      </c>
      <c r="X117" s="39">
        <v>0.39</v>
      </c>
      <c r="Y117" s="25">
        <f>X117*M117</f>
        <v>5837.91</v>
      </c>
      <c r="Z117" s="40">
        <v>3.13E-3</v>
      </c>
      <c r="AA117" s="18">
        <f>M117*Z117</f>
        <v>46.852969999999999</v>
      </c>
      <c r="AB117" s="27">
        <f>IF(M117&gt;0,(AD117+AL117)/M117,0)</f>
        <v>3.2747562295410517E-3</v>
      </c>
      <c r="AC117" s="40">
        <v>2.9E-4</v>
      </c>
      <c r="AD117" s="37">
        <f>AC117*M117</f>
        <v>4.3410099999999998</v>
      </c>
      <c r="AE117" s="28">
        <v>0.2326</v>
      </c>
      <c r="AF117" s="41">
        <f>AI117*(1-AJ117)*AE117</f>
        <v>44.316812800000008</v>
      </c>
      <c r="AG117" s="28">
        <f>IF(AND(AE117&gt;0,AC117&gt;0,Z117&gt;0),((Z117-AC117)*AE117)/((AE117-AC117)*Z117),0)</f>
        <v>0.90848091463111902</v>
      </c>
      <c r="AH117" s="29">
        <f t="shared" si="1"/>
        <v>0.91257234439573687</v>
      </c>
      <c r="AI117" s="34">
        <v>208</v>
      </c>
      <c r="AJ117" s="36">
        <v>8.4000000000000005E-2</v>
      </c>
      <c r="AK117" s="38">
        <v>0.23449999999999999</v>
      </c>
      <c r="AL117" s="41">
        <f>AI117*(1-AJ117)*AK117</f>
        <v>44.678816000000005</v>
      </c>
      <c r="AM117" s="42">
        <v>1.65</v>
      </c>
      <c r="AN117" s="42"/>
      <c r="AO117" s="121">
        <f>AO116+AI117-AN117</f>
        <v>983.1599999999994</v>
      </c>
      <c r="AP117" s="104"/>
      <c r="AQ117" s="43"/>
      <c r="AR117" s="44"/>
      <c r="AS117" s="45"/>
      <c r="AT117" s="45"/>
      <c r="AU117" s="45"/>
      <c r="AV117" s="45"/>
    </row>
    <row r="118" spans="1:48" x14ac:dyDescent="0.2">
      <c r="A118" s="158"/>
      <c r="B118" s="33">
        <v>3</v>
      </c>
      <c r="C118" s="11" t="s">
        <v>54</v>
      </c>
      <c r="D118" s="43">
        <v>20361</v>
      </c>
      <c r="E118" s="43">
        <v>5</v>
      </c>
      <c r="F118" s="43">
        <v>18047</v>
      </c>
      <c r="G118" s="37">
        <v>4.2</v>
      </c>
      <c r="H118" s="37">
        <v>9.9</v>
      </c>
      <c r="I118" s="43">
        <v>18079</v>
      </c>
      <c r="J118" s="37">
        <v>6.5</v>
      </c>
      <c r="K118" s="43">
        <v>16157</v>
      </c>
      <c r="L118" s="39">
        <v>6.7000000000000004E-2</v>
      </c>
      <c r="M118" s="37">
        <f>ROUND(K118*(1-L118),0)</f>
        <v>15074</v>
      </c>
      <c r="N118" s="28">
        <v>0.76400000000000001</v>
      </c>
      <c r="O118" s="25">
        <f>M118*N118</f>
        <v>11516.536</v>
      </c>
      <c r="P118" s="39">
        <v>0.19400000000000001</v>
      </c>
      <c r="Q118" s="25">
        <f>M118*P118</f>
        <v>2924.3560000000002</v>
      </c>
      <c r="R118" s="39">
        <v>4.2000000000000003E-2</v>
      </c>
      <c r="S118" s="25">
        <f>M118*R118</f>
        <v>633.10800000000006</v>
      </c>
      <c r="T118" s="28">
        <v>0.219</v>
      </c>
      <c r="U118" s="25">
        <f>M118*T118</f>
        <v>3301.2060000000001</v>
      </c>
      <c r="V118" s="39">
        <v>0.5</v>
      </c>
      <c r="W118" s="25">
        <f>M118*V118</f>
        <v>7537</v>
      </c>
      <c r="X118" s="39">
        <v>0.4</v>
      </c>
      <c r="Y118" s="25">
        <f>X118*M118</f>
        <v>6029.6</v>
      </c>
      <c r="Z118" s="47">
        <v>3.1099999999999999E-3</v>
      </c>
      <c r="AA118" s="18">
        <f>M118*Z118</f>
        <v>46.880139999999997</v>
      </c>
      <c r="AB118" s="27">
        <f>IF(M118&gt;0,(AD118+AL118)/M118,0)</f>
        <v>3.7663895316438901E-3</v>
      </c>
      <c r="AC118" s="47">
        <v>2.9E-4</v>
      </c>
      <c r="AD118" s="37">
        <f>AC118*M118</f>
        <v>4.3714599999999999</v>
      </c>
      <c r="AE118" s="28">
        <v>0.22839999999999999</v>
      </c>
      <c r="AF118" s="41">
        <f>AI118*(1-AJ118)*AE118</f>
        <v>50.672595600000001</v>
      </c>
      <c r="AG118" s="28">
        <f>IF(AND(AE118&gt;0,AC118&gt;0,Z118&gt;0),((Z118-AC118)*AE118)/((AE118-AC118)*Z118),0)</f>
        <v>0.90790518085072347</v>
      </c>
      <c r="AH118" s="29">
        <f t="shared" si="1"/>
        <v>0.92413781599208156</v>
      </c>
      <c r="AI118" s="43">
        <v>243</v>
      </c>
      <c r="AJ118" s="39">
        <v>8.6999999999999994E-2</v>
      </c>
      <c r="AK118" s="28">
        <v>0.23619999999999999</v>
      </c>
      <c r="AL118" s="41">
        <f>AI118*(1-AJ118)*AK118</f>
        <v>52.403095800000003</v>
      </c>
      <c r="AM118" s="18">
        <v>1.75</v>
      </c>
      <c r="AN118" s="18"/>
      <c r="AO118" s="121">
        <f>AO117+AI118-AN118</f>
        <v>1226.1599999999994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5" thickBot="1" x14ac:dyDescent="0.25">
      <c r="A119" s="159"/>
      <c r="B119" s="49" t="s">
        <v>38</v>
      </c>
      <c r="C119" s="50"/>
      <c r="D119" s="51">
        <f>SUM(D116:D118)</f>
        <v>43676</v>
      </c>
      <c r="E119" s="51"/>
      <c r="F119" s="51">
        <f>SUM(F116:F118)</f>
        <v>46252</v>
      </c>
      <c r="G119" s="52"/>
      <c r="H119" s="52"/>
      <c r="I119" s="51">
        <f>SUM(I116:I118)</f>
        <v>46634</v>
      </c>
      <c r="J119" s="52"/>
      <c r="K119" s="51">
        <f>SUM(K116:K118)</f>
        <v>48933</v>
      </c>
      <c r="L119" s="21">
        <f>IF(K119&gt;0,(K116*L116+K117*L117+K118*L118)/K119,0)</f>
        <v>7.0670304293625974E-2</v>
      </c>
      <c r="M119" s="52">
        <f>M116+M117+M118</f>
        <v>45475</v>
      </c>
      <c r="N119" s="53">
        <f>IF(M119&gt;0,O119/M119,0)</f>
        <v>0.77782849917537111</v>
      </c>
      <c r="O119" s="54">
        <f>O116+O117+O118</f>
        <v>35371.751000000004</v>
      </c>
      <c r="P119" s="21">
        <f>IF(M119&gt;0,Q119/M119,0)</f>
        <v>0.17692389224848817</v>
      </c>
      <c r="Q119" s="54">
        <f>Q116+Q117+Q118</f>
        <v>8045.6139999999996</v>
      </c>
      <c r="R119" s="21">
        <f>IF(M119&gt;0,S119/M119,0)</f>
        <v>4.5247608576140741E-2</v>
      </c>
      <c r="S119" s="54">
        <f>S116+S117+S118</f>
        <v>2057.6350000000002</v>
      </c>
      <c r="T119" s="21">
        <f>IF(M119&gt;0,U119/M119,0)</f>
        <v>0.21132727872457394</v>
      </c>
      <c r="U119" s="54">
        <f>U116+U117+U118</f>
        <v>9610.1080000000002</v>
      </c>
      <c r="V119" s="21">
        <f>IF(M119&gt;0,W119/M119,0)</f>
        <v>0.50934911489829571</v>
      </c>
      <c r="W119" s="54">
        <f>W116+W117+W118</f>
        <v>23162.650999999998</v>
      </c>
      <c r="X119" s="21">
        <f>IF(M119&gt;0,Y119/M119,0)</f>
        <v>0.39331478834524458</v>
      </c>
      <c r="Y119" s="54">
        <f>Y116+Y117+Y118</f>
        <v>17885.989999999998</v>
      </c>
      <c r="Z119" s="55">
        <f>IF(M119&gt;0,AA119/M119,0)</f>
        <v>3.1844536558548651E-3</v>
      </c>
      <c r="AA119" s="56">
        <f>SUM(AA116:AA118)</f>
        <v>144.81303</v>
      </c>
      <c r="AB119" s="55">
        <f>IF(M119&gt;0,(AB116*M116+AB117*M117+AB118*M118)/M119,0)</f>
        <v>3.6295021308411211E-3</v>
      </c>
      <c r="AC119" s="55">
        <f>IF(K119&gt;0,(K116*AC116+K117*AC117+K118*AC118)/K119,0)</f>
        <v>2.9339464165287232E-4</v>
      </c>
      <c r="AD119" s="52">
        <f>SUM(AD116:AD118)</f>
        <v>13.34207</v>
      </c>
      <c r="AE119" s="53">
        <f>IF(K119&gt;0,(K116*AE116+K117*AE117+K118*AE118)/K119,0)</f>
        <v>0.23090770032493407</v>
      </c>
      <c r="AF119" s="58">
        <f>SUM(AF116:AF118)</f>
        <v>148.48569459999999</v>
      </c>
      <c r="AG119" s="53">
        <f>IF(AND(AA119&gt;0),((AA116*AG116+AA117*AG117+AA118*AG118)/AA119),0)</f>
        <v>0.90902242592560634</v>
      </c>
      <c r="AH119" s="57">
        <f t="shared" si="1"/>
        <v>0.92030916479992675</v>
      </c>
      <c r="AI119" s="51">
        <f>SUM(AI116:AI118)</f>
        <v>705</v>
      </c>
      <c r="AJ119" s="21">
        <f>IF(AI119&gt;0,(AJ116*AI116+AJ117*AI117+AJ118*AI118)/AI119,0)</f>
        <v>8.7556028368794322E-2</v>
      </c>
      <c r="AK119" s="53">
        <f>IF(K119&gt;0,(AK116*K116+AK117*K117+AK118*K118)/K119,0)</f>
        <v>0.23577419124108473</v>
      </c>
      <c r="AL119" s="58">
        <f>SUM(AL116:AL118)</f>
        <v>151.70953939999998</v>
      </c>
      <c r="AM119" s="56"/>
      <c r="AN119" s="56">
        <f>SUM(AN116:AN118)</f>
        <v>1106.26</v>
      </c>
      <c r="AO119" s="105"/>
      <c r="AP119" s="106">
        <f>AO118</f>
        <v>1226.1599999999994</v>
      </c>
      <c r="AQ119" s="51">
        <f>SUM(AQ116:AQ118)</f>
        <v>0</v>
      </c>
      <c r="AR119" s="59"/>
      <c r="AS119" s="58"/>
      <c r="AT119" s="58"/>
      <c r="AU119" s="58"/>
      <c r="AV119" s="58"/>
    </row>
    <row r="120" spans="1:48" x14ac:dyDescent="0.2">
      <c r="A120" s="157">
        <v>30</v>
      </c>
      <c r="B120" s="23">
        <v>1</v>
      </c>
      <c r="C120" s="46" t="s">
        <v>50</v>
      </c>
      <c r="D120" s="12">
        <v>19197</v>
      </c>
      <c r="E120" s="12">
        <v>3</v>
      </c>
      <c r="F120" s="12">
        <v>17223</v>
      </c>
      <c r="G120" s="13">
        <v>6.3</v>
      </c>
      <c r="H120" s="13">
        <v>9.6999999999999993</v>
      </c>
      <c r="I120" s="12">
        <v>17801</v>
      </c>
      <c r="J120" s="13">
        <v>6.3</v>
      </c>
      <c r="K120" s="12">
        <v>16321</v>
      </c>
      <c r="L120" s="14">
        <v>6.0999999999999999E-2</v>
      </c>
      <c r="M120" s="37">
        <f>ROUND(K120*(1-L120),0)</f>
        <v>15325</v>
      </c>
      <c r="N120" s="15">
        <v>0.71699999999999997</v>
      </c>
      <c r="O120" s="25">
        <f>M120*N120</f>
        <v>10988.025</v>
      </c>
      <c r="P120" s="14">
        <v>0.20899999999999999</v>
      </c>
      <c r="Q120" s="25">
        <f>M120*P120</f>
        <v>3202.9249999999997</v>
      </c>
      <c r="R120" s="16">
        <v>7.3999999999999996E-2</v>
      </c>
      <c r="S120" s="25">
        <f>M120*R120</f>
        <v>1134.05</v>
      </c>
      <c r="T120" s="26">
        <v>0.20899999999999999</v>
      </c>
      <c r="U120" s="25">
        <f>M120*T120</f>
        <v>3202.9249999999997</v>
      </c>
      <c r="V120" s="16">
        <v>0.50900000000000001</v>
      </c>
      <c r="W120" s="25">
        <f>M120*V120</f>
        <v>7800.4250000000002</v>
      </c>
      <c r="X120" s="16">
        <v>0.4</v>
      </c>
      <c r="Y120" s="25">
        <f>X120*M120</f>
        <v>6130</v>
      </c>
      <c r="Z120" s="17">
        <v>3.0899999999999999E-3</v>
      </c>
      <c r="AA120" s="18">
        <f>M120*Z120</f>
        <v>47.35425</v>
      </c>
      <c r="AB120" s="27">
        <f>IF(M120&gt;0,(AD120+AL120)/M120,0)</f>
        <v>3.2079380097879287E-3</v>
      </c>
      <c r="AC120" s="17">
        <v>2.9E-4</v>
      </c>
      <c r="AD120" s="24">
        <f>AC120*M120</f>
        <v>4.4442500000000003</v>
      </c>
      <c r="AE120" s="117">
        <v>0.22889999999999999</v>
      </c>
      <c r="AF120" s="30">
        <f>AI120*(1-AJ120)*AE120</f>
        <v>44.992584000000001</v>
      </c>
      <c r="AG120" s="28">
        <f>IF(AND(AE120&gt;0,AC120&gt;0,Z120&gt;0),((Z120-AC120)*AE120)/((AE120-AC120)*Z120),0)</f>
        <v>0.90729834971416556</v>
      </c>
      <c r="AH120" s="60">
        <f t="shared" si="1"/>
        <v>0.91076021970667842</v>
      </c>
      <c r="AI120" s="12">
        <v>216</v>
      </c>
      <c r="AJ120" s="14">
        <v>0.09</v>
      </c>
      <c r="AK120" s="15">
        <v>0.22750000000000001</v>
      </c>
      <c r="AL120" s="30">
        <f>AI120*(1-AJ120)*AK120</f>
        <v>44.717400000000005</v>
      </c>
      <c r="AM120" s="19">
        <v>1.65</v>
      </c>
      <c r="AN120" s="19"/>
      <c r="AO120" s="101">
        <f>AO118+AI120-AN120-AP120</f>
        <v>1315.4399999999994</v>
      </c>
      <c r="AP120" s="102">
        <v>126.72</v>
      </c>
      <c r="AQ120" s="12"/>
      <c r="AR120" s="31"/>
      <c r="AS120" s="20"/>
      <c r="AT120" s="20"/>
      <c r="AU120" s="20"/>
      <c r="AV120" s="20"/>
    </row>
    <row r="121" spans="1:48" x14ac:dyDescent="0.2">
      <c r="A121" s="158"/>
      <c r="B121" s="33">
        <v>2</v>
      </c>
      <c r="C121" s="11" t="s">
        <v>51</v>
      </c>
      <c r="D121" s="34">
        <v>18348</v>
      </c>
      <c r="E121" s="34">
        <v>6</v>
      </c>
      <c r="F121" s="34">
        <v>18741</v>
      </c>
      <c r="G121" s="35">
        <v>5.9</v>
      </c>
      <c r="H121" s="35">
        <v>8.8000000000000007</v>
      </c>
      <c r="I121" s="34">
        <v>17904</v>
      </c>
      <c r="J121" s="35">
        <v>5.5</v>
      </c>
      <c r="K121" s="34">
        <v>16366</v>
      </c>
      <c r="L121" s="36">
        <v>6.9000000000000006E-2</v>
      </c>
      <c r="M121" s="37">
        <f>ROUND(K121*(1-L121),0)</f>
        <v>15237</v>
      </c>
      <c r="N121" s="38">
        <v>0.63300000000000001</v>
      </c>
      <c r="O121" s="25">
        <f>M121*N121</f>
        <v>9645.0210000000006</v>
      </c>
      <c r="P121" s="36">
        <v>0.35199999999999998</v>
      </c>
      <c r="Q121" s="25">
        <f>M121*P121</f>
        <v>5363.424</v>
      </c>
      <c r="R121" s="39">
        <v>1.4999999999999999E-2</v>
      </c>
      <c r="S121" s="25">
        <f>M121*R121</f>
        <v>228.55499999999998</v>
      </c>
      <c r="T121" s="28">
        <v>0.20899999999999999</v>
      </c>
      <c r="U121" s="25">
        <f>M121*T121</f>
        <v>3184.5329999999999</v>
      </c>
      <c r="V121" s="39">
        <v>0.51200000000000001</v>
      </c>
      <c r="W121" s="25">
        <f>M121*V121</f>
        <v>7801.3440000000001</v>
      </c>
      <c r="X121" s="39">
        <v>0.39</v>
      </c>
      <c r="Y121" s="25">
        <f>X121*M121</f>
        <v>5942.43</v>
      </c>
      <c r="Z121" s="40">
        <v>3.1700000000000001E-3</v>
      </c>
      <c r="AA121" s="18">
        <f>M121*Z121</f>
        <v>48.301290000000002</v>
      </c>
      <c r="AB121" s="27">
        <f>IF(M121&gt;0,(AD121+AL121)/M121,0)</f>
        <v>3.4272252346262389E-3</v>
      </c>
      <c r="AC121" s="40">
        <v>2.9E-4</v>
      </c>
      <c r="AD121" s="37">
        <f>AC121*M121</f>
        <v>4.41873</v>
      </c>
      <c r="AE121" s="28">
        <v>0.2296</v>
      </c>
      <c r="AF121" s="41">
        <f>AI121*(1-AJ121)*AE121</f>
        <v>46.643928800000005</v>
      </c>
      <c r="AG121" s="28">
        <f>IF(AND(AE121&gt;0,AC121&gt;0,Z121&gt;0),((Z121-AC121)*AE121)/((AE121-AC121)*Z121),0)</f>
        <v>0.90966631894036254</v>
      </c>
      <c r="AH121" s="29">
        <f t="shared" si="1"/>
        <v>0.91651301688402187</v>
      </c>
      <c r="AI121" s="34">
        <v>223</v>
      </c>
      <c r="AJ121" s="36">
        <v>8.8999999999999996E-2</v>
      </c>
      <c r="AK121" s="38">
        <v>0.23530000000000001</v>
      </c>
      <c r="AL121" s="41">
        <f>AI121*(1-AJ121)*AK121</f>
        <v>47.801900900000007</v>
      </c>
      <c r="AM121" s="42">
        <v>1.62</v>
      </c>
      <c r="AN121" s="42"/>
      <c r="AO121" s="121">
        <f>AO120+AI121-AN121</f>
        <v>1538.4399999999994</v>
      </c>
      <c r="AP121" s="104"/>
      <c r="AQ121" s="43"/>
      <c r="AR121" s="44"/>
      <c r="AS121" s="45"/>
      <c r="AT121" s="45"/>
      <c r="AU121" s="45"/>
      <c r="AV121" s="45"/>
    </row>
    <row r="122" spans="1:48" x14ac:dyDescent="0.2">
      <c r="A122" s="158"/>
      <c r="B122" s="33">
        <v>3</v>
      </c>
      <c r="C122" s="11" t="s">
        <v>54</v>
      </c>
      <c r="D122" s="43">
        <v>15927</v>
      </c>
      <c r="E122" s="43">
        <v>5</v>
      </c>
      <c r="F122" s="43">
        <v>17899</v>
      </c>
      <c r="G122" s="37">
        <v>5.6</v>
      </c>
      <c r="H122" s="37">
        <v>9.6</v>
      </c>
      <c r="I122" s="43">
        <v>18570</v>
      </c>
      <c r="J122" s="37">
        <v>5</v>
      </c>
      <c r="K122" s="43">
        <v>16336</v>
      </c>
      <c r="L122" s="39">
        <v>6.4000000000000001E-2</v>
      </c>
      <c r="M122" s="37">
        <f>ROUND(K122*(1-L122),0)</f>
        <v>15290</v>
      </c>
      <c r="N122" s="28">
        <v>0.69499999999999995</v>
      </c>
      <c r="O122" s="25">
        <f>M122*N122</f>
        <v>10626.55</v>
      </c>
      <c r="P122" s="39">
        <v>0.26700000000000002</v>
      </c>
      <c r="Q122" s="25">
        <f>M122*P122</f>
        <v>4082.4300000000003</v>
      </c>
      <c r="R122" s="39">
        <v>3.7999999999999999E-2</v>
      </c>
      <c r="S122" s="25">
        <f>M122*R122</f>
        <v>581.02</v>
      </c>
      <c r="T122" s="28">
        <v>0.22</v>
      </c>
      <c r="U122" s="25">
        <f>M122*T122</f>
        <v>3363.8</v>
      </c>
      <c r="V122" s="39">
        <v>0.50700000000000001</v>
      </c>
      <c r="W122" s="25">
        <f>M122*V122</f>
        <v>7752.03</v>
      </c>
      <c r="X122" s="39">
        <v>0.39</v>
      </c>
      <c r="Y122" s="25">
        <f>X122*M122</f>
        <v>5963.1</v>
      </c>
      <c r="Z122" s="47">
        <v>3.3400000000000001E-3</v>
      </c>
      <c r="AA122" s="18">
        <f>M122*Z122</f>
        <v>51.068600000000004</v>
      </c>
      <c r="AB122" s="27">
        <f>IF(M122&gt;0,(AD122+AL122)/M122,0)</f>
        <v>3.8369396206671025E-3</v>
      </c>
      <c r="AC122" s="47">
        <v>2.7999999999999998E-4</v>
      </c>
      <c r="AD122" s="37">
        <f>AC122*M122</f>
        <v>4.2811999999999992</v>
      </c>
      <c r="AE122" s="28">
        <v>0.2253</v>
      </c>
      <c r="AF122" s="41">
        <f>AI122*(1-AJ122)*AE122</f>
        <v>51.722571600000002</v>
      </c>
      <c r="AG122" s="28">
        <f>IF(AND(AE122&gt;0,AC122&gt;0,Z122&gt;0),((Z122-AC122)*AE122)/((AE122-AC122)*Z122),0)</f>
        <v>0.91730768309616662</v>
      </c>
      <c r="AH122" s="29">
        <f t="shared" si="1"/>
        <v>0.92812215279399612</v>
      </c>
      <c r="AI122" s="43">
        <v>252</v>
      </c>
      <c r="AJ122" s="39">
        <v>8.8999999999999996E-2</v>
      </c>
      <c r="AK122" s="28">
        <v>0.2369</v>
      </c>
      <c r="AL122" s="41">
        <f>AI122*(1-AJ122)*AK122</f>
        <v>54.385606799999998</v>
      </c>
      <c r="AM122" s="18">
        <v>1.75</v>
      </c>
      <c r="AN122" s="18"/>
      <c r="AO122" s="121">
        <f>AO121+AI122-AN122</f>
        <v>1790.4399999999994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5" thickBot="1" x14ac:dyDescent="0.25">
      <c r="A123" s="159"/>
      <c r="B123" s="49" t="s">
        <v>38</v>
      </c>
      <c r="C123" s="50"/>
      <c r="D123" s="51">
        <f>SUM(D120:D122)</f>
        <v>53472</v>
      </c>
      <c r="E123" s="51"/>
      <c r="F123" s="51">
        <f>SUM(F120:F122)</f>
        <v>53863</v>
      </c>
      <c r="G123" s="52"/>
      <c r="H123" s="52"/>
      <c r="I123" s="51">
        <f>SUM(I120:I122)</f>
        <v>54275</v>
      </c>
      <c r="J123" s="52"/>
      <c r="K123" s="51">
        <f>SUM(K120:K122)</f>
        <v>49023</v>
      </c>
      <c r="L123" s="21">
        <f>IF(K123&gt;0,(K120*L120+K121*L121+K122*L122)/K123,0)</f>
        <v>6.4670440405523943E-2</v>
      </c>
      <c r="M123" s="52">
        <f>M120+M121+M122</f>
        <v>45852</v>
      </c>
      <c r="N123" s="53">
        <f>IF(M123&gt;0,O123/M123,0)</f>
        <v>0.68174989095350258</v>
      </c>
      <c r="O123" s="54">
        <f>O120+O121+O122</f>
        <v>31259.596000000001</v>
      </c>
      <c r="P123" s="21">
        <f>IF(M123&gt;0,Q123/M123,0)</f>
        <v>0.27586100933438018</v>
      </c>
      <c r="Q123" s="54">
        <f>Q120+Q121+Q122</f>
        <v>12648.779</v>
      </c>
      <c r="R123" s="21">
        <f>IF(M123&gt;0,S123/M123,0)</f>
        <v>4.2389099712117247E-2</v>
      </c>
      <c r="S123" s="54">
        <f>S120+S121+S122</f>
        <v>1943.625</v>
      </c>
      <c r="T123" s="21">
        <f>IF(M123&gt;0,U123/M123,0)</f>
        <v>0.21266810608043268</v>
      </c>
      <c r="U123" s="54">
        <f>U120+U121+U122</f>
        <v>9751.2579999999998</v>
      </c>
      <c r="V123" s="21">
        <f>IF(M123&gt;0,W123/M123,0)</f>
        <v>0.50932999651051203</v>
      </c>
      <c r="W123" s="54">
        <f>W120+W121+W122</f>
        <v>23353.798999999999</v>
      </c>
      <c r="X123" s="21">
        <f>IF(M123&gt;0,Y123/M123,0)</f>
        <v>0.3933422751461223</v>
      </c>
      <c r="Y123" s="54">
        <f>Y120+Y121+Y122</f>
        <v>18035.53</v>
      </c>
      <c r="Z123" s="55">
        <f>IF(M123&gt;0,AA123/M123,0)</f>
        <v>3.1999507109831634E-3</v>
      </c>
      <c r="AA123" s="56">
        <f>SUM(AA120:AA122)</f>
        <v>146.72414000000001</v>
      </c>
      <c r="AB123" s="55">
        <f>IF(M123&gt;0,(AB120*M120+AB121*M121+AB122*M122)/M123,0)</f>
        <v>3.4905584859984298E-3</v>
      </c>
      <c r="AC123" s="55">
        <f>IF(K123&gt;0,(K120*AC120+K121*AC121+K122*AC122)/K123,0)</f>
        <v>2.8666768659608755E-4</v>
      </c>
      <c r="AD123" s="52">
        <f>SUM(AD120:AD122)</f>
        <v>13.144179999999999</v>
      </c>
      <c r="AE123" s="53">
        <f>IF(K123&gt;0,(K120*AE120+K121*AE121+K122*AE122)/K123,0)</f>
        <v>0.22793405748322215</v>
      </c>
      <c r="AF123" s="58">
        <f>SUM(AF120:AF122)</f>
        <v>143.3590844</v>
      </c>
      <c r="AG123" s="53">
        <f>IF(AND(AA123&gt;0),((AA120*AG120+AA121*AG121+AA122*AG122)/AA123),0)</f>
        <v>0.91156171504080974</v>
      </c>
      <c r="AH123" s="57">
        <f t="shared" si="1"/>
        <v>0.9190029382407523</v>
      </c>
      <c r="AI123" s="51">
        <f>SUM(AI120:AI122)</f>
        <v>691</v>
      </c>
      <c r="AJ123" s="21">
        <f>IF(AI123&gt;0,(AJ120*AI120+AJ121*AI121+AJ122*AI122)/AI123,0)</f>
        <v>8.9312590448625162E-2</v>
      </c>
      <c r="AK123" s="53">
        <f>IF(K123&gt;0,(AK120*K120+AK121*K121+AK122*K122)/K123,0)</f>
        <v>0.23323635232441917</v>
      </c>
      <c r="AL123" s="58">
        <f>SUM(AL120:AL122)</f>
        <v>146.90490770000002</v>
      </c>
      <c r="AM123" s="56"/>
      <c r="AN123" s="56">
        <f>SUM(AN120:AN122)</f>
        <v>0</v>
      </c>
      <c r="AO123" s="105"/>
      <c r="AP123" s="106">
        <f>AO122</f>
        <v>1790.4399999999994</v>
      </c>
      <c r="AQ123" s="51">
        <f>SUM(AQ120:AQ122)</f>
        <v>0</v>
      </c>
      <c r="AR123" s="59"/>
      <c r="AS123" s="58"/>
      <c r="AT123" s="58"/>
      <c r="AU123" s="58"/>
      <c r="AV123" s="58"/>
    </row>
    <row r="124" spans="1:48" x14ac:dyDescent="0.2">
      <c r="A124" s="157">
        <v>31</v>
      </c>
      <c r="B124" s="23">
        <v>1</v>
      </c>
      <c r="C124" s="46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>M124*N124</f>
        <v>0</v>
      </c>
      <c r="P124" s="14"/>
      <c r="Q124" s="25">
        <f>M124*P124</f>
        <v>0</v>
      </c>
      <c r="R124" s="16"/>
      <c r="S124" s="25">
        <f>M124*R124</f>
        <v>0</v>
      </c>
      <c r="T124" s="26"/>
      <c r="U124" s="25">
        <f>M124*T124</f>
        <v>0</v>
      </c>
      <c r="V124" s="16"/>
      <c r="W124" s="25">
        <f>M124*V124</f>
        <v>0</v>
      </c>
      <c r="X124" s="16"/>
      <c r="Y124" s="25">
        <f>X124*M124</f>
        <v>0</v>
      </c>
      <c r="Z124" s="17"/>
      <c r="AA124" s="18">
        <f>M124*Z124</f>
        <v>0</v>
      </c>
      <c r="AB124" s="27">
        <f>IF(M124&gt;0,(AD124+AL124)/M124,0)</f>
        <v>0</v>
      </c>
      <c r="AC124" s="17"/>
      <c r="AD124" s="24">
        <f>AC124*M124</f>
        <v>0</v>
      </c>
      <c r="AE124" s="117"/>
      <c r="AF124" s="30">
        <f>AI124*(1-AJ124)*AE124</f>
        <v>0</v>
      </c>
      <c r="AG124" s="28">
        <f>IF(AND(AE124&gt;0,AC124&gt;0,Z124&gt;0),((Z124-AC124)*AE124)/((AE124-AC124)*Z124),0)</f>
        <v>0</v>
      </c>
      <c r="AH124" s="60">
        <f t="shared" si="1"/>
        <v>0</v>
      </c>
      <c r="AI124" s="12"/>
      <c r="AJ124" s="14"/>
      <c r="AK124" s="15"/>
      <c r="AL124" s="30">
        <f>AI124*(1-AJ124)*AK124</f>
        <v>0</v>
      </c>
      <c r="AM124" s="19"/>
      <c r="AN124" s="19"/>
      <c r="AO124" s="101">
        <f>AO122+AI124-AN124</f>
        <v>1790.4399999999994</v>
      </c>
      <c r="AP124" s="102"/>
      <c r="AQ124" s="12"/>
      <c r="AR124" s="31"/>
      <c r="AS124" s="20"/>
      <c r="AT124" s="20"/>
      <c r="AU124" s="20"/>
      <c r="AV124" s="20"/>
    </row>
    <row r="125" spans="1:48" x14ac:dyDescent="0.2">
      <c r="A125" s="158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>M125*N125</f>
        <v>0</v>
      </c>
      <c r="P125" s="36"/>
      <c r="Q125" s="25">
        <f>M125*P125</f>
        <v>0</v>
      </c>
      <c r="R125" s="39"/>
      <c r="S125" s="25">
        <f>M125*R125</f>
        <v>0</v>
      </c>
      <c r="T125" s="28"/>
      <c r="U125" s="25">
        <f>M125*T125</f>
        <v>0</v>
      </c>
      <c r="V125" s="39"/>
      <c r="W125" s="25">
        <f>M125*V125</f>
        <v>0</v>
      </c>
      <c r="X125" s="39"/>
      <c r="Y125" s="25">
        <f>X125*M125</f>
        <v>0</v>
      </c>
      <c r="Z125" s="40"/>
      <c r="AA125" s="18">
        <f>M125*Z125</f>
        <v>0</v>
      </c>
      <c r="AB125" s="27">
        <f>IF(M125&gt;0,(AD125+AL125)/M125,0)</f>
        <v>0</v>
      </c>
      <c r="AC125" s="40"/>
      <c r="AD125" s="37">
        <f>AC125*M125</f>
        <v>0</v>
      </c>
      <c r="AE125" s="28"/>
      <c r="AF125" s="41">
        <f>AI125*(1-AJ125)*AE125</f>
        <v>0</v>
      </c>
      <c r="AG125" s="28">
        <f>IF(AND(AE125&gt;0,AC125&gt;0,Z125&gt;0),((Z125-AC125)*AE125)/((AE125-AC125)*Z125),0)</f>
        <v>0</v>
      </c>
      <c r="AH125" s="29">
        <f t="shared" si="1"/>
        <v>0</v>
      </c>
      <c r="AI125" s="34"/>
      <c r="AJ125" s="36"/>
      <c r="AK125" s="38"/>
      <c r="AL125" s="41">
        <f>AI125*(1-AJ125)*AK125</f>
        <v>0</v>
      </c>
      <c r="AM125" s="42"/>
      <c r="AN125" s="42"/>
      <c r="AO125" s="121">
        <f>AO124+AI125-AN125</f>
        <v>1790.4399999999994</v>
      </c>
      <c r="AP125" s="104"/>
      <c r="AQ125" s="43"/>
      <c r="AR125" s="44"/>
      <c r="AS125" s="45"/>
      <c r="AT125" s="45"/>
      <c r="AU125" s="45"/>
      <c r="AV125" s="45"/>
    </row>
    <row r="126" spans="1:48" x14ac:dyDescent="0.2">
      <c r="A126" s="158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>M126*N126</f>
        <v>0</v>
      </c>
      <c r="P126" s="39"/>
      <c r="Q126" s="25">
        <f>M126*P126</f>
        <v>0</v>
      </c>
      <c r="R126" s="39"/>
      <c r="S126" s="25">
        <f>M126*R126</f>
        <v>0</v>
      </c>
      <c r="T126" s="28"/>
      <c r="U126" s="25">
        <f>M126*T126</f>
        <v>0</v>
      </c>
      <c r="V126" s="39"/>
      <c r="W126" s="25">
        <f>M126*V126</f>
        <v>0</v>
      </c>
      <c r="X126" s="39"/>
      <c r="Y126" s="25">
        <f>X126*M126</f>
        <v>0</v>
      </c>
      <c r="Z126" s="47"/>
      <c r="AA126" s="18">
        <f>M126*Z126</f>
        <v>0</v>
      </c>
      <c r="AB126" s="27">
        <f>IF(M126&gt;0,(AD126+AL126)/M126,0)</f>
        <v>0</v>
      </c>
      <c r="AC126" s="47"/>
      <c r="AD126" s="37">
        <f>AC126*M126</f>
        <v>0</v>
      </c>
      <c r="AE126" s="28"/>
      <c r="AF126" s="41">
        <f>AI126*(1-AJ126)*AE126</f>
        <v>0</v>
      </c>
      <c r="AG126" s="28">
        <f>IF(AND(AE126&gt;0,AC126&gt;0,Z126&gt;0),((Z126-AC126)*AE126)/((AE126-AC126)*Z126),0)</f>
        <v>0</v>
      </c>
      <c r="AH126" s="29">
        <f t="shared" si="1"/>
        <v>0</v>
      </c>
      <c r="AI126" s="43"/>
      <c r="AJ126" s="39"/>
      <c r="AK126" s="28"/>
      <c r="AL126" s="41">
        <f>AI126*(1-AJ126)*AK126</f>
        <v>0</v>
      </c>
      <c r="AM126" s="18"/>
      <c r="AN126" s="18"/>
      <c r="AO126" s="121">
        <f>AO125+AI126-AN126</f>
        <v>1790.4399999999994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5" thickBot="1" x14ac:dyDescent="0.25">
      <c r="A127" s="159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>O124+O125+O126</f>
        <v>0</v>
      </c>
      <c r="P127" s="21">
        <f>IF(M127&gt;0,Q127/M127,0)</f>
        <v>0</v>
      </c>
      <c r="Q127" s="54">
        <f>Q124+Q125+Q126</f>
        <v>0</v>
      </c>
      <c r="R127" s="21">
        <f>IF(M127&gt;0,S127/M127,0)</f>
        <v>0</v>
      </c>
      <c r="S127" s="54">
        <f>S124+S125+S126</f>
        <v>0</v>
      </c>
      <c r="T127" s="21">
        <f>IF(M127&gt;0,U127/M127,0)</f>
        <v>0</v>
      </c>
      <c r="U127" s="54">
        <f>U124+U125+U126</f>
        <v>0</v>
      </c>
      <c r="V127" s="21">
        <f>IF(M127&gt;0,W127/M127,0)</f>
        <v>0</v>
      </c>
      <c r="W127" s="54">
        <f>W124+W125+W126</f>
        <v>0</v>
      </c>
      <c r="X127" s="21">
        <f>IF(M127&gt;0,Y127/M127,0)</f>
        <v>0</v>
      </c>
      <c r="Y127" s="54">
        <f>Y124+Y125+Y126</f>
        <v>0</v>
      </c>
      <c r="Z127" s="55">
        <f>IF(M127&gt;0,AA127/M127,0)</f>
        <v>0</v>
      </c>
      <c r="AA127" s="56">
        <f>SUM(AA124:AA126)</f>
        <v>0</v>
      </c>
      <c r="AB127" s="55">
        <f>IF(M127&gt;0,(AB124*M124+AB125*M125+AB126*M126)/M127,0)</f>
        <v>0</v>
      </c>
      <c r="AC127" s="55">
        <f>IF(K127&gt;0,(K124*AC124+K125*AC125+K126*AC126)/K127,0)</f>
        <v>0</v>
      </c>
      <c r="AD127" s="52">
        <f>SUM(AD124:AD126)</f>
        <v>0</v>
      </c>
      <c r="AE127" s="53">
        <f>IF(K127&gt;0,(K124*AE124+K125*AE125+K126*AE126)/K127,0)</f>
        <v>0</v>
      </c>
      <c r="AF127" s="58">
        <f>SUM(AF124:AF126)</f>
        <v>0</v>
      </c>
      <c r="AG127" s="53">
        <f>IF(AND(AA127&gt;0),((AA124*AG124+AA125*AG125+AA126*AG126)/AA127),0)</f>
        <v>0</v>
      </c>
      <c r="AH127" s="57">
        <f t="shared" si="1"/>
        <v>0</v>
      </c>
      <c r="AI127" s="51">
        <f>SUM(AI124:AI126)</f>
        <v>0</v>
      </c>
      <c r="AJ127" s="21">
        <f>IF(AI127&gt;0,(AJ124*AI124+AJ125*AI125+AJ126*AI126)/AI127,0)</f>
        <v>0</v>
      </c>
      <c r="AK127" s="53">
        <f>IF(K127&gt;0,(AK124*K124+AK125*K125+AK126*K126)/K127,0)</f>
        <v>0</v>
      </c>
      <c r="AL127" s="58">
        <f>SUM(AL124:AL126)</f>
        <v>0</v>
      </c>
      <c r="AM127" s="63"/>
      <c r="AN127" s="56">
        <f>SUM(AN124:AN126)</f>
        <v>0</v>
      </c>
      <c r="AO127" s="105"/>
      <c r="AP127" s="106">
        <f>AO126</f>
        <v>1790.4399999999994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1330824</v>
      </c>
      <c r="E128" s="69"/>
      <c r="F128" s="69">
        <f>SUM(F127,F123,F119,F115,F111,F107,F103,F99,F95,F91,F87,F83,F79,F75,F71,F67,F63,F59,F55,F51,F47,F43,F39,F35,F31,F27,F23,F19,F15,F11,F7)</f>
        <v>1390495</v>
      </c>
      <c r="G128" s="75"/>
      <c r="H128" s="69"/>
      <c r="I128" s="69">
        <f>SUM(I127,I123,I119,I115,I111,I107,I103,I99,I95,I91,I87,I83,I79,I75,I71,I67,I63,I59,I55,I51,I47,I43,I39,I35,I31,I27,I23,I19,I15,I11,I7)</f>
        <v>1392076</v>
      </c>
      <c r="J128" s="75"/>
      <c r="K128" s="69">
        <f>SUM(K127,K123,K119,K115,K111,K107,K103,K99,K95,K91,K87,K83,K79,K75,K71,K67,K63,K59,K55,K51,K47,K43,K39,K35,K31,K27,K23,K19,K15,K11,K7)</f>
        <v>1389225</v>
      </c>
      <c r="L128" s="70">
        <f>1-M128/K128</f>
        <v>6.8208533534884541E-2</v>
      </c>
      <c r="M128" s="69">
        <f>SUM(M127,M123,M119,M115,M111,M107,M103,M99,M95,M91,M87,M83,M79,M75,M71,M67,M63,M59,M55,M51,M47,M43,M39,M35,M31,M27,M23,M19,M15,M11,M7)</f>
        <v>1294468</v>
      </c>
      <c r="N128" s="71">
        <f>IF(AND(M128&gt;0),(O128/M128),0)</f>
        <v>0.69622482826921939</v>
      </c>
      <c r="O128" s="69">
        <f>SUM(O127,O123,O119,O115,O111,O107,O103,O99,O95,O91,O87,O83,O79,O75,O71,O67,O63,O59,O55,O51,O47,O43,O39,O35,O31,O27,O23,O19,O15,O11,O7)</f>
        <v>901240.76099999994</v>
      </c>
      <c r="P128" s="71">
        <f>Q128/M128</f>
        <v>0.25451077971799996</v>
      </c>
      <c r="Q128" s="69">
        <f>SUM(Q127,Q123,Q119,Q115,Q111,Q107,Q103,Q99,Q95,Q91,Q87,Q83,Q79,Q75,Q71,Q67,Q63,Q59,Q55,Q51,Q47,Q43,Q39,Q35,Q31,Q27,Q23,Q19,Q15,Q11,Q7)</f>
        <v>329456.05999999994</v>
      </c>
      <c r="R128" s="71">
        <f>S128/M128</f>
        <v>3.865058309668528E-2</v>
      </c>
      <c r="S128" s="69">
        <f>SUM(S127,S123,S119,S115,S111,S107,S103,S99,S95,S91,S87,S83,S79,S75,S71,S67,S63,S59,S55,S51,S47,S43,S39,S35,S31,S27,S23,S19,S15,S11,S7)</f>
        <v>50031.942999999999</v>
      </c>
      <c r="T128" s="71">
        <f>U128/M128</f>
        <v>0.22153595685640745</v>
      </c>
      <c r="U128" s="69">
        <f>SUM(U127,U123,U119,U115,U111,U107,U103,U99,U95,U91,U87,U83,U79,U75,U71,U67,U63,U59,U55,U51,U47,U43,U39,U35,U31,U27,U23,U19,U15,U11,U7)</f>
        <v>286771.20700000005</v>
      </c>
      <c r="V128" s="71">
        <f>W128/M128</f>
        <v>0.50247601794714114</v>
      </c>
      <c r="W128" s="69">
        <f>SUM(W127,W123,W119,W115,W111,W107,W103,W99,W95,W91,W87,W83,W79,W75,W71,W67,W63,W59,W55,W51,W47,W43,W39,W35,W31,W27,W23,W19,W15,W11,W7)</f>
        <v>650439.12599999993</v>
      </c>
      <c r="X128" s="71">
        <f>IF(AND(M128&gt;0),(Y128/M128),0)</f>
        <v>0.39434473467092279</v>
      </c>
      <c r="Y128" s="69">
        <f>SUM(Y127,Y123,Y119,Y115,Y111,Y107,Y103,Y99,Y95,Y91,Y87,Y83,Y79,Y75,Y71,Y67,Y63,Y59,Y55,Y51,Y47,Y43,Y39,Y35,Y31,Y27,Y23,Y19,Y15,Y11,Y7)</f>
        <v>510466.64000000007</v>
      </c>
      <c r="Z128" s="72">
        <f>IF(AND(M128&gt;0),(AA128/M128),0)</f>
        <v>3.0581894260808301E-3</v>
      </c>
      <c r="AA128" s="69">
        <f>SUM(AA127,AA123,AA119,AA115,AA111,AA107,AA103,AA99,AA95,AA91,AA87,AA83,AA79,AA75,AA71,AA67,AA63,AA59,AA55,AA51,AA47,AA43,AA39,AA35,AA31,AA27,AA23,AA19,AA15,AA11,AA7)</f>
        <v>3958.7283499999999</v>
      </c>
      <c r="AB128" s="73">
        <f>(AD128+AL128)/M128</f>
        <v>3.237694490477941E-3</v>
      </c>
      <c r="AC128" s="74">
        <f>AD128/(M128-AI128)</f>
        <v>2.7879830660430582E-4</v>
      </c>
      <c r="AD128" s="75">
        <f>SUM(AD127,AD123,AD119,AD115,AD111,AD107,AD103,AD99,AD95,AD91,AD87,AD83,AD79,AD75,AD71,AD67,AD63,AD59,AD55,AD51,AD47,AD43,AD39,AD35,AD31,AD27,AD23,AD19,AD15,AD11,AD7)</f>
        <v>355.75109999999989</v>
      </c>
      <c r="AE128" s="71">
        <f>AF128/AI128</f>
        <v>0.20463714979947972</v>
      </c>
      <c r="AF128" s="69">
        <f>SUM(AF127,AF123,AF119,AF115,AF111,AF107,AF103,AF99,AF95,AF91,AF87,AF83,AF79,AF75,AF71,AF67,AF63,AF59,AF55,AF51,AF47,AF43,AF39,AF35,AF31,AF27,AF23,AF19,AF15,AF11,AF7)</f>
        <v>3775.9646880999999</v>
      </c>
      <c r="AG128" s="76">
        <f>((Z128-AC128)*AE128)/((AE128-AC128)*Z128)</f>
        <v>0.91007539070831689</v>
      </c>
      <c r="AH128" s="77">
        <f>((AB128-AC128)*AK128)/((AK128-AC128)*AB128)</f>
        <v>0.91511732324293027</v>
      </c>
      <c r="AI128" s="69">
        <f>SUM(AI127,AI123,AI119,AI115,AI111,AI107,AI103,AI99,AI95,AI91,AI87,AI83,AI79,AI75,AI71,AI67,AI63,AI59,AI55,AI51,AI47,AI43,AI39,AI35,AI31,AI27,AI23,AI19,AI15,AI11,AI7)</f>
        <v>18452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9.0966399306308246E-2</v>
      </c>
      <c r="AK128" s="71">
        <f>AL128/AI128</f>
        <v>0.20785501906026446</v>
      </c>
      <c r="AL128" s="69">
        <f>SUM(AL127,AL123,AL119,AL115,AL111,AL107,AL103,AL99,AL95,AL91,AL87,AL83,AL79,AL75,AL71,AL67,AL63,AL59,AL55,AL51,AL47,AL43,AL39,AL35,AL31,AL27,AL23,AL19,AL15,AL11,AL7)</f>
        <v>3835.3408116999999</v>
      </c>
      <c r="AM128" s="69"/>
      <c r="AN128" s="107">
        <f>SUM(AN127,AN123,AN119,AN115,AN111,AN107,AN103,AN99,AN95,AN91,AN87,AN83,AN79,AN75,AN71,AN67,AN63,AN59,AN55,AN51,AN47,AN43,AN39,AN35,AN31,AN27,AN23,AN19,AN15,AN11,AN7)</f>
        <v>17984.8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2">
      <c r="AH131" s="80"/>
    </row>
    <row r="132" spans="34:34" x14ac:dyDescent="0.2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</protectedRanges>
  <mergeCells count="36">
    <mergeCell ref="AS1:AT1"/>
    <mergeCell ref="AU1:AV1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  <mergeCell ref="A16:A19"/>
    <mergeCell ref="A20:A23"/>
    <mergeCell ref="A76:A79"/>
    <mergeCell ref="A32:A35"/>
    <mergeCell ref="A36:A39"/>
    <mergeCell ref="A60:A63"/>
    <mergeCell ref="A64:A67"/>
    <mergeCell ref="A68:A71"/>
    <mergeCell ref="A72:A75"/>
    <mergeCell ref="A44:A47"/>
    <mergeCell ref="A48:A51"/>
    <mergeCell ref="A52:A55"/>
    <mergeCell ref="A56:A59"/>
    <mergeCell ref="C1:C2"/>
    <mergeCell ref="A8:A11"/>
    <mergeCell ref="A12:A15"/>
    <mergeCell ref="A24:A27"/>
    <mergeCell ref="A40:A43"/>
    <mergeCell ref="A28:A31"/>
    <mergeCell ref="A4:A7"/>
    <mergeCell ref="A1:A2"/>
    <mergeCell ref="B1:B2"/>
  </mergeCell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32"/>
  <sheetViews>
    <sheetView zoomScale="110" zoomScaleNormal="110" workbookViewId="0">
      <pane ySplit="2" topLeftCell="A3" activePane="bottomLeft" state="frozen"/>
      <selection pane="bottomLeft" sqref="A1:A2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8.42578125" style="32" hidden="1" customWidth="1"/>
    <col min="20" max="20" width="9" style="32" customWidth="1"/>
    <col min="21" max="21" width="6.7109375" style="32" hidden="1" customWidth="1"/>
    <col min="22" max="22" width="9" style="32" customWidth="1"/>
    <col min="23" max="23" width="7.42578125" style="32" hidden="1" customWidth="1"/>
    <col min="24" max="24" width="9.85546875" style="32" customWidth="1"/>
    <col min="25" max="25" width="14.42578125" style="32" hidden="1" customWidth="1"/>
    <col min="26" max="26" width="11.5703125" style="32" bestFit="1" customWidth="1"/>
    <col min="27" max="27" width="7.5703125" style="32" hidden="1" customWidth="1"/>
    <col min="28" max="28" width="11.7109375" style="32" hidden="1" customWidth="1"/>
    <col min="29" max="29" width="11.5703125" style="32" bestFit="1" customWidth="1"/>
    <col min="30" max="30" width="12.28515625" style="32" hidden="1" customWidth="1"/>
    <col min="31" max="31" width="15" style="80" customWidth="1"/>
    <col min="32" max="32" width="15" style="82" hidden="1" customWidth="1"/>
    <col min="33" max="33" width="13.85546875" style="32" customWidth="1"/>
    <col min="34" max="34" width="10" style="32" customWidth="1"/>
    <col min="35" max="35" width="12" style="32" customWidth="1"/>
    <col min="36" max="36" width="11.5703125" style="81" customWidth="1"/>
    <col min="37" max="37" width="12.28515625" style="82" bestFit="1" customWidth="1"/>
    <col min="38" max="38" width="11.7109375" style="32" bestFit="1" customWidth="1"/>
    <col min="39" max="39" width="11.85546875" style="32" customWidth="1"/>
    <col min="40" max="40" width="12" style="110" customWidth="1"/>
    <col min="41" max="41" width="11.5703125" style="111" customWidth="1"/>
    <col min="42" max="42" width="11.5703125" style="112" customWidth="1"/>
    <col min="43" max="43" width="12.140625" style="83" customWidth="1"/>
    <col min="44" max="44" width="14.85546875" style="32" customWidth="1"/>
    <col min="45" max="45" width="6.42578125" style="32" bestFit="1" customWidth="1"/>
    <col min="46" max="46" width="10.42578125" style="32" customWidth="1"/>
    <col min="47" max="47" width="6.42578125" style="32" bestFit="1" customWidth="1"/>
    <col min="48" max="48" width="11.140625" style="32" customWidth="1"/>
    <col min="49" max="16384" width="9.140625" style="32"/>
  </cols>
  <sheetData>
    <row r="1" spans="1:48" s="22" customFormat="1" ht="66" customHeight="1" x14ac:dyDescent="0.2">
      <c r="A1" s="164" t="s">
        <v>47</v>
      </c>
      <c r="B1" s="166" t="s">
        <v>46</v>
      </c>
      <c r="C1" s="161" t="s">
        <v>45</v>
      </c>
      <c r="D1" s="129" t="s">
        <v>0</v>
      </c>
      <c r="E1" s="129" t="s">
        <v>1</v>
      </c>
      <c r="F1" s="129" t="s">
        <v>2</v>
      </c>
      <c r="G1" s="2" t="s">
        <v>48</v>
      </c>
      <c r="H1" s="129" t="s">
        <v>3</v>
      </c>
      <c r="I1" s="129" t="s">
        <v>4</v>
      </c>
      <c r="J1" s="124" t="s">
        <v>49</v>
      </c>
      <c r="K1" s="129" t="s">
        <v>5</v>
      </c>
      <c r="L1" s="129" t="s">
        <v>6</v>
      </c>
      <c r="M1" s="129" t="s">
        <v>7</v>
      </c>
      <c r="N1" s="129" t="s">
        <v>8</v>
      </c>
      <c r="O1" s="129"/>
      <c r="P1" s="1" t="s">
        <v>9</v>
      </c>
      <c r="Q1" s="1"/>
      <c r="R1" s="1" t="s">
        <v>10</v>
      </c>
      <c r="S1" s="1"/>
      <c r="T1" s="129" t="s">
        <v>11</v>
      </c>
      <c r="U1" s="129"/>
      <c r="V1" s="129" t="s">
        <v>12</v>
      </c>
      <c r="W1" s="129"/>
      <c r="X1" s="129" t="s">
        <v>13</v>
      </c>
      <c r="Y1" s="129"/>
      <c r="Z1" s="129" t="s">
        <v>14</v>
      </c>
      <c r="AA1" s="129" t="s">
        <v>15</v>
      </c>
      <c r="AB1" s="129" t="s">
        <v>16</v>
      </c>
      <c r="AC1" s="129" t="s">
        <v>17</v>
      </c>
      <c r="AD1" s="129" t="s">
        <v>18</v>
      </c>
      <c r="AE1" s="114" t="s">
        <v>43</v>
      </c>
      <c r="AF1" s="3" t="s">
        <v>44</v>
      </c>
      <c r="AG1" s="129" t="s">
        <v>19</v>
      </c>
      <c r="AH1" s="129" t="s">
        <v>20</v>
      </c>
      <c r="AI1" s="129" t="s">
        <v>21</v>
      </c>
      <c r="AJ1" s="2" t="s">
        <v>22</v>
      </c>
      <c r="AK1" s="3" t="s">
        <v>23</v>
      </c>
      <c r="AL1" s="129" t="s">
        <v>24</v>
      </c>
      <c r="AM1" s="129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9" t="s">
        <v>27</v>
      </c>
      <c r="AS1" s="163" t="s">
        <v>28</v>
      </c>
      <c r="AT1" s="163"/>
      <c r="AU1" s="163" t="s">
        <v>29</v>
      </c>
      <c r="AV1" s="163"/>
    </row>
    <row r="2" spans="1:48" s="22" customFormat="1" ht="13.5" thickBot="1" x14ac:dyDescent="0.25">
      <c r="A2" s="165"/>
      <c r="B2" s="167"/>
      <c r="C2" s="162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5" thickBot="1" x14ac:dyDescent="0.25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Април!AP127</f>
        <v>1790.4399999999994</v>
      </c>
      <c r="AP3" s="100"/>
      <c r="AQ3" s="90"/>
      <c r="AR3" s="128"/>
      <c r="AS3" s="128"/>
      <c r="AT3" s="128"/>
      <c r="AU3" s="128"/>
      <c r="AV3" s="128"/>
    </row>
    <row r="4" spans="1:48" x14ac:dyDescent="0.2">
      <c r="A4" s="157">
        <v>1</v>
      </c>
      <c r="B4" s="23">
        <v>1</v>
      </c>
      <c r="C4" s="46" t="s">
        <v>50</v>
      </c>
      <c r="D4" s="12">
        <v>19675</v>
      </c>
      <c r="E4" s="12">
        <v>2</v>
      </c>
      <c r="F4" s="12">
        <v>19052</v>
      </c>
      <c r="G4" s="13">
        <v>5.7</v>
      </c>
      <c r="H4" s="13">
        <v>9.1</v>
      </c>
      <c r="I4" s="12">
        <v>19137</v>
      </c>
      <c r="J4" s="13">
        <v>4.4000000000000004</v>
      </c>
      <c r="K4" s="12">
        <v>16251</v>
      </c>
      <c r="L4" s="14">
        <v>6.5000000000000002E-2</v>
      </c>
      <c r="M4" s="24">
        <f>ROUND(K4*(1-L4),0)</f>
        <v>15195</v>
      </c>
      <c r="N4" s="15">
        <v>0.71299999999999997</v>
      </c>
      <c r="O4" s="25">
        <f>M4*N4</f>
        <v>10834.035</v>
      </c>
      <c r="P4" s="14">
        <v>0.216</v>
      </c>
      <c r="Q4" s="25">
        <f>M4*P4</f>
        <v>3282.12</v>
      </c>
      <c r="R4" s="16">
        <v>7.0999999999999994E-2</v>
      </c>
      <c r="S4" s="25">
        <f>M4*R4</f>
        <v>1078.8449999999998</v>
      </c>
      <c r="T4" s="26">
        <v>0.221</v>
      </c>
      <c r="U4" s="25">
        <f>M4*T4</f>
        <v>3358.0950000000003</v>
      </c>
      <c r="V4" s="16">
        <v>0.504</v>
      </c>
      <c r="W4" s="25">
        <f>M4*V4</f>
        <v>7658.28</v>
      </c>
      <c r="X4" s="16">
        <v>0.39</v>
      </c>
      <c r="Y4" s="155">
        <f>X4*M4</f>
        <v>5926.05</v>
      </c>
      <c r="Z4" s="17">
        <v>3.3700000000000002E-3</v>
      </c>
      <c r="AA4" s="19">
        <f>M4*Z4</f>
        <v>51.207150000000006</v>
      </c>
      <c r="AB4" s="27">
        <f>IF(M4&gt;0,(AD4+AL4)/M4,0)</f>
        <v>3.4184274234945714E-3</v>
      </c>
      <c r="AC4" s="17">
        <v>2.9E-4</v>
      </c>
      <c r="AD4" s="24">
        <f>AC4*M4</f>
        <v>4.4065500000000002</v>
      </c>
      <c r="AE4" s="117">
        <v>0.2157</v>
      </c>
      <c r="AF4" s="30">
        <f>AI4*(1-AJ4)*AE4</f>
        <v>47.273459100000004</v>
      </c>
      <c r="AG4" s="28">
        <f>IF(AND(AE4&gt;0,AC4&gt;0,Z4&gt;0),((Z4-AC4)*AE4)/((AE4-AC4)*Z4),0)</f>
        <v>0.91517700632166921</v>
      </c>
      <c r="AH4" s="60">
        <f>IF(AND(AB4&gt;0,AK4&gt;0,AC4&gt;0),((AK4*(AB4-AC4))/(AB4*(AK4-AC4))),0)</f>
        <v>0.9163909045334071</v>
      </c>
      <c r="AI4" s="12">
        <v>239</v>
      </c>
      <c r="AJ4" s="14">
        <v>8.3000000000000004E-2</v>
      </c>
      <c r="AK4" s="15">
        <v>0.21690000000000001</v>
      </c>
      <c r="AL4" s="30">
        <f>AI4*(1-AJ4)*AK4</f>
        <v>47.536454700000007</v>
      </c>
      <c r="AM4" s="19">
        <v>1.7</v>
      </c>
      <c r="AN4" s="19"/>
      <c r="AO4" s="113">
        <f>AO3+AI4-AN4</f>
        <v>2029.4399999999994</v>
      </c>
      <c r="AP4" s="102"/>
      <c r="AQ4" s="12"/>
      <c r="AR4" s="31"/>
      <c r="AS4" s="20"/>
      <c r="AT4" s="20"/>
      <c r="AU4" s="20"/>
      <c r="AV4" s="20"/>
    </row>
    <row r="5" spans="1:48" x14ac:dyDescent="0.2">
      <c r="A5" s="158"/>
      <c r="B5" s="33">
        <v>2</v>
      </c>
      <c r="C5" s="11" t="s">
        <v>51</v>
      </c>
      <c r="D5" s="34">
        <v>18598</v>
      </c>
      <c r="E5" s="34">
        <v>6</v>
      </c>
      <c r="F5" s="34">
        <v>18426</v>
      </c>
      <c r="G5" s="35">
        <v>6.5</v>
      </c>
      <c r="H5" s="35">
        <v>10.7</v>
      </c>
      <c r="I5" s="34">
        <v>18466</v>
      </c>
      <c r="J5" s="35">
        <v>3.3</v>
      </c>
      <c r="K5" s="34">
        <v>16121</v>
      </c>
      <c r="L5" s="36">
        <v>7.1999999999999995E-2</v>
      </c>
      <c r="M5" s="37">
        <f>ROUND(K5*(1-L5),0)</f>
        <v>14960</v>
      </c>
      <c r="N5" s="38">
        <v>0.61</v>
      </c>
      <c r="O5" s="25">
        <f>M5*N5</f>
        <v>9125.6</v>
      </c>
      <c r="P5" s="36">
        <v>0.314</v>
      </c>
      <c r="Q5" s="25">
        <f>M5*P5</f>
        <v>4697.4399999999996</v>
      </c>
      <c r="R5" s="39">
        <v>7.5999999999999998E-2</v>
      </c>
      <c r="S5" s="25">
        <f>M5*R5</f>
        <v>1136.96</v>
      </c>
      <c r="T5" s="28">
        <v>0.223</v>
      </c>
      <c r="U5" s="25">
        <f>M5*T5</f>
        <v>3336.08</v>
      </c>
      <c r="V5" s="39">
        <v>0.501</v>
      </c>
      <c r="W5" s="25">
        <f>M5*V5</f>
        <v>7494.96</v>
      </c>
      <c r="X5" s="39">
        <v>0.4</v>
      </c>
      <c r="Y5" s="25">
        <f>X5*M5</f>
        <v>5984</v>
      </c>
      <c r="Z5" s="40">
        <v>3.3E-3</v>
      </c>
      <c r="AA5" s="18">
        <f>M5*Z5</f>
        <v>49.368000000000002</v>
      </c>
      <c r="AB5" s="27">
        <f>IF(M5&gt;0,(AD5+AL5)/M5,0)</f>
        <v>3.4166893382352945E-3</v>
      </c>
      <c r="AC5" s="40">
        <v>2.9E-4</v>
      </c>
      <c r="AD5" s="37">
        <f>AC5*M5</f>
        <v>4.3384</v>
      </c>
      <c r="AE5" s="28">
        <v>0.2198</v>
      </c>
      <c r="AF5" s="41">
        <f>AI5*(1-AJ5)*AE5</f>
        <v>45.152415000000005</v>
      </c>
      <c r="AG5" s="28">
        <f>IF(AND(AE5&gt;0,AC5&gt;0,Z5&gt;0),((Z5-AC5)*AE5)/((AE5-AC5)*Z5),0)</f>
        <v>0.91332623763948073</v>
      </c>
      <c r="AH5" s="29">
        <f t="shared" ref="AH5:AH68" si="0">IF(AND(AB5&gt;0,AK5&gt;0,AC5&gt;0),((AK5*(AB5-AC5))/(AB5*(AK5-AC5))),0)</f>
        <v>0.91628950589651681</v>
      </c>
      <c r="AI5" s="34">
        <v>225</v>
      </c>
      <c r="AJ5" s="36">
        <v>8.6999999999999994E-2</v>
      </c>
      <c r="AK5" s="38">
        <v>0.22770000000000001</v>
      </c>
      <c r="AL5" s="41">
        <f>AI5*(1-AJ5)*AK5</f>
        <v>46.775272500000007</v>
      </c>
      <c r="AM5" s="42">
        <v>1.64</v>
      </c>
      <c r="AN5" s="42"/>
      <c r="AO5" s="113">
        <f>AO4+AI5-AN5</f>
        <v>2254.4399999999996</v>
      </c>
      <c r="AP5" s="103"/>
      <c r="AQ5" s="43"/>
      <c r="AR5" s="44"/>
      <c r="AS5" s="45"/>
      <c r="AT5" s="45"/>
      <c r="AU5" s="45"/>
      <c r="AV5" s="45"/>
    </row>
    <row r="6" spans="1:48" x14ac:dyDescent="0.2">
      <c r="A6" s="158"/>
      <c r="B6" s="33">
        <v>3</v>
      </c>
      <c r="C6" s="11" t="s">
        <v>54</v>
      </c>
      <c r="D6" s="43">
        <v>18330</v>
      </c>
      <c r="E6" s="43">
        <v>4</v>
      </c>
      <c r="F6" s="43">
        <v>18383</v>
      </c>
      <c r="G6" s="37">
        <v>8.1</v>
      </c>
      <c r="H6" s="37">
        <v>11.9</v>
      </c>
      <c r="I6" s="43">
        <v>18647</v>
      </c>
      <c r="J6" s="37">
        <v>2.9</v>
      </c>
      <c r="K6" s="43">
        <v>15689</v>
      </c>
      <c r="L6" s="39">
        <v>6.4000000000000001E-2</v>
      </c>
      <c r="M6" s="37">
        <f>ROUND(K6*(1-L6),0)</f>
        <v>14685</v>
      </c>
      <c r="N6" s="28">
        <v>0.73</v>
      </c>
      <c r="O6" s="25">
        <f>M6*N6</f>
        <v>10720.05</v>
      </c>
      <c r="P6" s="39">
        <v>0.23300000000000001</v>
      </c>
      <c r="Q6" s="25">
        <f>M6*P6</f>
        <v>3421.605</v>
      </c>
      <c r="R6" s="39">
        <v>3.6999999999999998E-2</v>
      </c>
      <c r="S6" s="25">
        <f>M6*R6</f>
        <v>543.34500000000003</v>
      </c>
      <c r="T6" s="28">
        <v>0.20200000000000001</v>
      </c>
      <c r="U6" s="25">
        <f>M6*T6</f>
        <v>2966.3700000000003</v>
      </c>
      <c r="V6" s="39">
        <v>0.52400000000000002</v>
      </c>
      <c r="W6" s="25">
        <f>M6*V6</f>
        <v>7694.9400000000005</v>
      </c>
      <c r="X6" s="39">
        <v>0.4</v>
      </c>
      <c r="Y6" s="25">
        <f>X6*M6</f>
        <v>5874</v>
      </c>
      <c r="Z6" s="47">
        <v>3.1199999999999999E-3</v>
      </c>
      <c r="AA6" s="18">
        <f>M6*Z6</f>
        <v>45.8172</v>
      </c>
      <c r="AB6" s="27">
        <f>IF(M6&gt;0,(AD6+AL6)/M6,0)</f>
        <v>3.2212535240040861E-3</v>
      </c>
      <c r="AC6" s="47">
        <v>2.7E-4</v>
      </c>
      <c r="AD6" s="37">
        <f>AC6*M6</f>
        <v>3.96495</v>
      </c>
      <c r="AE6" s="28">
        <v>0.2031</v>
      </c>
      <c r="AF6" s="41">
        <f>AI6*(1-AJ6)*AE6</f>
        <v>41.441539500000005</v>
      </c>
      <c r="AG6" s="28">
        <f>IF(AND(AE6&gt;0,AC6&gt;0,Z6&gt;0),((Z6-AC6)*AE6)/((AE6-AC6)*Z6),0)</f>
        <v>0.91467750560340411</v>
      </c>
      <c r="AH6" s="29">
        <f t="shared" si="0"/>
        <v>0.917347818323339</v>
      </c>
      <c r="AI6" s="43">
        <v>223</v>
      </c>
      <c r="AJ6" s="39">
        <v>8.5000000000000006E-2</v>
      </c>
      <c r="AK6" s="28">
        <v>0.21240000000000001</v>
      </c>
      <c r="AL6" s="41">
        <f>AI6*(1-AJ6)*AK6</f>
        <v>43.339158000000005</v>
      </c>
      <c r="AM6" s="18">
        <v>1.6</v>
      </c>
      <c r="AN6" s="18"/>
      <c r="AO6" s="113">
        <f>AO5+AI6-AN6</f>
        <v>2477.4399999999996</v>
      </c>
      <c r="AP6" s="104"/>
      <c r="AQ6" s="43"/>
      <c r="AR6" s="48"/>
      <c r="AS6" s="41"/>
      <c r="AT6" s="41"/>
      <c r="AU6" s="41"/>
      <c r="AV6" s="41"/>
    </row>
    <row r="7" spans="1:48" s="22" customFormat="1" ht="13.5" thickBot="1" x14ac:dyDescent="0.25">
      <c r="A7" s="159"/>
      <c r="B7" s="49" t="s">
        <v>38</v>
      </c>
      <c r="C7" s="50"/>
      <c r="D7" s="51">
        <f>SUM(D4:D6)</f>
        <v>56603</v>
      </c>
      <c r="E7" s="51"/>
      <c r="F7" s="51">
        <f>SUM(F4:F6)</f>
        <v>55861</v>
      </c>
      <c r="G7" s="52"/>
      <c r="H7" s="52"/>
      <c r="I7" s="51">
        <f>SUM(I4:I6)</f>
        <v>56250</v>
      </c>
      <c r="J7" s="52"/>
      <c r="K7" s="51">
        <f>SUM(K4:K6)</f>
        <v>48061</v>
      </c>
      <c r="L7" s="21">
        <f>IF(K7&gt;0,(K4*L4+K5*L5+K6*L6)/K7,0)</f>
        <v>6.7021555939327113E-2</v>
      </c>
      <c r="M7" s="52">
        <f>M4+M5+M6</f>
        <v>44840</v>
      </c>
      <c r="N7" s="53">
        <f>IF(M7&gt;0,O7/M7,0)</f>
        <v>0.68420350133809105</v>
      </c>
      <c r="O7" s="54">
        <f>O4+O5+O6</f>
        <v>30679.685000000001</v>
      </c>
      <c r="P7" s="21">
        <f>IF(M7&gt;0,Q7/M7,0)</f>
        <v>0.25426326940231936</v>
      </c>
      <c r="Q7" s="54">
        <f>Q4+Q5+Q6</f>
        <v>11401.164999999999</v>
      </c>
      <c r="R7" s="21">
        <f>IF(M7&gt;0,S7/M7,0)</f>
        <v>6.1533229259589643E-2</v>
      </c>
      <c r="S7" s="54">
        <f>S4+S5+S6</f>
        <v>2759.1499999999996</v>
      </c>
      <c r="T7" s="21">
        <f>IF(M7&gt;0,U7/M7,0)</f>
        <v>0.21544480374665478</v>
      </c>
      <c r="U7" s="54">
        <f>U4+U5+U6</f>
        <v>9660.5450000000001</v>
      </c>
      <c r="V7" s="21">
        <f>IF(M7&gt;0,W7/M7,0)</f>
        <v>0.5095490633363069</v>
      </c>
      <c r="W7" s="54">
        <f>W4+W5+W6</f>
        <v>22848.18</v>
      </c>
      <c r="X7" s="21">
        <f>IF(M7&gt;0,Y7/M7,0)</f>
        <v>0.39661128456735056</v>
      </c>
      <c r="Y7" s="54">
        <f>Y4+Y5+Y6</f>
        <v>17784.05</v>
      </c>
      <c r="Z7" s="55">
        <f>IF(M7&gt;0,AA7/M7,0)</f>
        <v>3.2647714094558434E-3</v>
      </c>
      <c r="AA7" s="56">
        <f>SUM(AA4:AA6)</f>
        <v>146.39235000000002</v>
      </c>
      <c r="AB7" s="55">
        <f>IF(M7&gt;0,(AB4*M4+AB5*M5+AB6*M6)/M7,0)</f>
        <v>3.353273532560215E-3</v>
      </c>
      <c r="AC7" s="55">
        <f>IF(K7&gt;0,(K4*AC4+K5*AC5+K6*AC6)/K7,0)</f>
        <v>2.8347121366596614E-4</v>
      </c>
      <c r="AD7" s="52">
        <f>SUM(AD4:AD6)</f>
        <v>12.709899999999999</v>
      </c>
      <c r="AE7" s="53">
        <f>IF(K7&gt;0,(K4*AE4+K5*AE5+K6*AE6)/K7,0)</f>
        <v>0.21296211897380413</v>
      </c>
      <c r="AF7" s="58">
        <f>SUM(AF4:AF6)</f>
        <v>133.86741360000002</v>
      </c>
      <c r="AG7" s="53">
        <f>IF(AND(AA7&gt;0),((AA4*AG4+AA5*AG5+AA6*AG6)/AA7),0)</f>
        <v>0.91439653881355709</v>
      </c>
      <c r="AH7" s="57">
        <f t="shared" si="0"/>
        <v>0.9166505452242224</v>
      </c>
      <c r="AI7" s="51">
        <f>SUM(AI4:AI6)</f>
        <v>687</v>
      </c>
      <c r="AJ7" s="21">
        <f>IF(AI7&gt;0,(AJ4*AI4+AJ5*AI5+AJ6*AI6)/AI7,0)</f>
        <v>8.4959243085880654E-2</v>
      </c>
      <c r="AK7" s="53">
        <f>IF(K7&gt;0,(AK4*K4+AK5*K5+AK6*K6)/K7,0)</f>
        <v>0.21905364432700111</v>
      </c>
      <c r="AL7" s="58">
        <f>SUM(AL4:AL6)</f>
        <v>137.6508852</v>
      </c>
      <c r="AM7" s="56"/>
      <c r="AN7" s="56">
        <f>SUM(AN4:AN6)</f>
        <v>0</v>
      </c>
      <c r="AO7" s="105"/>
      <c r="AP7" s="106">
        <f>AO6</f>
        <v>2477.4399999999996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2">
      <c r="A8" s="157">
        <v>2</v>
      </c>
      <c r="B8" s="23">
        <v>1</v>
      </c>
      <c r="C8" s="11" t="s">
        <v>52</v>
      </c>
      <c r="D8" s="12">
        <v>17319</v>
      </c>
      <c r="E8" s="12">
        <v>3</v>
      </c>
      <c r="F8" s="12">
        <v>17985</v>
      </c>
      <c r="G8" s="13">
        <v>10.199999999999999</v>
      </c>
      <c r="H8" s="13">
        <v>10.3</v>
      </c>
      <c r="I8" s="12">
        <v>18292</v>
      </c>
      <c r="J8" s="13">
        <v>2.5</v>
      </c>
      <c r="K8" s="12">
        <v>15553</v>
      </c>
      <c r="L8" s="14">
        <v>6.5000000000000002E-2</v>
      </c>
      <c r="M8" s="24">
        <f>ROUND(K8*(1-L8),0)</f>
        <v>14542</v>
      </c>
      <c r="N8" s="15">
        <v>0.76400000000000001</v>
      </c>
      <c r="O8" s="25">
        <f>M8*N8</f>
        <v>11110.088</v>
      </c>
      <c r="P8" s="14">
        <v>0.16700000000000001</v>
      </c>
      <c r="Q8" s="25">
        <f>M8*P8</f>
        <v>2428.5140000000001</v>
      </c>
      <c r="R8" s="16">
        <v>6.9000000000000006E-2</v>
      </c>
      <c r="S8" s="25">
        <f>M8*R8</f>
        <v>1003.3980000000001</v>
      </c>
      <c r="T8" s="26">
        <v>0.187</v>
      </c>
      <c r="U8" s="25">
        <f>M8*T8</f>
        <v>2719.3539999999998</v>
      </c>
      <c r="V8" s="16">
        <v>0.505</v>
      </c>
      <c r="W8" s="25">
        <f>M8*V8</f>
        <v>7343.71</v>
      </c>
      <c r="X8" s="16">
        <v>0.39</v>
      </c>
      <c r="Y8" s="25">
        <f>X8*M8</f>
        <v>5671.38</v>
      </c>
      <c r="Z8" s="17">
        <v>3.0899999999999999E-3</v>
      </c>
      <c r="AA8" s="18">
        <f>M8*Z8</f>
        <v>44.934779999999996</v>
      </c>
      <c r="AB8" s="27">
        <f>IF(M8&gt;0,(AD8+AL8)/M8,0)</f>
        <v>2.9886876908265707E-3</v>
      </c>
      <c r="AC8" s="17">
        <v>2.9E-4</v>
      </c>
      <c r="AD8" s="24">
        <f>AC8*M8</f>
        <v>4.2171799999999999</v>
      </c>
      <c r="AE8" s="117">
        <v>0.20699999999999999</v>
      </c>
      <c r="AF8" s="30">
        <f>AI8*(1-AJ8)*AE8</f>
        <v>41.425667999999995</v>
      </c>
      <c r="AG8" s="28">
        <f>IF(AND(AE8&gt;0,AC8&gt;0,Z8&gt;0),((Z8-AC8)*AE8)/((AE8-AC8)*Z8),0)</f>
        <v>0.90742013223347007</v>
      </c>
      <c r="AH8" s="60">
        <f t="shared" si="0"/>
        <v>0.90430476555920658</v>
      </c>
      <c r="AI8" s="12">
        <v>218</v>
      </c>
      <c r="AJ8" s="14">
        <v>8.2000000000000003E-2</v>
      </c>
      <c r="AK8" s="15">
        <v>0.1961</v>
      </c>
      <c r="AL8" s="30">
        <f>AI8*(1-AJ8)*AK8</f>
        <v>39.244316399999995</v>
      </c>
      <c r="AM8" s="19">
        <v>1.6</v>
      </c>
      <c r="AN8" s="19"/>
      <c r="AO8" s="101">
        <f>AO6+AI8-AN8</f>
        <v>2695.4399999999996</v>
      </c>
      <c r="AP8" s="102"/>
      <c r="AQ8" s="12"/>
      <c r="AR8" s="31"/>
      <c r="AS8" s="20"/>
      <c r="AT8" s="20"/>
      <c r="AU8" s="20"/>
      <c r="AV8" s="20"/>
    </row>
    <row r="9" spans="1:48" x14ac:dyDescent="0.2">
      <c r="A9" s="158"/>
      <c r="B9" s="33">
        <v>2</v>
      </c>
      <c r="C9" s="11" t="s">
        <v>51</v>
      </c>
      <c r="D9" s="34">
        <v>17751</v>
      </c>
      <c r="E9" s="34">
        <v>2.9</v>
      </c>
      <c r="F9" s="34">
        <v>13520</v>
      </c>
      <c r="G9" s="35">
        <v>3.7</v>
      </c>
      <c r="H9" s="35">
        <v>8.1999999999999993</v>
      </c>
      <c r="I9" s="34">
        <v>13333</v>
      </c>
      <c r="J9" s="35">
        <v>2.9</v>
      </c>
      <c r="K9" s="34">
        <v>15601</v>
      </c>
      <c r="L9" s="36">
        <v>7.1999999999999995E-2</v>
      </c>
      <c r="M9" s="37">
        <f>ROUND(K9*(1-L9),0)</f>
        <v>14478</v>
      </c>
      <c r="N9" s="38">
        <v>0.52400000000000002</v>
      </c>
      <c r="O9" s="25">
        <f>M9*N9</f>
        <v>7586.4720000000007</v>
      </c>
      <c r="P9" s="36">
        <v>0.34899999999999998</v>
      </c>
      <c r="Q9" s="25">
        <f>M9*P9</f>
        <v>5052.8220000000001</v>
      </c>
      <c r="R9" s="39">
        <v>0.127</v>
      </c>
      <c r="S9" s="25">
        <f>M9*R9</f>
        <v>1838.7060000000001</v>
      </c>
      <c r="T9" s="28">
        <v>0.22800000000000001</v>
      </c>
      <c r="U9" s="25">
        <f>M9*T9</f>
        <v>3300.9839999999999</v>
      </c>
      <c r="V9" s="39">
        <v>0.505</v>
      </c>
      <c r="W9" s="25">
        <f>M9*V9</f>
        <v>7311.39</v>
      </c>
      <c r="X9" s="39">
        <v>0.39</v>
      </c>
      <c r="Y9" s="25">
        <f>X9*M9</f>
        <v>5646.42</v>
      </c>
      <c r="Z9" s="40">
        <v>3.0899999999999999E-3</v>
      </c>
      <c r="AA9" s="18">
        <f>M9*Z9</f>
        <v>44.737020000000001</v>
      </c>
      <c r="AB9" s="27">
        <f>IF(M9&gt;0,(AD9+AL9)/M9,0)</f>
        <v>2.949303937007874E-3</v>
      </c>
      <c r="AC9" s="40">
        <v>2.7999999999999998E-4</v>
      </c>
      <c r="AD9" s="37">
        <f>AC9*M9</f>
        <v>4.0538399999999992</v>
      </c>
      <c r="AE9" s="28">
        <v>0.22539999999999999</v>
      </c>
      <c r="AF9" s="41">
        <f>AI9*(1-AJ9)*AE9</f>
        <v>38.646182400000001</v>
      </c>
      <c r="AG9" s="28">
        <f>IF(AND(AE9&gt;0,AC9&gt;0,Z9&gt;0),((Z9-AC9)*AE9)/((AE9-AC9)*Z9),0)</f>
        <v>0.91051618928013656</v>
      </c>
      <c r="AH9" s="29">
        <f t="shared" si="0"/>
        <v>0.90618804431926425</v>
      </c>
      <c r="AI9" s="34">
        <v>188</v>
      </c>
      <c r="AJ9" s="36">
        <v>8.7999999999999995E-2</v>
      </c>
      <c r="AK9" s="38">
        <v>0.22539999999999999</v>
      </c>
      <c r="AL9" s="41">
        <f>AI9*(1-AJ9)*AK9</f>
        <v>38.646182400000001</v>
      </c>
      <c r="AM9" s="42">
        <v>1.55</v>
      </c>
      <c r="AN9" s="42"/>
      <c r="AO9" s="113">
        <f>AO8+AI9-AN9</f>
        <v>2883.4399999999996</v>
      </c>
      <c r="AP9" s="104"/>
      <c r="AQ9" s="43"/>
      <c r="AR9" s="44"/>
      <c r="AS9" s="45"/>
      <c r="AT9" s="45"/>
      <c r="AU9" s="45"/>
      <c r="AV9" s="45"/>
    </row>
    <row r="10" spans="1:48" x14ac:dyDescent="0.2">
      <c r="A10" s="158"/>
      <c r="B10" s="33">
        <v>3</v>
      </c>
      <c r="C10" s="46" t="s">
        <v>50</v>
      </c>
      <c r="D10" s="43">
        <v>19600</v>
      </c>
      <c r="E10" s="43">
        <v>2</v>
      </c>
      <c r="F10" s="43">
        <v>18130</v>
      </c>
      <c r="G10" s="37">
        <v>6.8</v>
      </c>
      <c r="H10" s="37">
        <v>9.9</v>
      </c>
      <c r="I10" s="43">
        <v>18463</v>
      </c>
      <c r="J10" s="37">
        <v>2</v>
      </c>
      <c r="K10" s="43">
        <v>15972</v>
      </c>
      <c r="L10" s="39">
        <v>6.7000000000000004E-2</v>
      </c>
      <c r="M10" s="37">
        <f>ROUND(K10*(1-L10),0)</f>
        <v>14902</v>
      </c>
      <c r="N10" s="28">
        <v>0.53400000000000003</v>
      </c>
      <c r="O10" s="25">
        <f>M10*N10</f>
        <v>7957.6680000000006</v>
      </c>
      <c r="P10" s="39">
        <v>0.42299999999999999</v>
      </c>
      <c r="Q10" s="25">
        <f>M10*P10</f>
        <v>6303.5459999999994</v>
      </c>
      <c r="R10" s="39">
        <v>4.2999999999999997E-2</v>
      </c>
      <c r="S10" s="25">
        <f>M10*R10</f>
        <v>640.78599999999994</v>
      </c>
      <c r="T10" s="28">
        <v>0.23300000000000001</v>
      </c>
      <c r="U10" s="25">
        <f>M10*T10</f>
        <v>3472.1660000000002</v>
      </c>
      <c r="V10" s="39">
        <v>0.504</v>
      </c>
      <c r="W10" s="25">
        <f>M10*V10</f>
        <v>7510.6080000000002</v>
      </c>
      <c r="X10" s="39">
        <v>0.39</v>
      </c>
      <c r="Y10" s="25">
        <f>X10*M10</f>
        <v>5811.78</v>
      </c>
      <c r="Z10" s="47">
        <v>2.99E-3</v>
      </c>
      <c r="AA10" s="18">
        <f>M10*Z10</f>
        <v>44.556980000000003</v>
      </c>
      <c r="AB10" s="27">
        <f>IF(M10&gt;0,(AD10+AL10)/M10,0)</f>
        <v>2.7401352167494295E-3</v>
      </c>
      <c r="AC10" s="47">
        <v>2.7E-4</v>
      </c>
      <c r="AD10" s="37">
        <f>AC10*M10</f>
        <v>4.0235399999999997</v>
      </c>
      <c r="AE10" s="28">
        <v>0.22309999999999999</v>
      </c>
      <c r="AF10" s="41">
        <f>AI10*(1-AJ10)*AE10</f>
        <v>35.489632500000006</v>
      </c>
      <c r="AG10" s="28">
        <f>IF(AND(AE10&gt;0,AC10&gt;0,Z10&gt;0),((Z10-AC10)*AE10)/((AE10-AC10)*Z10),0)</f>
        <v>0.91080126622917101</v>
      </c>
      <c r="AH10" s="29">
        <f t="shared" si="0"/>
        <v>0.90251778407297301</v>
      </c>
      <c r="AI10" s="43">
        <v>175</v>
      </c>
      <c r="AJ10" s="39">
        <v>9.0999999999999998E-2</v>
      </c>
      <c r="AK10" s="28">
        <v>0.23139999999999999</v>
      </c>
      <c r="AL10" s="41">
        <f>AI10*(1-AJ10)*AK10</f>
        <v>36.809955000000002</v>
      </c>
      <c r="AM10" s="18">
        <v>1.55</v>
      </c>
      <c r="AN10" s="18"/>
      <c r="AO10" s="113">
        <f>AO9+AI10-AN10</f>
        <v>3058.4399999999996</v>
      </c>
      <c r="AP10" s="104"/>
      <c r="AQ10" s="43"/>
      <c r="AR10" s="48"/>
      <c r="AS10" s="41"/>
      <c r="AT10" s="41"/>
      <c r="AU10" s="41"/>
      <c r="AV10" s="41"/>
    </row>
    <row r="11" spans="1:48" s="22" customFormat="1" ht="13.5" thickBot="1" x14ac:dyDescent="0.25">
      <c r="A11" s="159"/>
      <c r="B11" s="49" t="s">
        <v>38</v>
      </c>
      <c r="C11" s="50"/>
      <c r="D11" s="51">
        <f>SUM(D8:D10)</f>
        <v>54670</v>
      </c>
      <c r="E11" s="51"/>
      <c r="F11" s="51">
        <f>SUM(F8:F10)</f>
        <v>49635</v>
      </c>
      <c r="G11" s="52"/>
      <c r="H11" s="52"/>
      <c r="I11" s="51">
        <f>SUM(I8:I10)</f>
        <v>50088</v>
      </c>
      <c r="J11" s="52"/>
      <c r="K11" s="51">
        <f>SUM(K8:K10)</f>
        <v>47126</v>
      </c>
      <c r="L11" s="21">
        <f>IF(K11&gt;0,(K8*L8+K9*L9+K10*L10)/K11,0)</f>
        <v>6.7995183126087516E-2</v>
      </c>
      <c r="M11" s="52">
        <f>M8+M9+M10</f>
        <v>43922</v>
      </c>
      <c r="N11" s="53">
        <f>IF(M11&gt;0,O11/M11,0)</f>
        <v>0.60685369518692234</v>
      </c>
      <c r="O11" s="54">
        <f>O8+O9+O10</f>
        <v>26654.228000000003</v>
      </c>
      <c r="P11" s="21">
        <f>IF(M11&gt;0,Q11/M11,0)</f>
        <v>0.31384914166021582</v>
      </c>
      <c r="Q11" s="54">
        <f>Q8+Q9+Q10</f>
        <v>13784.882</v>
      </c>
      <c r="R11" s="21">
        <f>IF(M11&gt;0,S11/M11,0)</f>
        <v>7.9297163152861894E-2</v>
      </c>
      <c r="S11" s="54">
        <f>S8+S9+S10</f>
        <v>3482.8900000000003</v>
      </c>
      <c r="T11" s="21">
        <f>IF(M11&gt;0,U11/M11,0)</f>
        <v>0.21612185237466419</v>
      </c>
      <c r="U11" s="54">
        <f>U8+U9+U10</f>
        <v>9492.5040000000008</v>
      </c>
      <c r="V11" s="21">
        <f>IF(M11&gt;0,W11/M11,0)</f>
        <v>0.5046607167251036</v>
      </c>
      <c r="W11" s="54">
        <f>W8+W9+W10</f>
        <v>22165.707999999999</v>
      </c>
      <c r="X11" s="21">
        <f>IF(M11&gt;0,Y11/M11,0)</f>
        <v>0.38999999999999996</v>
      </c>
      <c r="Y11" s="54">
        <f>Y8+Y9+Y10</f>
        <v>17129.579999999998</v>
      </c>
      <c r="Z11" s="55">
        <f>IF(M11&gt;0,AA11/M11,0)</f>
        <v>3.0560716725103591E-3</v>
      </c>
      <c r="AA11" s="56">
        <f>SUM(AA8:AA10)</f>
        <v>134.22878</v>
      </c>
      <c r="AB11" s="55">
        <f>IF(M11&gt;0,(AB8*M8+AB9*M9+AB10*M10)/M11,0)</f>
        <v>2.8913759346113565E-3</v>
      </c>
      <c r="AC11" s="55">
        <f>IF(K11&gt;0,(K8*AC8+K9*AC9+K10*AC10)/K11,0)</f>
        <v>2.7991108941985318E-4</v>
      </c>
      <c r="AD11" s="52">
        <f>SUM(AD8:AD10)</f>
        <v>12.294560000000001</v>
      </c>
      <c r="AE11" s="53">
        <f>IF(K11&gt;0,(K8*AE8+K9*AE9+K10*AE10)/K11,0)</f>
        <v>0.21854792683444382</v>
      </c>
      <c r="AF11" s="58">
        <f>SUM(AF8:AF10)</f>
        <v>115.56148289999999</v>
      </c>
      <c r="AG11" s="53">
        <f>IF(AND(AA11&gt;0),((AA8*AG8+AA9*AG9+AA10*AG10)/AA11),0)</f>
        <v>0.90957437580062184</v>
      </c>
      <c r="AH11" s="57">
        <f t="shared" si="0"/>
        <v>0.90435348911804248</v>
      </c>
      <c r="AI11" s="51">
        <f>SUM(AI8:AI10)</f>
        <v>581</v>
      </c>
      <c r="AJ11" s="21">
        <f>IF(AI11&gt;0,(AJ8*AI8+AJ9*AI9+AJ10*AI10)/AI11,0)</f>
        <v>8.6652323580034427E-2</v>
      </c>
      <c r="AK11" s="53">
        <f>IF(K11&gt;0,(AK8*K8+AK9*K9+AK10*K10)/K11,0)</f>
        <v>0.21776364427280057</v>
      </c>
      <c r="AL11" s="58">
        <f>SUM(AL8:AL10)</f>
        <v>114.70045379999999</v>
      </c>
      <c r="AM11" s="56"/>
      <c r="AN11" s="56">
        <f>SUM(AN8:AN10)</f>
        <v>0</v>
      </c>
      <c r="AO11" s="105"/>
      <c r="AP11" s="106">
        <f>AO10</f>
        <v>3058.4399999999996</v>
      </c>
      <c r="AQ11" s="51">
        <f>SUM(AQ8:AQ10)</f>
        <v>0</v>
      </c>
      <c r="AR11" s="59"/>
      <c r="AS11" s="58"/>
      <c r="AT11" s="58"/>
      <c r="AU11" s="58"/>
      <c r="AV11" s="58"/>
    </row>
    <row r="12" spans="1:48" x14ac:dyDescent="0.2">
      <c r="A12" s="157">
        <v>3</v>
      </c>
      <c r="B12" s="23">
        <v>1</v>
      </c>
      <c r="C12" s="11" t="s">
        <v>52</v>
      </c>
      <c r="D12" s="12">
        <v>4986</v>
      </c>
      <c r="E12" s="12">
        <v>1</v>
      </c>
      <c r="F12" s="12">
        <v>11416</v>
      </c>
      <c r="G12" s="13">
        <v>5.3</v>
      </c>
      <c r="H12" s="13">
        <v>9.6</v>
      </c>
      <c r="I12" s="12">
        <v>11836</v>
      </c>
      <c r="J12" s="13">
        <v>3</v>
      </c>
      <c r="K12" s="12">
        <v>15620</v>
      </c>
      <c r="L12" s="14">
        <v>6.7000000000000004E-2</v>
      </c>
      <c r="M12" s="24">
        <f>ROUND(K12*(1-L12),0)</f>
        <v>14573</v>
      </c>
      <c r="N12" s="15">
        <v>0.65500000000000003</v>
      </c>
      <c r="O12" s="25">
        <f>M12*N12</f>
        <v>9545.3150000000005</v>
      </c>
      <c r="P12" s="14">
        <v>0.30099999999999999</v>
      </c>
      <c r="Q12" s="25">
        <f>M12*P12</f>
        <v>4386.473</v>
      </c>
      <c r="R12" s="16">
        <v>4.3999999999999997E-2</v>
      </c>
      <c r="S12" s="25">
        <f>M12*R12</f>
        <v>641.21199999999999</v>
      </c>
      <c r="T12" s="26">
        <v>0.219</v>
      </c>
      <c r="U12" s="25">
        <f>M12*T12</f>
        <v>3191.4870000000001</v>
      </c>
      <c r="V12" s="16">
        <v>0.51700000000000002</v>
      </c>
      <c r="W12" s="25">
        <f>M12*V12</f>
        <v>7534.241</v>
      </c>
      <c r="X12" s="16">
        <v>0.39</v>
      </c>
      <c r="Y12" s="25">
        <f>X12*M12</f>
        <v>5683.47</v>
      </c>
      <c r="Z12" s="17">
        <v>2.9499999999999999E-3</v>
      </c>
      <c r="AA12" s="18">
        <f>M12*Z12</f>
        <v>42.990349999999999</v>
      </c>
      <c r="AB12" s="27">
        <f>IF(M12&gt;0,(AD12+AL12)/M12,0)</f>
        <v>2.9705481918616619E-3</v>
      </c>
      <c r="AC12" s="17">
        <v>2.9E-4</v>
      </c>
      <c r="AD12" s="24">
        <f>AC12*M12</f>
        <v>4.2261699999999998</v>
      </c>
      <c r="AE12" s="117">
        <v>0.2026</v>
      </c>
      <c r="AF12" s="30">
        <f>AI12*(1-AJ12)*AE12</f>
        <v>39.257396800000002</v>
      </c>
      <c r="AG12" s="28">
        <f>IF(AND(AE12&gt;0,AC12&gt;0,Z12&gt;0),((Z12-AC12)*AE12)/((AE12-AC12)*Z12),0)</f>
        <v>0.90298744417235177</v>
      </c>
      <c r="AH12" s="60">
        <f t="shared" si="0"/>
        <v>0.90367485074166176</v>
      </c>
      <c r="AI12" s="12">
        <v>212</v>
      </c>
      <c r="AJ12" s="14">
        <v>8.5999999999999993E-2</v>
      </c>
      <c r="AK12" s="15">
        <v>0.2016</v>
      </c>
      <c r="AL12" s="30">
        <f>AI12*(1-AJ12)*AK12</f>
        <v>39.063628800000004</v>
      </c>
      <c r="AM12" s="19">
        <v>1.55</v>
      </c>
      <c r="AN12" s="19">
        <v>1004.64</v>
      </c>
      <c r="AO12" s="101">
        <f>AO10+AI12-AN12</f>
        <v>2265.7999999999997</v>
      </c>
      <c r="AP12" s="102"/>
      <c r="AQ12" s="12"/>
      <c r="AR12" s="31"/>
      <c r="AS12" s="20"/>
      <c r="AT12" s="20"/>
      <c r="AU12" s="20"/>
      <c r="AV12" s="20"/>
    </row>
    <row r="13" spans="1:48" x14ac:dyDescent="0.2">
      <c r="A13" s="158"/>
      <c r="B13" s="33">
        <v>2</v>
      </c>
      <c r="C13" s="11" t="s">
        <v>54</v>
      </c>
      <c r="D13" s="34">
        <v>17964</v>
      </c>
      <c r="E13" s="34">
        <v>7</v>
      </c>
      <c r="F13" s="34">
        <v>18710</v>
      </c>
      <c r="G13" s="35">
        <v>3.1</v>
      </c>
      <c r="H13" s="35">
        <v>8.8000000000000007</v>
      </c>
      <c r="I13" s="34">
        <v>17761</v>
      </c>
      <c r="J13" s="35">
        <v>2.2999999999999998</v>
      </c>
      <c r="K13" s="34">
        <v>15971</v>
      </c>
      <c r="L13" s="36">
        <v>7.3999999999999996E-2</v>
      </c>
      <c r="M13" s="37">
        <f>ROUND(K13*(1-L13),0)</f>
        <v>14789</v>
      </c>
      <c r="N13" s="38">
        <v>0.57499999999999996</v>
      </c>
      <c r="O13" s="25">
        <f>M13*N13</f>
        <v>8503.6749999999993</v>
      </c>
      <c r="P13" s="36">
        <v>0.36699999999999999</v>
      </c>
      <c r="Q13" s="25">
        <f>M13*P13</f>
        <v>5427.5630000000001</v>
      </c>
      <c r="R13" s="39">
        <v>5.8000000000000003E-2</v>
      </c>
      <c r="S13" s="25">
        <f>M13*R13</f>
        <v>857.76200000000006</v>
      </c>
      <c r="T13" s="28">
        <v>0.23100000000000001</v>
      </c>
      <c r="U13" s="25">
        <f>M13*T13</f>
        <v>3416.259</v>
      </c>
      <c r="V13" s="39">
        <v>0.51200000000000001</v>
      </c>
      <c r="W13" s="25">
        <f>M13*V13</f>
        <v>7571.9679999999998</v>
      </c>
      <c r="X13" s="39">
        <v>0.39</v>
      </c>
      <c r="Y13" s="25">
        <f>X13*M13</f>
        <v>5767.71</v>
      </c>
      <c r="Z13" s="40">
        <v>2.98E-3</v>
      </c>
      <c r="AA13" s="18">
        <f>M13*Z13</f>
        <v>44.071219999999997</v>
      </c>
      <c r="AB13" s="27">
        <f>IF(M13&gt;0,(AD13+AL13)/M13,0)</f>
        <v>3.0522247346000406E-3</v>
      </c>
      <c r="AC13" s="40">
        <v>2.9E-4</v>
      </c>
      <c r="AD13" s="37">
        <f>AC13*M13</f>
        <v>4.2888099999999998</v>
      </c>
      <c r="AE13" s="28">
        <v>0.2175</v>
      </c>
      <c r="AF13" s="41">
        <f>AI13*(1-AJ13)*AE13</f>
        <v>40.906965</v>
      </c>
      <c r="AG13" s="28">
        <f>IF(AND(AE13&gt;0,AC13&gt;0,Z13&gt;0),((Z13-AC13)*AE13)/((AE13-AC13)*Z13),0)</f>
        <v>0.90388975009184502</v>
      </c>
      <c r="AH13" s="29">
        <f t="shared" si="0"/>
        <v>0.9061972689324771</v>
      </c>
      <c r="AI13" s="34">
        <v>206</v>
      </c>
      <c r="AJ13" s="36">
        <v>8.6999999999999994E-2</v>
      </c>
      <c r="AK13" s="38">
        <v>0.2172</v>
      </c>
      <c r="AL13" s="41">
        <f>AI13*(1-AJ13)*AK13</f>
        <v>40.8505416</v>
      </c>
      <c r="AM13" s="42">
        <v>1.7</v>
      </c>
      <c r="AN13" s="42"/>
      <c r="AO13" s="113">
        <f>AO12+AI13-AN13</f>
        <v>2471.7999999999997</v>
      </c>
      <c r="AP13" s="104"/>
      <c r="AQ13" s="43"/>
      <c r="AR13" s="44"/>
      <c r="AS13" s="45"/>
      <c r="AT13" s="45"/>
      <c r="AU13" s="45"/>
      <c r="AV13" s="45"/>
    </row>
    <row r="14" spans="1:48" x14ac:dyDescent="0.2">
      <c r="A14" s="158"/>
      <c r="B14" s="33">
        <v>3</v>
      </c>
      <c r="C14" s="11" t="s">
        <v>51</v>
      </c>
      <c r="D14" s="43">
        <v>20800</v>
      </c>
      <c r="E14" s="43">
        <v>3</v>
      </c>
      <c r="F14" s="43">
        <v>17119</v>
      </c>
      <c r="G14" s="37">
        <v>2.7</v>
      </c>
      <c r="H14" s="37">
        <v>10</v>
      </c>
      <c r="I14" s="43">
        <v>17109</v>
      </c>
      <c r="J14" s="37">
        <v>1.9</v>
      </c>
      <c r="K14" s="43">
        <v>16076</v>
      </c>
      <c r="L14" s="39">
        <v>6.3E-2</v>
      </c>
      <c r="M14" s="37">
        <f>ROUND(K14*(1-L14),0)</f>
        <v>15063</v>
      </c>
      <c r="N14" s="28">
        <v>0.47199999999999998</v>
      </c>
      <c r="O14" s="25">
        <f>M14*N14</f>
        <v>7109.7359999999999</v>
      </c>
      <c r="P14" s="39">
        <v>0.496</v>
      </c>
      <c r="Q14" s="25">
        <f>M14*P14</f>
        <v>7471.2479999999996</v>
      </c>
      <c r="R14" s="39">
        <v>3.2000000000000001E-2</v>
      </c>
      <c r="S14" s="25">
        <f>M14*R14</f>
        <v>482.01600000000002</v>
      </c>
      <c r="T14" s="28">
        <v>0.23599999999999999</v>
      </c>
      <c r="U14" s="25">
        <f>M14*T14</f>
        <v>3554.8679999999999</v>
      </c>
      <c r="V14" s="39">
        <v>0.504</v>
      </c>
      <c r="W14" s="25">
        <f>M14*V14</f>
        <v>7591.7520000000004</v>
      </c>
      <c r="X14" s="39">
        <v>0.39</v>
      </c>
      <c r="Y14" s="25">
        <f>X14*M14</f>
        <v>5874.5700000000006</v>
      </c>
      <c r="Z14" s="47">
        <v>2.97E-3</v>
      </c>
      <c r="AA14" s="18">
        <f>M14*Z14</f>
        <v>44.737110000000001</v>
      </c>
      <c r="AB14" s="27">
        <f>IF(M14&gt;0,(AD14+AL14)/M14,0)</f>
        <v>2.8354672774347743E-3</v>
      </c>
      <c r="AC14" s="47">
        <v>3.1E-4</v>
      </c>
      <c r="AD14" s="37">
        <f>AC14*M14</f>
        <v>4.66953</v>
      </c>
      <c r="AE14" s="28">
        <v>0.219</v>
      </c>
      <c r="AF14" s="41">
        <f>AI14*(1-AJ14)*AE14</f>
        <v>38.515968000000001</v>
      </c>
      <c r="AG14" s="28">
        <f>IF(AND(AE14&gt;0,AC14&gt;0,Z14&gt;0),((Z14-AC14)*AE14)/((AE14-AC14)*Z14),0)</f>
        <v>0.89689246943808199</v>
      </c>
      <c r="AH14" s="29">
        <f t="shared" si="0"/>
        <v>0.89194891388567732</v>
      </c>
      <c r="AI14" s="43">
        <v>192</v>
      </c>
      <c r="AJ14" s="39">
        <v>8.4000000000000005E-2</v>
      </c>
      <c r="AK14" s="28">
        <v>0.21629999999999999</v>
      </c>
      <c r="AL14" s="41">
        <f>AI14*(1-AJ14)*AK14</f>
        <v>38.041113600000003</v>
      </c>
      <c r="AM14" s="18">
        <v>1.54</v>
      </c>
      <c r="AN14" s="18"/>
      <c r="AO14" s="113">
        <f>AO13+AI14-AN14</f>
        <v>2663.7999999999997</v>
      </c>
      <c r="AP14" s="104"/>
      <c r="AQ14" s="43"/>
      <c r="AR14" s="48"/>
      <c r="AS14" s="41"/>
      <c r="AT14" s="41"/>
      <c r="AU14" s="41"/>
      <c r="AV14" s="41"/>
    </row>
    <row r="15" spans="1:48" s="22" customFormat="1" ht="13.5" thickBot="1" x14ac:dyDescent="0.25">
      <c r="A15" s="159"/>
      <c r="B15" s="49" t="s">
        <v>38</v>
      </c>
      <c r="C15" s="50"/>
      <c r="D15" s="51">
        <f>SUM(D12:D14)</f>
        <v>43750</v>
      </c>
      <c r="E15" s="51"/>
      <c r="F15" s="51">
        <f>SUM(F12:F14)</f>
        <v>47245</v>
      </c>
      <c r="G15" s="52"/>
      <c r="H15" s="52"/>
      <c r="I15" s="51">
        <f>SUM(I12:I14)</f>
        <v>46706</v>
      </c>
      <c r="J15" s="52"/>
      <c r="K15" s="51">
        <f>SUM(K12:K14)</f>
        <v>47667</v>
      </c>
      <c r="L15" s="21">
        <f>IF(K15&gt;0,(K12*L12+K13*L13+K14*L14)/K15,0)</f>
        <v>6.7996349675876394E-2</v>
      </c>
      <c r="M15" s="52">
        <f>M12+M13+M14</f>
        <v>44425</v>
      </c>
      <c r="N15" s="53">
        <f>IF(M15&gt;0,O15/M15,0)</f>
        <v>0.56631909960607762</v>
      </c>
      <c r="O15" s="54">
        <f>O12+O13+O14</f>
        <v>25158.725999999999</v>
      </c>
      <c r="P15" s="21">
        <f>IF(M15&gt;0,Q15/M15,0)</f>
        <v>0.38908911648846367</v>
      </c>
      <c r="Q15" s="54">
        <f>Q12+Q13+Q14</f>
        <v>17285.284</v>
      </c>
      <c r="R15" s="21">
        <f>IF(M15&gt;0,S15/M15,0)</f>
        <v>4.4591783905458642E-2</v>
      </c>
      <c r="S15" s="54">
        <f>S12+S13+S14</f>
        <v>1980.9900000000002</v>
      </c>
      <c r="T15" s="21">
        <f>IF(M15&gt;0,U15/M15,0)</f>
        <v>0.22875889701744512</v>
      </c>
      <c r="U15" s="54">
        <f>U12+U13+U14</f>
        <v>10162.614</v>
      </c>
      <c r="V15" s="21">
        <f>IF(M15&gt;0,W15/M15,0)</f>
        <v>0.51092765334833989</v>
      </c>
      <c r="W15" s="54">
        <f>W12+W13+W14</f>
        <v>22697.960999999999</v>
      </c>
      <c r="X15" s="21">
        <f>IF(M15&gt;0,Y15/M15,0)</f>
        <v>0.39</v>
      </c>
      <c r="Y15" s="54">
        <f>Y12+Y13+Y14</f>
        <v>17325.75</v>
      </c>
      <c r="Z15" s="55">
        <f>IF(M15&gt;0,AA15/M15,0)</f>
        <v>2.9667682611142373E-3</v>
      </c>
      <c r="AA15" s="56">
        <f>SUM(AA12:AA14)</f>
        <v>131.79867999999999</v>
      </c>
      <c r="AB15" s="55">
        <f>IF(M15&gt;0,(AB12*M12+AB13*M13+AB14*M14)/M15,0)</f>
        <v>2.9519368373663478E-3</v>
      </c>
      <c r="AC15" s="55">
        <f>IF(K15&gt;0,(K12*AC12+K13*AC13+K14*AC14)/K15,0)</f>
        <v>2.9674512765644998E-4</v>
      </c>
      <c r="AD15" s="52">
        <f>SUM(AD12:AD14)</f>
        <v>13.18451</v>
      </c>
      <c r="AE15" s="53">
        <f>IF(K15&gt;0,(K12*AE12+K13*AE13+K14*AE14)/K15,0)</f>
        <v>0.21312330333354312</v>
      </c>
      <c r="AF15" s="58">
        <f>SUM(AF12:AF14)</f>
        <v>118.6803298</v>
      </c>
      <c r="AG15" s="53">
        <f>IF(AND(AA15&gt;0),((AA12*AG12+AA13*AG13+AA14*AG14)/AA15),0)</f>
        <v>0.90122031090175336</v>
      </c>
      <c r="AH15" s="57">
        <f t="shared" si="0"/>
        <v>0.90073651273713662</v>
      </c>
      <c r="AI15" s="51">
        <f>SUM(AI12:AI14)</f>
        <v>610</v>
      </c>
      <c r="AJ15" s="21">
        <f>IF(AI15&gt;0,(AJ12*AI12+AJ13*AI13+AJ14*AI14)/AI15,0)</f>
        <v>8.5708196721311469E-2</v>
      </c>
      <c r="AK15" s="53">
        <f>IF(K15&gt;0,(AK12*K12+AK13*K13+AK14*K14)/K15,0)</f>
        <v>0.21178450500346155</v>
      </c>
      <c r="AL15" s="58">
        <f>SUM(AL12:AL14)</f>
        <v>117.95528400000001</v>
      </c>
      <c r="AM15" s="56"/>
      <c r="AN15" s="56">
        <f>SUM(AN12:AN14)</f>
        <v>1004.64</v>
      </c>
      <c r="AO15" s="105"/>
      <c r="AP15" s="106">
        <f>AO14</f>
        <v>2663.7999999999997</v>
      </c>
      <c r="AQ15" s="51">
        <f>SUM(AQ12:AQ14)</f>
        <v>0</v>
      </c>
      <c r="AR15" s="59"/>
      <c r="AS15" s="58"/>
      <c r="AT15" s="58"/>
      <c r="AU15" s="58"/>
      <c r="AV15" s="58"/>
    </row>
    <row r="16" spans="1:48" x14ac:dyDescent="0.2">
      <c r="A16" s="157">
        <v>4</v>
      </c>
      <c r="B16" s="23">
        <v>1</v>
      </c>
      <c r="C16" s="11" t="s">
        <v>52</v>
      </c>
      <c r="D16" s="12">
        <v>6085</v>
      </c>
      <c r="E16" s="12">
        <v>1</v>
      </c>
      <c r="F16" s="12">
        <v>5688</v>
      </c>
      <c r="G16" s="13">
        <v>4</v>
      </c>
      <c r="H16" s="13">
        <v>7.1</v>
      </c>
      <c r="I16" s="12">
        <v>5911</v>
      </c>
      <c r="J16" s="13">
        <v>5.5</v>
      </c>
      <c r="K16" s="12">
        <v>15678</v>
      </c>
      <c r="L16" s="14">
        <v>7.0999999999999994E-2</v>
      </c>
      <c r="M16" s="24">
        <f>ROUND(K16*(1-L16),0)</f>
        <v>14565</v>
      </c>
      <c r="N16" s="15">
        <v>0.54</v>
      </c>
      <c r="O16" s="25">
        <f>M16*N16</f>
        <v>7865.1</v>
      </c>
      <c r="P16" s="14">
        <v>0.437</v>
      </c>
      <c r="Q16" s="25">
        <f>M16*P16</f>
        <v>6364.9049999999997</v>
      </c>
      <c r="R16" s="16">
        <v>2.3E-2</v>
      </c>
      <c r="S16" s="25">
        <f>M16*R16</f>
        <v>334.995</v>
      </c>
      <c r="T16" s="26">
        <v>0.23499999999999999</v>
      </c>
      <c r="U16" s="25">
        <f>M16*T16</f>
        <v>3422.7749999999996</v>
      </c>
      <c r="V16" s="16">
        <v>0.51300000000000001</v>
      </c>
      <c r="W16" s="25">
        <f>M16*V16</f>
        <v>7471.8450000000003</v>
      </c>
      <c r="X16" s="16">
        <v>0.39</v>
      </c>
      <c r="Y16" s="25">
        <f>X16*M16</f>
        <v>5680.35</v>
      </c>
      <c r="Z16" s="17">
        <v>2.8400000000000001E-3</v>
      </c>
      <c r="AA16" s="18">
        <f>M16*Z16</f>
        <v>41.364600000000003</v>
      </c>
      <c r="AB16" s="27">
        <f>IF(M16&gt;0,(AD16+AL16)/M16,0)</f>
        <v>2.9677960453141092E-3</v>
      </c>
      <c r="AC16" s="17">
        <v>2.9E-4</v>
      </c>
      <c r="AD16" s="24">
        <f>AC16*M16</f>
        <v>4.2238499999999997</v>
      </c>
      <c r="AE16" s="117">
        <v>0.20749999999999999</v>
      </c>
      <c r="AF16" s="30">
        <f>AI16*(1-AJ16)*AE16</f>
        <v>37.157647500000003</v>
      </c>
      <c r="AG16" s="28">
        <f>IF(AND(AE16&gt;0,AC16&gt;0,Z16&gt;0),((Z16-AC16)*AE16)/((AE16-AC16)*Z16),0)</f>
        <v>0.89914395887413678</v>
      </c>
      <c r="AH16" s="60">
        <f t="shared" si="0"/>
        <v>0.90348738085499702</v>
      </c>
      <c r="AI16" s="12">
        <v>197</v>
      </c>
      <c r="AJ16" s="14">
        <v>9.0999999999999998E-2</v>
      </c>
      <c r="AK16" s="15">
        <v>0.21779999999999999</v>
      </c>
      <c r="AL16" s="30">
        <f>AI16*(1-AJ16)*AK16</f>
        <v>39.002099399999999</v>
      </c>
      <c r="AM16" s="19">
        <v>1.6</v>
      </c>
      <c r="AN16" s="19">
        <v>1102.1199999999999</v>
      </c>
      <c r="AO16" s="101">
        <f>AO14+AI16-AN16</f>
        <v>1758.6799999999998</v>
      </c>
      <c r="AP16" s="102"/>
      <c r="AQ16" s="12"/>
      <c r="AR16" s="31"/>
      <c r="AS16" s="20"/>
      <c r="AT16" s="20"/>
      <c r="AU16" s="20"/>
      <c r="AV16" s="20"/>
    </row>
    <row r="17" spans="1:48" x14ac:dyDescent="0.2">
      <c r="A17" s="158"/>
      <c r="B17" s="33">
        <v>2</v>
      </c>
      <c r="C17" s="11" t="s">
        <v>54</v>
      </c>
      <c r="D17" s="34">
        <v>18020</v>
      </c>
      <c r="E17" s="34">
        <v>1</v>
      </c>
      <c r="F17" s="34">
        <v>10849</v>
      </c>
      <c r="G17" s="35">
        <v>4</v>
      </c>
      <c r="H17" s="35">
        <v>9.1999999999999993</v>
      </c>
      <c r="I17" s="34">
        <v>11730</v>
      </c>
      <c r="J17" s="35">
        <v>5.6</v>
      </c>
      <c r="K17" s="34">
        <v>16090</v>
      </c>
      <c r="L17" s="36">
        <v>7.0999999999999994E-2</v>
      </c>
      <c r="M17" s="37">
        <f>ROUND(K17*(1-L17),0)</f>
        <v>14948</v>
      </c>
      <c r="N17" s="38">
        <v>0.54200000000000004</v>
      </c>
      <c r="O17" s="25">
        <f>M17*N17</f>
        <v>8101.8160000000007</v>
      </c>
      <c r="P17" s="36">
        <v>0.41199999999999998</v>
      </c>
      <c r="Q17" s="25">
        <f>M17*P17</f>
        <v>6158.576</v>
      </c>
      <c r="R17" s="39">
        <v>4.5999999999999999E-2</v>
      </c>
      <c r="S17" s="25">
        <f>M17*R17</f>
        <v>687.60799999999995</v>
      </c>
      <c r="T17" s="28">
        <v>0.24099999999999999</v>
      </c>
      <c r="U17" s="25">
        <f>M17*T17</f>
        <v>3602.4679999999998</v>
      </c>
      <c r="V17" s="39">
        <v>0.5</v>
      </c>
      <c r="W17" s="25">
        <f>M17*V17</f>
        <v>7474</v>
      </c>
      <c r="X17" s="39">
        <v>0.39</v>
      </c>
      <c r="Y17" s="25">
        <f>X17*M17</f>
        <v>5829.72</v>
      </c>
      <c r="Z17" s="40">
        <v>2.8900000000000002E-3</v>
      </c>
      <c r="AA17" s="18">
        <f>M17*Z17</f>
        <v>43.199720000000006</v>
      </c>
      <c r="AB17" s="27">
        <f>IF(M17&gt;0,(AD17+AL17)/M17,0)</f>
        <v>2.6722733208455981E-3</v>
      </c>
      <c r="AC17" s="40">
        <v>2.7999999999999998E-4</v>
      </c>
      <c r="AD17" s="37">
        <f>AC17*M17</f>
        <v>4.1854399999999998</v>
      </c>
      <c r="AE17" s="28">
        <v>0.21809999999999999</v>
      </c>
      <c r="AF17" s="41">
        <f>AI17*(1-AJ17)*AE17</f>
        <v>35.483125199999996</v>
      </c>
      <c r="AG17" s="28">
        <f>IF(AND(AE17&gt;0,AC17&gt;0,Z17&gt;0),((Z17-AC17)*AE17)/((AE17-AC17)*Z17),0)</f>
        <v>0.90427510858621407</v>
      </c>
      <c r="AH17" s="29">
        <f t="shared" si="0"/>
        <v>0.89636216145709491</v>
      </c>
      <c r="AI17" s="34">
        <v>178</v>
      </c>
      <c r="AJ17" s="36">
        <v>8.5999999999999993E-2</v>
      </c>
      <c r="AK17" s="38">
        <v>0.2198</v>
      </c>
      <c r="AL17" s="41">
        <f>AI17*(1-AJ17)*AK17</f>
        <v>35.7597016</v>
      </c>
      <c r="AM17" s="42">
        <v>1.65</v>
      </c>
      <c r="AN17" s="42"/>
      <c r="AO17" s="113">
        <f>AO16+AI17-AN17</f>
        <v>1936.6799999999998</v>
      </c>
      <c r="AP17" s="104"/>
      <c r="AQ17" s="43"/>
      <c r="AR17" s="44"/>
      <c r="AS17" s="45"/>
      <c r="AT17" s="45"/>
      <c r="AU17" s="45"/>
      <c r="AV17" s="45"/>
    </row>
    <row r="18" spans="1:48" x14ac:dyDescent="0.2">
      <c r="A18" s="158"/>
      <c r="B18" s="33">
        <v>3</v>
      </c>
      <c r="C18" s="46" t="s">
        <v>50</v>
      </c>
      <c r="D18" s="43">
        <v>15500</v>
      </c>
      <c r="E18" s="43">
        <v>2</v>
      </c>
      <c r="F18" s="43">
        <v>18022</v>
      </c>
      <c r="G18" s="37">
        <v>4</v>
      </c>
      <c r="H18" s="37">
        <v>9.6999999999999993</v>
      </c>
      <c r="I18" s="43">
        <v>17830</v>
      </c>
      <c r="J18" s="37">
        <v>4.8</v>
      </c>
      <c r="K18" s="43">
        <v>16034</v>
      </c>
      <c r="L18" s="39">
        <v>6.8000000000000005E-2</v>
      </c>
      <c r="M18" s="37">
        <f>ROUND(K18*(1-L18),0)</f>
        <v>14944</v>
      </c>
      <c r="N18" s="28">
        <v>0.51200000000000001</v>
      </c>
      <c r="O18" s="25">
        <f>M18*N18</f>
        <v>7651.3280000000004</v>
      </c>
      <c r="P18" s="39">
        <v>0.45</v>
      </c>
      <c r="Q18" s="25">
        <f>M18*P18</f>
        <v>6724.8</v>
      </c>
      <c r="R18" s="39">
        <v>3.7999999999999999E-2</v>
      </c>
      <c r="S18" s="25">
        <f>M18*R18</f>
        <v>567.87199999999996</v>
      </c>
      <c r="T18" s="28">
        <v>0.23499999999999999</v>
      </c>
      <c r="U18" s="25">
        <f>M18*T18</f>
        <v>3511.8399999999997</v>
      </c>
      <c r="V18" s="39">
        <v>0.498</v>
      </c>
      <c r="W18" s="25">
        <f>M18*V18</f>
        <v>7442.1120000000001</v>
      </c>
      <c r="X18" s="39">
        <v>0.4</v>
      </c>
      <c r="Y18" s="25">
        <f>X18*M18</f>
        <v>5977.6</v>
      </c>
      <c r="Z18" s="47">
        <v>2.8E-3</v>
      </c>
      <c r="AA18" s="18">
        <f>M18*Z18</f>
        <v>41.843200000000003</v>
      </c>
      <c r="AB18" s="27">
        <f>IF(M18&gt;0,(AD18+AL18)/M18,0)</f>
        <v>2.7309615631691654E-3</v>
      </c>
      <c r="AC18" s="47">
        <v>2.5999999999999998E-4</v>
      </c>
      <c r="AD18" s="37">
        <f>AC18*M18</f>
        <v>3.8854399999999996</v>
      </c>
      <c r="AE18" s="28">
        <v>0.2165</v>
      </c>
      <c r="AF18" s="41">
        <f>AI18*(1-AJ18)*AE18</f>
        <v>38.751768000000006</v>
      </c>
      <c r="AG18" s="28">
        <f>IF(AND(AE18&gt;0,AC18&gt;0,Z18&gt;0),((Z18-AC18)*AE18)/((AE18-AC18)*Z18),0)</f>
        <v>0.90823357644944791</v>
      </c>
      <c r="AH18" s="29">
        <f t="shared" si="0"/>
        <v>0.90593719092717284</v>
      </c>
      <c r="AI18" s="43">
        <v>198</v>
      </c>
      <c r="AJ18" s="39">
        <v>9.6000000000000002E-2</v>
      </c>
      <c r="AK18" s="28">
        <v>0.20630000000000001</v>
      </c>
      <c r="AL18" s="41">
        <f>AI18*(1-AJ18)*AK18</f>
        <v>36.926049600000006</v>
      </c>
      <c r="AM18" s="18">
        <v>1.65</v>
      </c>
      <c r="AN18" s="18"/>
      <c r="AO18" s="113">
        <f>AO17+AI18-AN18</f>
        <v>2134.6799999999998</v>
      </c>
      <c r="AP18" s="104"/>
      <c r="AQ18" s="43"/>
      <c r="AR18" s="48"/>
      <c r="AS18" s="41"/>
      <c r="AT18" s="41"/>
      <c r="AU18" s="41"/>
      <c r="AV18" s="41"/>
    </row>
    <row r="19" spans="1:48" s="22" customFormat="1" ht="13.5" thickBot="1" x14ac:dyDescent="0.25">
      <c r="A19" s="159"/>
      <c r="B19" s="49" t="s">
        <v>38</v>
      </c>
      <c r="C19" s="50"/>
      <c r="D19" s="51">
        <f>SUM(D16:D18)</f>
        <v>39605</v>
      </c>
      <c r="E19" s="51"/>
      <c r="F19" s="51">
        <f>SUM(F16:F18)</f>
        <v>34559</v>
      </c>
      <c r="G19" s="52"/>
      <c r="H19" s="52"/>
      <c r="I19" s="51">
        <f>SUM(I16:I18)</f>
        <v>35471</v>
      </c>
      <c r="J19" s="52"/>
      <c r="K19" s="51">
        <f>SUM(K16:K18)</f>
        <v>47802</v>
      </c>
      <c r="L19" s="21">
        <f>IF(K19&gt;0,(K16*L16+K17*L17+K18*L18)/K19,0)</f>
        <v>6.999372411196185E-2</v>
      </c>
      <c r="M19" s="52">
        <f>M16+M17+M18</f>
        <v>44457</v>
      </c>
      <c r="N19" s="53">
        <f>IF(M19&gt;0,O19/M19,0)</f>
        <v>0.53126040893447601</v>
      </c>
      <c r="O19" s="54">
        <f>O16+O17+O18</f>
        <v>23618.244000000002</v>
      </c>
      <c r="P19" s="21">
        <f>IF(M19&gt;0,Q19/M19,0)</f>
        <v>0.43296401016712777</v>
      </c>
      <c r="Q19" s="54">
        <f>Q16+Q17+Q18</f>
        <v>19248.280999999999</v>
      </c>
      <c r="R19" s="21">
        <f>IF(M19&gt;0,S19/M19,0)</f>
        <v>3.5775580898396199E-2</v>
      </c>
      <c r="S19" s="54">
        <f>S16+S17+S18</f>
        <v>1590.4749999999999</v>
      </c>
      <c r="T19" s="21">
        <f>IF(M19&gt;0,U19/M19,0)</f>
        <v>0.23701741008165189</v>
      </c>
      <c r="U19" s="54">
        <f>U16+U17+U18</f>
        <v>10537.082999999999</v>
      </c>
      <c r="V19" s="21">
        <f>IF(M19&gt;0,W19/M19,0)</f>
        <v>0.50358676923769041</v>
      </c>
      <c r="W19" s="54">
        <f>W16+W17+W18</f>
        <v>22387.957000000002</v>
      </c>
      <c r="X19" s="21">
        <f>IF(M19&gt;0,Y19/M19,0)</f>
        <v>0.39336145039026471</v>
      </c>
      <c r="Y19" s="54">
        <f>Y16+Y17+Y18</f>
        <v>17487.669999999998</v>
      </c>
      <c r="Z19" s="55">
        <f>IF(M19&gt;0,AA19/M19,0)</f>
        <v>2.8433659491193738E-3</v>
      </c>
      <c r="AA19" s="56">
        <f>SUM(AA16:AA18)</f>
        <v>126.40752000000001</v>
      </c>
      <c r="AB19" s="55">
        <f>IF(M19&gt;0,(AB16*M16+AB17*M17+AB18*M18)/M19,0)</f>
        <v>2.788820221787345E-3</v>
      </c>
      <c r="AC19" s="55">
        <f>IF(K19&gt;0,(K16*AC16+K17*AC17+K18*AC18)/K19,0)</f>
        <v>2.7657127316848667E-4</v>
      </c>
      <c r="AD19" s="52">
        <f>SUM(AD16:AD18)</f>
        <v>12.294729999999998</v>
      </c>
      <c r="AE19" s="53">
        <f>IF(K19&gt;0,(K16*AE16+K17*AE17+K18*AE18)/K19,0)</f>
        <v>0.21408675369231411</v>
      </c>
      <c r="AF19" s="58">
        <f>SUM(AF16:AF18)</f>
        <v>111.39254070000001</v>
      </c>
      <c r="AG19" s="53">
        <f>IF(AND(AA19&gt;0),((AA16*AG16+AA17*AG17+AA18*AG18)/AA19),0)</f>
        <v>0.90390635684671838</v>
      </c>
      <c r="AH19" s="57">
        <f t="shared" si="0"/>
        <v>0.9019909542847625</v>
      </c>
      <c r="AI19" s="51">
        <f>SUM(AI16:AI18)</f>
        <v>573</v>
      </c>
      <c r="AJ19" s="21">
        <f>IF(AI19&gt;0,(AJ16*AI16+AJ17*AI17+AJ18*AI18)/AI19,0)</f>
        <v>9.1174520069808015E-2</v>
      </c>
      <c r="AK19" s="53">
        <f>IF(K19&gt;0,(AK16*K16+AK17*K17+AK18*K18)/K19,0)</f>
        <v>0.21461580268608008</v>
      </c>
      <c r="AL19" s="58">
        <f>SUM(AL16:AL18)</f>
        <v>111.68785059999999</v>
      </c>
      <c r="AM19" s="56"/>
      <c r="AN19" s="56">
        <f>SUM(AN16:AN18)</f>
        <v>1102.1199999999999</v>
      </c>
      <c r="AO19" s="105"/>
      <c r="AP19" s="106">
        <f>AO18</f>
        <v>2134.6799999999998</v>
      </c>
      <c r="AQ19" s="51">
        <f>SUM(AQ16:AQ18)</f>
        <v>0</v>
      </c>
      <c r="AR19" s="59"/>
      <c r="AS19" s="58"/>
      <c r="AT19" s="58"/>
      <c r="AU19" s="58"/>
      <c r="AV19" s="58"/>
    </row>
    <row r="20" spans="1:48" x14ac:dyDescent="0.2">
      <c r="A20" s="157">
        <v>5</v>
      </c>
      <c r="B20" s="23">
        <v>1</v>
      </c>
      <c r="C20" s="11" t="s">
        <v>51</v>
      </c>
      <c r="D20" s="12">
        <v>5323</v>
      </c>
      <c r="E20" s="12">
        <v>1</v>
      </c>
      <c r="F20" s="12">
        <v>10324</v>
      </c>
      <c r="G20" s="13">
        <v>3.5</v>
      </c>
      <c r="H20" s="13">
        <v>8.6</v>
      </c>
      <c r="I20" s="12">
        <v>10910</v>
      </c>
      <c r="J20" s="13">
        <v>6</v>
      </c>
      <c r="K20" s="12">
        <v>15670</v>
      </c>
      <c r="L20" s="14">
        <v>7.0000000000000007E-2</v>
      </c>
      <c r="M20" s="24">
        <f>ROUND(K20*(1-L20),0)</f>
        <v>14573</v>
      </c>
      <c r="N20" s="15">
        <v>0.47599999999999998</v>
      </c>
      <c r="O20" s="25">
        <f>M20*N20</f>
        <v>6936.7479999999996</v>
      </c>
      <c r="P20" s="14">
        <v>0.505</v>
      </c>
      <c r="Q20" s="25">
        <f>M20*P20</f>
        <v>7359.3649999999998</v>
      </c>
      <c r="R20" s="16">
        <v>1.9E-2</v>
      </c>
      <c r="S20" s="25">
        <f>M20*R20</f>
        <v>276.887</v>
      </c>
      <c r="T20" s="26">
        <v>0.22800000000000001</v>
      </c>
      <c r="U20" s="25">
        <f>M20*T20</f>
        <v>3322.6440000000002</v>
      </c>
      <c r="V20" s="16">
        <v>0.51200000000000001</v>
      </c>
      <c r="W20" s="25">
        <f>M20*V20</f>
        <v>7461.3760000000002</v>
      </c>
      <c r="X20" s="16">
        <v>0.39</v>
      </c>
      <c r="Y20" s="25">
        <f>X20*M20</f>
        <v>5683.47</v>
      </c>
      <c r="Z20" s="17">
        <v>2.81E-3</v>
      </c>
      <c r="AA20" s="18">
        <f>M20*Z20</f>
        <v>40.950130000000001</v>
      </c>
      <c r="AB20" s="27">
        <f>IF(M20&gt;0,(AD20+AL20)/M20,0)</f>
        <v>2.6919097783572364E-3</v>
      </c>
      <c r="AC20" s="17">
        <v>2.7E-4</v>
      </c>
      <c r="AD20" s="24">
        <f>AC20*M20</f>
        <v>3.9347099999999999</v>
      </c>
      <c r="AE20" s="117">
        <v>0.21390000000000001</v>
      </c>
      <c r="AF20" s="30">
        <f>AI20*(1-AJ20)*AE20</f>
        <v>33.748286400000005</v>
      </c>
      <c r="AG20" s="28">
        <f>IF(AND(AE20&gt;0,AC20&gt;0,Z20&gt;0),((Z20-AC20)*AE20)/((AE20-AC20)*Z20),0)</f>
        <v>0.90505701896200952</v>
      </c>
      <c r="AH20" s="60">
        <f t="shared" si="0"/>
        <v>0.90078668740852275</v>
      </c>
      <c r="AI20" s="12">
        <v>173</v>
      </c>
      <c r="AJ20" s="14">
        <v>8.7999999999999995E-2</v>
      </c>
      <c r="AK20" s="15">
        <v>0.22370000000000001</v>
      </c>
      <c r="AL20" s="30">
        <f>AI20*(1-AJ20)*AK20</f>
        <v>35.294491200000003</v>
      </c>
      <c r="AM20" s="19">
        <v>1.58</v>
      </c>
      <c r="AN20" s="19">
        <v>1030.92</v>
      </c>
      <c r="AO20" s="101">
        <f>AO18+AI20-AN20</f>
        <v>1276.7599999999998</v>
      </c>
      <c r="AP20" s="102"/>
      <c r="AQ20" s="12"/>
      <c r="AR20" s="31"/>
      <c r="AS20" s="20"/>
      <c r="AT20" s="20"/>
      <c r="AU20" s="20"/>
      <c r="AV20" s="20"/>
    </row>
    <row r="21" spans="1:48" x14ac:dyDescent="0.2">
      <c r="A21" s="158"/>
      <c r="B21" s="33">
        <v>2</v>
      </c>
      <c r="C21" s="11" t="s">
        <v>57</v>
      </c>
      <c r="D21" s="34">
        <v>18512</v>
      </c>
      <c r="E21" s="34">
        <v>1</v>
      </c>
      <c r="F21" s="34">
        <v>12843</v>
      </c>
      <c r="G21" s="35">
        <v>5.5</v>
      </c>
      <c r="H21" s="35">
        <v>9.1999999999999993</v>
      </c>
      <c r="I21" s="34">
        <v>13587</v>
      </c>
      <c r="J21" s="35">
        <v>6</v>
      </c>
      <c r="K21" s="34">
        <v>15120</v>
      </c>
      <c r="L21" s="36">
        <v>6.3E-2</v>
      </c>
      <c r="M21" s="37">
        <f>ROUND(K21*(1-L21),0)</f>
        <v>14167</v>
      </c>
      <c r="N21" s="38">
        <v>0.49299999999999999</v>
      </c>
      <c r="O21" s="25">
        <f>M21*N21</f>
        <v>6984.3310000000001</v>
      </c>
      <c r="P21" s="36">
        <v>0.46800000000000003</v>
      </c>
      <c r="Q21" s="25">
        <f>M21*P21</f>
        <v>6630.1559999999999</v>
      </c>
      <c r="R21" s="39">
        <v>3.9E-2</v>
      </c>
      <c r="S21" s="25">
        <f>M21*R21</f>
        <v>552.51300000000003</v>
      </c>
      <c r="T21" s="28">
        <v>0.22700000000000001</v>
      </c>
      <c r="U21" s="25">
        <f>M21*T21</f>
        <v>3215.9090000000001</v>
      </c>
      <c r="V21" s="39">
        <v>0.502</v>
      </c>
      <c r="W21" s="25">
        <f>M21*V21</f>
        <v>7111.8339999999998</v>
      </c>
      <c r="X21" s="39">
        <v>0.39</v>
      </c>
      <c r="Y21" s="25">
        <f>X21*M21</f>
        <v>5525.13</v>
      </c>
      <c r="Z21" s="40">
        <v>2.8E-3</v>
      </c>
      <c r="AA21" s="18">
        <f>M21*Z21</f>
        <v>39.6676</v>
      </c>
      <c r="AB21" s="27">
        <f>IF(M21&gt;0,(AD21+AL21)/M21,0)</f>
        <v>2.6861890873155925E-3</v>
      </c>
      <c r="AC21" s="40">
        <v>2.5999999999999998E-4</v>
      </c>
      <c r="AD21" s="37">
        <f>AC21*M21</f>
        <v>3.6834199999999995</v>
      </c>
      <c r="AE21" s="28">
        <v>0.21510000000000001</v>
      </c>
      <c r="AF21" s="41">
        <f>AI21*(1-AJ21)*AE21</f>
        <v>33.545275199999999</v>
      </c>
      <c r="AG21" s="28">
        <f>IF(AND(AE21&gt;0,AC21&gt;0,Z21&gt;0),((Z21-AC21)*AE21)/((AE21-AC21)*Z21),0)</f>
        <v>0.90824068409713554</v>
      </c>
      <c r="AH21" s="29">
        <f t="shared" si="0"/>
        <v>0.90427535040906482</v>
      </c>
      <c r="AI21" s="34">
        <v>171</v>
      </c>
      <c r="AJ21" s="36">
        <v>8.7999999999999995E-2</v>
      </c>
      <c r="AK21" s="38">
        <v>0.22040000000000001</v>
      </c>
      <c r="AL21" s="41">
        <f>AI21*(1-AJ21)*AK21</f>
        <v>34.371820800000002</v>
      </c>
      <c r="AM21" s="42">
        <v>1.65</v>
      </c>
      <c r="AN21" s="42"/>
      <c r="AO21" s="121">
        <f>AO20+AI21-AN21</f>
        <v>1447.7599999999998</v>
      </c>
      <c r="AP21" s="104"/>
      <c r="AQ21" s="43"/>
      <c r="AR21" s="44"/>
      <c r="AS21" s="45"/>
      <c r="AT21" s="45"/>
      <c r="AU21" s="45"/>
      <c r="AV21" s="45"/>
    </row>
    <row r="22" spans="1:48" x14ac:dyDescent="0.2">
      <c r="A22" s="158"/>
      <c r="B22" s="33">
        <v>3</v>
      </c>
      <c r="C22" s="46" t="s">
        <v>50</v>
      </c>
      <c r="D22" s="43">
        <v>15800</v>
      </c>
      <c r="E22" s="43">
        <v>2</v>
      </c>
      <c r="F22" s="43">
        <v>18717</v>
      </c>
      <c r="G22" s="37">
        <v>3.4</v>
      </c>
      <c r="H22" s="37">
        <v>9.6999999999999993</v>
      </c>
      <c r="I22" s="43">
        <v>18912</v>
      </c>
      <c r="J22" s="37">
        <v>5.0999999999999996</v>
      </c>
      <c r="K22" s="43">
        <v>15242</v>
      </c>
      <c r="L22" s="39">
        <v>7.5999999999999998E-2</v>
      </c>
      <c r="M22" s="37">
        <f>ROUND(K22*(1-L22),0)</f>
        <v>14084</v>
      </c>
      <c r="N22" s="28">
        <v>0.50700000000000001</v>
      </c>
      <c r="O22" s="25">
        <f>M22*N22</f>
        <v>7140.5879999999997</v>
      </c>
      <c r="P22" s="39">
        <v>0.441</v>
      </c>
      <c r="Q22" s="25">
        <f>M22*P22</f>
        <v>6211.0439999999999</v>
      </c>
      <c r="R22" s="39">
        <v>5.1999999999999998E-2</v>
      </c>
      <c r="S22" s="25">
        <f>M22*R22</f>
        <v>732.36799999999994</v>
      </c>
      <c r="T22" s="28">
        <v>0.218</v>
      </c>
      <c r="U22" s="25">
        <f>M22*T22</f>
        <v>3070.3119999999999</v>
      </c>
      <c r="V22" s="39">
        <v>0.502</v>
      </c>
      <c r="W22" s="25">
        <f>M22*V22</f>
        <v>7070.1679999999997</v>
      </c>
      <c r="X22" s="39">
        <v>0.39</v>
      </c>
      <c r="Y22" s="25">
        <f>X22*M22</f>
        <v>5492.76</v>
      </c>
      <c r="Z22" s="47">
        <v>2.8700000000000002E-3</v>
      </c>
      <c r="AA22" s="18">
        <f>M22*Z22</f>
        <v>40.421080000000003</v>
      </c>
      <c r="AB22" s="27">
        <f>IF(M22&gt;0,(AD22+AL22)/M22,0)</f>
        <v>2.6931409826753761E-3</v>
      </c>
      <c r="AC22" s="47">
        <v>2.7E-4</v>
      </c>
      <c r="AD22" s="37">
        <f>AC22*M22</f>
        <v>3.8026800000000001</v>
      </c>
      <c r="AE22" s="28">
        <v>0.21879999999999999</v>
      </c>
      <c r="AF22" s="41">
        <f>AI22*(1-AJ22)*AE22</f>
        <v>34.284209600000004</v>
      </c>
      <c r="AG22" s="28">
        <f>IF(AND(AE22&gt;0,AC22&gt;0,Z22&gt;0),((Z22-AC22)*AE22)/((AE22-AC22)*Z22),0)</f>
        <v>0.90704263888054026</v>
      </c>
      <c r="AH22" s="29">
        <f t="shared" si="0"/>
        <v>0.90086208650789845</v>
      </c>
      <c r="AI22" s="43">
        <v>172</v>
      </c>
      <c r="AJ22" s="39">
        <v>8.8999999999999996E-2</v>
      </c>
      <c r="AK22" s="28">
        <v>0.21779999999999999</v>
      </c>
      <c r="AL22" s="41">
        <f>AI22*(1-AJ22)*AK22</f>
        <v>34.127517599999997</v>
      </c>
      <c r="AM22" s="18">
        <v>1.6</v>
      </c>
      <c r="AN22" s="18"/>
      <c r="AO22" s="121">
        <f>AO21+AI22-AN22</f>
        <v>1619.7599999999998</v>
      </c>
      <c r="AP22" s="104"/>
      <c r="AQ22" s="43"/>
      <c r="AR22" s="48"/>
      <c r="AS22" s="41"/>
      <c r="AT22" s="41"/>
      <c r="AU22" s="41"/>
      <c r="AV22" s="41"/>
    </row>
    <row r="23" spans="1:48" s="22" customFormat="1" ht="13.5" thickBot="1" x14ac:dyDescent="0.25">
      <c r="A23" s="159"/>
      <c r="B23" s="49" t="s">
        <v>38</v>
      </c>
      <c r="C23" s="50"/>
      <c r="D23" s="51">
        <f>SUM(D20:D22)</f>
        <v>39635</v>
      </c>
      <c r="E23" s="51"/>
      <c r="F23" s="51">
        <f>SUM(F20:F22)</f>
        <v>41884</v>
      </c>
      <c r="G23" s="52"/>
      <c r="H23" s="52"/>
      <c r="I23" s="51">
        <f>SUM(I20:I22)</f>
        <v>43409</v>
      </c>
      <c r="J23" s="52"/>
      <c r="K23" s="51">
        <f>SUM(K20:K22)</f>
        <v>46032</v>
      </c>
      <c r="L23" s="21">
        <f>IF(K23&gt;0,(K20*L20+K21*L21+K22*L22)/K23,0)</f>
        <v>6.9687434827945774E-2</v>
      </c>
      <c r="M23" s="52">
        <f>M20+M21+M22</f>
        <v>42824</v>
      </c>
      <c r="N23" s="53">
        <f>IF(M23&gt;0,O23/M23,0)</f>
        <v>0.49181923687651785</v>
      </c>
      <c r="O23" s="54">
        <f>O20+O21+O22</f>
        <v>21061.667000000001</v>
      </c>
      <c r="P23" s="21">
        <f>IF(M23&gt;0,Q23/M23,0)</f>
        <v>0.47171130674388201</v>
      </c>
      <c r="Q23" s="54">
        <f>Q20+Q21+Q22</f>
        <v>20200.565000000002</v>
      </c>
      <c r="R23" s="21">
        <f>IF(M23&gt;0,S23/M23,0)</f>
        <v>3.6469456379600224E-2</v>
      </c>
      <c r="S23" s="54">
        <f>S20+S21+S22</f>
        <v>1561.768</v>
      </c>
      <c r="T23" s="21">
        <f>IF(M23&gt;0,U23/M23,0)</f>
        <v>0.22438037082010087</v>
      </c>
      <c r="U23" s="54">
        <f>U20+U21+U22</f>
        <v>9608.8649999999998</v>
      </c>
      <c r="V23" s="21">
        <f>IF(M23&gt;0,W23/M23,0)</f>
        <v>0.50540299831869973</v>
      </c>
      <c r="W23" s="54">
        <f>W20+W21+W22</f>
        <v>21643.377999999997</v>
      </c>
      <c r="X23" s="21">
        <f>IF(M23&gt;0,Y23/M23,0)</f>
        <v>0.39</v>
      </c>
      <c r="Y23" s="54">
        <f>Y20+Y21+Y22</f>
        <v>16701.36</v>
      </c>
      <c r="Z23" s="55">
        <f>IF(M23&gt;0,AA23/M23,0)</f>
        <v>2.826424668410237E-3</v>
      </c>
      <c r="AA23" s="56">
        <f>SUM(AA20:AA22)</f>
        <v>121.03881</v>
      </c>
      <c r="AB23" s="55">
        <f>IF(M23&gt;0,(AB20*M20+AB21*M21+AB22*M22)/M23,0)</f>
        <v>2.6904221838221559E-3</v>
      </c>
      <c r="AC23" s="55">
        <f>IF(K23&gt;0,(K20*AC20+K21*AC21+K22*AC22)/K23,0)</f>
        <v>2.6671532846715327E-4</v>
      </c>
      <c r="AD23" s="52">
        <f>SUM(AD20:AD22)</f>
        <v>11.420809999999999</v>
      </c>
      <c r="AE23" s="53">
        <f>IF(K23&gt;0,(K20*AE20+K21*AE21+K22*AE22)/K23,0)</f>
        <v>0.21591663625304136</v>
      </c>
      <c r="AF23" s="58">
        <f>SUM(AF20:AF22)</f>
        <v>101.5777712</v>
      </c>
      <c r="AG23" s="53">
        <f>IF(AND(AA23&gt;0),((AA20*AG20+AA21*AG21+AA22*AG22)/AA23),0)</f>
        <v>0.90676349027225012</v>
      </c>
      <c r="AH23" s="57">
        <f t="shared" si="0"/>
        <v>0.90195507467805625</v>
      </c>
      <c r="AI23" s="51">
        <f>SUM(AI20:AI22)</f>
        <v>516</v>
      </c>
      <c r="AJ23" s="21">
        <f>IF(AI23&gt;0,(AJ20*AI20+AJ21*AI21+AJ22*AI22)/AI23,0)</f>
        <v>8.8333333333333333E-2</v>
      </c>
      <c r="AK23" s="53">
        <f>IF(K23&gt;0,(AK20*K20+AK21*K21+AK22*K22)/K23,0)</f>
        <v>0.2206624652415711</v>
      </c>
      <c r="AL23" s="58">
        <f>SUM(AL20:AL22)</f>
        <v>103.79382960000001</v>
      </c>
      <c r="AM23" s="56"/>
      <c r="AN23" s="56">
        <f>SUM(AN20:AN22)</f>
        <v>1030.92</v>
      </c>
      <c r="AO23" s="105"/>
      <c r="AP23" s="106">
        <f>AO22</f>
        <v>1619.7599999999998</v>
      </c>
      <c r="AQ23" s="51">
        <f>SUM(AQ20:AQ22)</f>
        <v>0</v>
      </c>
      <c r="AR23" s="59"/>
      <c r="AS23" s="58"/>
      <c r="AT23" s="58"/>
      <c r="AU23" s="58"/>
      <c r="AV23" s="58"/>
    </row>
    <row r="24" spans="1:48" x14ac:dyDescent="0.2">
      <c r="A24" s="157">
        <v>6</v>
      </c>
      <c r="B24" s="23">
        <v>1</v>
      </c>
      <c r="C24" s="11" t="s">
        <v>51</v>
      </c>
      <c r="D24" s="12">
        <v>17745</v>
      </c>
      <c r="E24" s="12">
        <v>0</v>
      </c>
      <c r="F24" s="12">
        <v>19173</v>
      </c>
      <c r="G24" s="13">
        <v>4.8</v>
      </c>
      <c r="H24" s="13">
        <v>9.4</v>
      </c>
      <c r="I24" s="12">
        <v>18665</v>
      </c>
      <c r="J24" s="13">
        <v>3.9</v>
      </c>
      <c r="K24" s="12">
        <v>15424</v>
      </c>
      <c r="L24" s="14">
        <v>7.2999999999999995E-2</v>
      </c>
      <c r="M24" s="24">
        <f>ROUND(K24*(1-L24),0)</f>
        <v>14298</v>
      </c>
      <c r="N24" s="15">
        <v>0.439</v>
      </c>
      <c r="O24" s="25">
        <f>M24*N24</f>
        <v>6276.8220000000001</v>
      </c>
      <c r="P24" s="14">
        <v>0.53</v>
      </c>
      <c r="Q24" s="25">
        <f>M24*P24</f>
        <v>7577.9400000000005</v>
      </c>
      <c r="R24" s="16">
        <v>3.1E-2</v>
      </c>
      <c r="S24" s="25">
        <f>M24*R24</f>
        <v>443.238</v>
      </c>
      <c r="T24" s="26">
        <v>0.224</v>
      </c>
      <c r="U24" s="25">
        <f>M24*T24</f>
        <v>3202.752</v>
      </c>
      <c r="V24" s="16">
        <v>0.50800000000000001</v>
      </c>
      <c r="W24" s="25">
        <f>M24*V24</f>
        <v>7263.384</v>
      </c>
      <c r="X24" s="16">
        <v>0.4</v>
      </c>
      <c r="Y24" s="25">
        <f>X24*M24</f>
        <v>5719.2000000000007</v>
      </c>
      <c r="Z24" s="17">
        <v>2.98E-3</v>
      </c>
      <c r="AA24" s="18">
        <f>M24*Z24</f>
        <v>42.608040000000003</v>
      </c>
      <c r="AB24" s="27">
        <f>IF(M24&gt;0,(AD24+AL24)/M24,0)</f>
        <v>2.966260176248427E-3</v>
      </c>
      <c r="AC24" s="17">
        <v>2.7E-4</v>
      </c>
      <c r="AD24" s="24">
        <f>AC24*M24</f>
        <v>3.8604600000000002</v>
      </c>
      <c r="AE24" s="117">
        <v>0.216</v>
      </c>
      <c r="AF24" s="30">
        <f>AI24*(1-AJ24)*AE24</f>
        <v>36.047808000000003</v>
      </c>
      <c r="AG24" s="28">
        <f>IF(AND(AE24&gt;0,AC24&gt;0,Z24&gt;0),((Z24-AC24)*AE24)/((AE24-AC24)*Z24),0)</f>
        <v>0.91053414083040041</v>
      </c>
      <c r="AH24" s="60">
        <f t="shared" si="0"/>
        <v>0.91003997513328461</v>
      </c>
      <c r="AI24" s="12">
        <v>184</v>
      </c>
      <c r="AJ24" s="14">
        <v>9.2999999999999999E-2</v>
      </c>
      <c r="AK24" s="15">
        <v>0.23100000000000001</v>
      </c>
      <c r="AL24" s="30">
        <f>AI24*(1-AJ24)*AK24</f>
        <v>38.551128000000006</v>
      </c>
      <c r="AM24" s="19">
        <v>1.58</v>
      </c>
      <c r="AN24" s="19"/>
      <c r="AO24" s="101">
        <f>AO22+AI24-AN24</f>
        <v>1803.7599999999998</v>
      </c>
      <c r="AP24" s="102"/>
      <c r="AQ24" s="12"/>
      <c r="AR24" s="31"/>
      <c r="AS24" s="20"/>
      <c r="AT24" s="20"/>
      <c r="AU24" s="20"/>
      <c r="AV24" s="20"/>
    </row>
    <row r="25" spans="1:48" x14ac:dyDescent="0.2">
      <c r="A25" s="158"/>
      <c r="B25" s="33">
        <v>2</v>
      </c>
      <c r="C25" s="11" t="s">
        <v>56</v>
      </c>
      <c r="D25" s="34">
        <v>18138</v>
      </c>
      <c r="E25" s="34">
        <v>3</v>
      </c>
      <c r="F25" s="34">
        <v>18619</v>
      </c>
      <c r="G25" s="35">
        <v>4.0999999999999996</v>
      </c>
      <c r="H25" s="35">
        <v>9.3000000000000007</v>
      </c>
      <c r="I25" s="34">
        <v>18789</v>
      </c>
      <c r="J25" s="35">
        <v>3.1</v>
      </c>
      <c r="K25" s="34">
        <v>15918</v>
      </c>
      <c r="L25" s="36">
        <v>7.0999999999999994E-2</v>
      </c>
      <c r="M25" s="37">
        <f>ROUND(K25*(1-L25),0)</f>
        <v>14788</v>
      </c>
      <c r="N25" s="38">
        <v>0.47799999999999998</v>
      </c>
      <c r="O25" s="25">
        <f>M25*N25</f>
        <v>7068.6639999999998</v>
      </c>
      <c r="P25" s="36">
        <v>0.50600000000000001</v>
      </c>
      <c r="Q25" s="25">
        <f>M25*P25</f>
        <v>7482.7280000000001</v>
      </c>
      <c r="R25" s="39">
        <v>1.6E-2</v>
      </c>
      <c r="S25" s="25">
        <f>M25*R25</f>
        <v>236.608</v>
      </c>
      <c r="T25" s="28">
        <v>0.23200000000000001</v>
      </c>
      <c r="U25" s="25">
        <f>M25*T25</f>
        <v>3430.8160000000003</v>
      </c>
      <c r="V25" s="39">
        <v>0.501</v>
      </c>
      <c r="W25" s="25">
        <f>M25*V25</f>
        <v>7408.7880000000005</v>
      </c>
      <c r="X25" s="39">
        <v>0.4</v>
      </c>
      <c r="Y25" s="25">
        <f>X25*M25</f>
        <v>5915.2000000000007</v>
      </c>
      <c r="Z25" s="40">
        <v>3.1099999999999999E-3</v>
      </c>
      <c r="AA25" s="18">
        <f>M25*Z25</f>
        <v>45.990679999999998</v>
      </c>
      <c r="AB25" s="27">
        <f>IF(M25&gt;0,(AD25+AL25)/M25,0)</f>
        <v>2.7035468961319991E-3</v>
      </c>
      <c r="AC25" s="40">
        <v>2.7E-4</v>
      </c>
      <c r="AD25" s="37">
        <f>AC25*M25</f>
        <v>3.9927600000000001</v>
      </c>
      <c r="AE25" s="28">
        <v>0.217</v>
      </c>
      <c r="AF25" s="41">
        <f>AI25*(1-AJ25)*AE25</f>
        <v>36.170645</v>
      </c>
      <c r="AG25" s="28">
        <f>IF(AND(AE25&gt;0,AC25&gt;0,Z25&gt;0),((Z25-AC25)*AE25)/((AE25-AC25)*Z25),0)</f>
        <v>0.9143209140597981</v>
      </c>
      <c r="AH25" s="29">
        <f t="shared" si="0"/>
        <v>0.90125828884231474</v>
      </c>
      <c r="AI25" s="34">
        <v>185</v>
      </c>
      <c r="AJ25" s="36">
        <v>9.9000000000000005E-2</v>
      </c>
      <c r="AK25" s="38">
        <v>0.21590000000000001</v>
      </c>
      <c r="AL25" s="41">
        <f>AI25*(1-AJ25)*AK25</f>
        <v>35.987291500000005</v>
      </c>
      <c r="AM25" s="42">
        <v>1.7</v>
      </c>
      <c r="AN25" s="42"/>
      <c r="AO25" s="121">
        <f>AO24+AI25-AN25</f>
        <v>1988.7599999999998</v>
      </c>
      <c r="AP25" s="104"/>
      <c r="AQ25" s="43"/>
      <c r="AR25" s="44"/>
      <c r="AS25" s="45"/>
      <c r="AT25" s="45"/>
      <c r="AU25" s="45"/>
      <c r="AV25" s="45"/>
    </row>
    <row r="26" spans="1:48" x14ac:dyDescent="0.2">
      <c r="A26" s="158"/>
      <c r="B26" s="33">
        <v>3</v>
      </c>
      <c r="C26" s="11" t="s">
        <v>52</v>
      </c>
      <c r="D26" s="43">
        <v>17297</v>
      </c>
      <c r="E26" s="43">
        <v>3</v>
      </c>
      <c r="F26" s="43">
        <v>18788</v>
      </c>
      <c r="G26" s="37">
        <v>1.6</v>
      </c>
      <c r="H26" s="37">
        <v>8.3000000000000007</v>
      </c>
      <c r="I26" s="43">
        <v>19040</v>
      </c>
      <c r="J26" s="37">
        <v>2.2999999999999998</v>
      </c>
      <c r="K26" s="43">
        <v>16018</v>
      </c>
      <c r="L26" s="39">
        <v>7.0999999999999994E-2</v>
      </c>
      <c r="M26" s="37">
        <f>ROUND(K26*(1-L26),0)</f>
        <v>14881</v>
      </c>
      <c r="N26" s="28">
        <v>0.6</v>
      </c>
      <c r="O26" s="25">
        <f>M26*N26</f>
        <v>8928.6</v>
      </c>
      <c r="P26" s="39">
        <v>0.36699999999999999</v>
      </c>
      <c r="Q26" s="25">
        <f>M26*P26</f>
        <v>5461.3270000000002</v>
      </c>
      <c r="R26" s="39">
        <v>3.3000000000000002E-2</v>
      </c>
      <c r="S26" s="25">
        <f>M26*R26</f>
        <v>491.07300000000004</v>
      </c>
      <c r="T26" s="28">
        <v>0.23899999999999999</v>
      </c>
      <c r="U26" s="25">
        <f>M26*T26</f>
        <v>3556.5589999999997</v>
      </c>
      <c r="V26" s="39">
        <v>0.49199999999999999</v>
      </c>
      <c r="W26" s="25">
        <f>M26*V26</f>
        <v>7321.4520000000002</v>
      </c>
      <c r="X26" s="39">
        <v>0.4</v>
      </c>
      <c r="Y26" s="25">
        <f>X26*M26</f>
        <v>5952.4000000000005</v>
      </c>
      <c r="Z26" s="47">
        <v>3.1900000000000001E-3</v>
      </c>
      <c r="AA26" s="18">
        <f>M26*Z26</f>
        <v>47.470390000000002</v>
      </c>
      <c r="AB26" s="27">
        <f>IF(M26&gt;0,(AD26+AL26)/M26,0)</f>
        <v>3.674018789059875E-3</v>
      </c>
      <c r="AC26" s="47">
        <v>2.7999999999999998E-4</v>
      </c>
      <c r="AD26" s="37">
        <f>AC26*M26</f>
        <v>4.1666799999999995</v>
      </c>
      <c r="AE26" s="28">
        <v>0.2152</v>
      </c>
      <c r="AF26" s="41">
        <f>AI26*(1-AJ26)*AE26</f>
        <v>49.471897599999998</v>
      </c>
      <c r="AG26" s="28">
        <f>IF(AND(AE26&gt;0,AC26&gt;0,Z26&gt;0),((Z26-AC26)*AE26)/((AE26-AC26)*Z26),0)</f>
        <v>0.91341416241780138</v>
      </c>
      <c r="AH26" s="29">
        <f t="shared" si="0"/>
        <v>0.92496801533900364</v>
      </c>
      <c r="AI26" s="43">
        <v>256</v>
      </c>
      <c r="AJ26" s="39">
        <v>0.10199999999999999</v>
      </c>
      <c r="AK26" s="28">
        <v>0.21970000000000001</v>
      </c>
      <c r="AL26" s="41">
        <f>AI26*(1-AJ26)*AK26</f>
        <v>50.506393600000003</v>
      </c>
      <c r="AM26" s="18">
        <v>1.8</v>
      </c>
      <c r="AN26" s="18"/>
      <c r="AO26" s="121">
        <f>AO25+AI26-AN26</f>
        <v>2244.7599999999998</v>
      </c>
      <c r="AP26" s="104"/>
      <c r="AQ26" s="43"/>
      <c r="AR26" s="48"/>
      <c r="AS26" s="41"/>
      <c r="AT26" s="41"/>
      <c r="AU26" s="41"/>
      <c r="AV26" s="41"/>
    </row>
    <row r="27" spans="1:48" s="22" customFormat="1" ht="13.5" thickBot="1" x14ac:dyDescent="0.25">
      <c r="A27" s="159"/>
      <c r="B27" s="49" t="s">
        <v>38</v>
      </c>
      <c r="C27" s="50"/>
      <c r="D27" s="51">
        <f>SUM(D24:D26)</f>
        <v>53180</v>
      </c>
      <c r="E27" s="51"/>
      <c r="F27" s="51">
        <f>SUM(F24:F26)</f>
        <v>56580</v>
      </c>
      <c r="G27" s="52"/>
      <c r="H27" s="52"/>
      <c r="I27" s="51">
        <f>SUM(I24:I26)</f>
        <v>56494</v>
      </c>
      <c r="J27" s="52"/>
      <c r="K27" s="51">
        <f>SUM(K24:K26)</f>
        <v>47360</v>
      </c>
      <c r="L27" s="21">
        <f>IF(K27&gt;0,(K24*L24+K25*L25+K26*L26)/K27,0)</f>
        <v>7.1651351351351353E-2</v>
      </c>
      <c r="M27" s="52">
        <f>M24+M25+M26</f>
        <v>43967</v>
      </c>
      <c r="N27" s="53">
        <f>IF(M27&gt;0,O27/M27,0)</f>
        <v>0.50660918416084799</v>
      </c>
      <c r="O27" s="54">
        <f>O24+O25+O26</f>
        <v>22274.086000000003</v>
      </c>
      <c r="P27" s="21">
        <f>IF(M27&gt;0,Q27/M27,0)</f>
        <v>0.46675904655764555</v>
      </c>
      <c r="Q27" s="54">
        <f>Q24+Q25+Q26</f>
        <v>20521.995000000003</v>
      </c>
      <c r="R27" s="21">
        <f>IF(M27&gt;0,S27/M27,0)</f>
        <v>2.6631769281506585E-2</v>
      </c>
      <c r="S27" s="54">
        <f>S24+S25+S26</f>
        <v>1170.9190000000001</v>
      </c>
      <c r="T27" s="21">
        <f>IF(M27&gt;0,U27/M27,0)</f>
        <v>0.23176762117042329</v>
      </c>
      <c r="U27" s="54">
        <f>U24+U25+U26</f>
        <v>10190.127</v>
      </c>
      <c r="V27" s="21">
        <f>IF(M27&gt;0,W27/M27,0)</f>
        <v>0.50023026360679601</v>
      </c>
      <c r="W27" s="54">
        <f>W24+W25+W26</f>
        <v>21993.624</v>
      </c>
      <c r="X27" s="21">
        <f>IF(M27&gt;0,Y27/M27,0)</f>
        <v>0.40000000000000008</v>
      </c>
      <c r="Y27" s="54">
        <f>Y24+Y25+Y26</f>
        <v>17586.800000000003</v>
      </c>
      <c r="Z27" s="55">
        <f>IF(M27&gt;0,AA27/M27,0)</f>
        <v>3.0948008733823092E-3</v>
      </c>
      <c r="AA27" s="56">
        <f>SUM(AA24:AA26)</f>
        <v>136.06910999999999</v>
      </c>
      <c r="AB27" s="55">
        <f>IF(M27&gt;0,(AB24*M24+AB25*M25+AB26*M26)/M27,0)</f>
        <v>3.1174451998089475E-3</v>
      </c>
      <c r="AC27" s="55">
        <f>IF(K27&gt;0,(K24*AC24+K25*AC25+K26*AC26)/K27,0)</f>
        <v>2.7338217905405405E-4</v>
      </c>
      <c r="AD27" s="52">
        <f>SUM(AD24:AD26)</f>
        <v>12.0199</v>
      </c>
      <c r="AE27" s="53">
        <f>IF(K27&gt;0,(K24*AE24+K25*AE25+K26*AE26)/K27,0)</f>
        <v>0.21606553209459461</v>
      </c>
      <c r="AF27" s="58">
        <f>SUM(AF24:AF26)</f>
        <v>121.69035060000002</v>
      </c>
      <c r="AG27" s="53">
        <f>IF(AND(AA27&gt;0),((AA24*AG24+AA25*AG25+AA26*AG26)/AA27),0)</f>
        <v>0.91281880355648226</v>
      </c>
      <c r="AH27" s="57">
        <f t="shared" si="0"/>
        <v>0.9134300218204624</v>
      </c>
      <c r="AI27" s="51">
        <f>SUM(AI24:AI26)</f>
        <v>625</v>
      </c>
      <c r="AJ27" s="21">
        <f>IF(AI27&gt;0,(AJ24*AI24+AJ25*AI25+AJ26*AI26)/AI27,0)</f>
        <v>9.8462400000000005E-2</v>
      </c>
      <c r="AK27" s="53">
        <f>IF(K27&gt;0,(AK24*K24+AK25*K25+AK26*K26)/K27,0)</f>
        <v>0.22210293074324325</v>
      </c>
      <c r="AL27" s="58">
        <f>SUM(AL24:AL26)</f>
        <v>125.0448131</v>
      </c>
      <c r="AM27" s="56"/>
      <c r="AN27" s="56">
        <f>SUM(AN24:AN26)</f>
        <v>0</v>
      </c>
      <c r="AO27" s="105"/>
      <c r="AP27" s="106">
        <f>AO26</f>
        <v>2244.7599999999998</v>
      </c>
      <c r="AQ27" s="51">
        <f>SUM(AQ24:AQ26)</f>
        <v>0</v>
      </c>
      <c r="AR27" s="59"/>
      <c r="AS27" s="58"/>
      <c r="AT27" s="58"/>
      <c r="AU27" s="58"/>
      <c r="AV27" s="58"/>
    </row>
    <row r="28" spans="1:48" x14ac:dyDescent="0.2">
      <c r="A28" s="157">
        <v>7</v>
      </c>
      <c r="B28" s="23">
        <v>1</v>
      </c>
      <c r="C28" s="11" t="s">
        <v>51</v>
      </c>
      <c r="D28" s="12">
        <v>18600</v>
      </c>
      <c r="E28" s="12">
        <v>0</v>
      </c>
      <c r="F28" s="12">
        <v>18044</v>
      </c>
      <c r="G28" s="13">
        <v>2</v>
      </c>
      <c r="H28" s="13">
        <v>8.1999999999999993</v>
      </c>
      <c r="I28" s="12">
        <v>17489</v>
      </c>
      <c r="J28" s="13">
        <v>2</v>
      </c>
      <c r="K28" s="12">
        <v>15900</v>
      </c>
      <c r="L28" s="14">
        <v>6.9000000000000006E-2</v>
      </c>
      <c r="M28" s="24">
        <f>ROUND(K28*(1-L28),0)</f>
        <v>14803</v>
      </c>
      <c r="N28" s="15">
        <v>0.52100000000000002</v>
      </c>
      <c r="O28" s="25">
        <f>M28*N28</f>
        <v>7712.3630000000003</v>
      </c>
      <c r="P28" s="14">
        <v>0.46100000000000002</v>
      </c>
      <c r="Q28" s="25">
        <f>M28*P28</f>
        <v>6824.183</v>
      </c>
      <c r="R28" s="16">
        <v>1.7999999999999999E-2</v>
      </c>
      <c r="S28" s="25">
        <f>M28*R28</f>
        <v>266.45400000000001</v>
      </c>
      <c r="T28" s="26">
        <v>0.23699999999999999</v>
      </c>
      <c r="U28" s="25">
        <f>M28*T28</f>
        <v>3508.3109999999997</v>
      </c>
      <c r="V28" s="16">
        <v>0.502</v>
      </c>
      <c r="W28" s="25">
        <f>M28*V28</f>
        <v>7431.1059999999998</v>
      </c>
      <c r="X28" s="16">
        <v>0.4</v>
      </c>
      <c r="Y28" s="25">
        <f>X28*M28</f>
        <v>5921.2000000000007</v>
      </c>
      <c r="Z28" s="17">
        <v>3.0999999999999999E-3</v>
      </c>
      <c r="AA28" s="18">
        <f>M28*Z28</f>
        <v>45.889299999999999</v>
      </c>
      <c r="AB28" s="27">
        <f>IF(M28&gt;0,(AD28+AL28)/M28,0)</f>
        <v>3.0492422887252587E-3</v>
      </c>
      <c r="AC28" s="17">
        <v>2.9E-4</v>
      </c>
      <c r="AD28" s="24">
        <f>AC28*M28</f>
        <v>4.2928699999999997</v>
      </c>
      <c r="AE28" s="117">
        <v>0.218</v>
      </c>
      <c r="AF28" s="30">
        <f>AI28*(1-AJ28)*AE28</f>
        <v>40.602936</v>
      </c>
      <c r="AG28" s="28">
        <f>IF(AND(AE28&gt;0,AC28&gt;0,Z28&gt;0),((Z28-AC28)*AE28)/((AE28-AC28)*Z28),0)</f>
        <v>0.90765904925315</v>
      </c>
      <c r="AH28" s="60">
        <f t="shared" si="0"/>
        <v>0.90609261299688892</v>
      </c>
      <c r="AI28" s="12">
        <v>204</v>
      </c>
      <c r="AJ28" s="14">
        <v>8.6999999999999994E-2</v>
      </c>
      <c r="AK28" s="15">
        <v>0.21929999999999999</v>
      </c>
      <c r="AL28" s="30">
        <f>AI28*(1-AJ28)*AK28</f>
        <v>40.845063600000003</v>
      </c>
      <c r="AM28" s="19">
        <v>1.72</v>
      </c>
      <c r="AN28" s="19"/>
      <c r="AO28" s="101">
        <f>AO26+AI28-AN28</f>
        <v>2448.7599999999998</v>
      </c>
      <c r="AP28" s="102"/>
      <c r="AQ28" s="12"/>
      <c r="AR28" s="31"/>
      <c r="AS28" s="20"/>
      <c r="AT28" s="20"/>
      <c r="AU28" s="20"/>
      <c r="AV28" s="20"/>
    </row>
    <row r="29" spans="1:48" x14ac:dyDescent="0.2">
      <c r="A29" s="158"/>
      <c r="B29" s="33">
        <v>2</v>
      </c>
      <c r="C29" s="11" t="s">
        <v>56</v>
      </c>
      <c r="D29" s="34">
        <v>19340</v>
      </c>
      <c r="E29" s="34">
        <v>2</v>
      </c>
      <c r="F29" s="34">
        <v>15574</v>
      </c>
      <c r="G29" s="35">
        <v>1.6</v>
      </c>
      <c r="H29" s="35">
        <v>7.5</v>
      </c>
      <c r="I29" s="34">
        <v>15764</v>
      </c>
      <c r="J29" s="35">
        <v>2.4</v>
      </c>
      <c r="K29" s="34">
        <v>15937</v>
      </c>
      <c r="L29" s="36">
        <v>7.2999999999999995E-2</v>
      </c>
      <c r="M29" s="37">
        <f>ROUND(K29*(1-L29),0)</f>
        <v>14774</v>
      </c>
      <c r="N29" s="38">
        <v>0.52800000000000002</v>
      </c>
      <c r="O29" s="25">
        <f>M29*N29</f>
        <v>7800.6720000000005</v>
      </c>
      <c r="P29" s="36">
        <v>0.45500000000000002</v>
      </c>
      <c r="Q29" s="25">
        <f>M29*P29</f>
        <v>6722.17</v>
      </c>
      <c r="R29" s="39">
        <v>1.7000000000000001E-2</v>
      </c>
      <c r="S29" s="25">
        <f>M29*R29</f>
        <v>251.15800000000002</v>
      </c>
      <c r="T29" s="28">
        <v>0.24</v>
      </c>
      <c r="U29" s="25">
        <f>M29*T29</f>
        <v>3545.7599999999998</v>
      </c>
      <c r="V29" s="39">
        <v>0.50800000000000001</v>
      </c>
      <c r="W29" s="25">
        <f>M29*V29</f>
        <v>7505.192</v>
      </c>
      <c r="X29" s="39">
        <v>0.4</v>
      </c>
      <c r="Y29" s="25">
        <f>X29*M29</f>
        <v>5909.6</v>
      </c>
      <c r="Z29" s="40">
        <v>3.0899999999999999E-3</v>
      </c>
      <c r="AA29" s="18">
        <f>M29*Z29</f>
        <v>45.65166</v>
      </c>
      <c r="AB29" s="27">
        <f>IF(M29&gt;0,(AD29+AL29)/M29,0)</f>
        <v>3.0009188033031002E-3</v>
      </c>
      <c r="AC29" s="40">
        <v>2.9999999999999997E-4</v>
      </c>
      <c r="AD29" s="37">
        <f>AC29*M29</f>
        <v>4.4321999999999999</v>
      </c>
      <c r="AE29" s="28">
        <v>0.21809999999999999</v>
      </c>
      <c r="AF29" s="41">
        <f>AI29*(1-AJ29)*AE29</f>
        <v>39.184718400000001</v>
      </c>
      <c r="AG29" s="28">
        <f>IF(AND(AE29&gt;0,AC29&gt;0,Z29&gt;0),((Z29-AC29)*AE29)/((AE29-AC29)*Z29),0)</f>
        <v>0.90415630265586144</v>
      </c>
      <c r="AH29" s="29">
        <f t="shared" si="0"/>
        <v>0.90124797170631965</v>
      </c>
      <c r="AI29" s="34">
        <v>197</v>
      </c>
      <c r="AJ29" s="36">
        <v>8.7999999999999995E-2</v>
      </c>
      <c r="AK29" s="38">
        <v>0.22209999999999999</v>
      </c>
      <c r="AL29" s="41">
        <f>AI29*(1-AJ29)*AK29</f>
        <v>39.903374400000004</v>
      </c>
      <c r="AM29" s="42">
        <v>1.6</v>
      </c>
      <c r="AN29" s="42"/>
      <c r="AO29" s="121">
        <f>AO28+AI29-AN29</f>
        <v>2645.7599999999998</v>
      </c>
      <c r="AP29" s="104"/>
      <c r="AQ29" s="43"/>
      <c r="AR29" s="44"/>
      <c r="AS29" s="45"/>
      <c r="AT29" s="45"/>
      <c r="AU29" s="45"/>
      <c r="AV29" s="45"/>
    </row>
    <row r="30" spans="1:48" x14ac:dyDescent="0.2">
      <c r="A30" s="158"/>
      <c r="B30" s="33">
        <v>3</v>
      </c>
      <c r="C30" s="11" t="s">
        <v>52</v>
      </c>
      <c r="D30" s="43">
        <v>15855</v>
      </c>
      <c r="E30" s="43">
        <v>1</v>
      </c>
      <c r="F30" s="43">
        <v>17789</v>
      </c>
      <c r="G30" s="37">
        <v>3.2</v>
      </c>
      <c r="H30" s="37">
        <v>7.9</v>
      </c>
      <c r="I30" s="43">
        <v>18191</v>
      </c>
      <c r="J30" s="37">
        <v>1.8</v>
      </c>
      <c r="K30" s="43">
        <v>15948</v>
      </c>
      <c r="L30" s="39">
        <v>6.8000000000000005E-2</v>
      </c>
      <c r="M30" s="37">
        <f>ROUND(K30*(1-L30),0)</f>
        <v>14864</v>
      </c>
      <c r="N30" s="28">
        <v>0.47199999999999998</v>
      </c>
      <c r="O30" s="25">
        <f>M30*N30</f>
        <v>7015.808</v>
      </c>
      <c r="P30" s="39">
        <v>0.48299999999999998</v>
      </c>
      <c r="Q30" s="25">
        <f>M30*P30</f>
        <v>7179.3119999999999</v>
      </c>
      <c r="R30" s="39">
        <v>4.4999999999999998E-2</v>
      </c>
      <c r="S30" s="25">
        <f>M30*R30</f>
        <v>668.88</v>
      </c>
      <c r="T30" s="28">
        <v>0.24</v>
      </c>
      <c r="U30" s="25">
        <f>M30*T30</f>
        <v>3567.3599999999997</v>
      </c>
      <c r="V30" s="39">
        <v>0.503</v>
      </c>
      <c r="W30" s="25">
        <f>M30*V30</f>
        <v>7476.5919999999996</v>
      </c>
      <c r="X30" s="39">
        <v>0.39</v>
      </c>
      <c r="Y30" s="25">
        <f>X30*M30</f>
        <v>5796.96</v>
      </c>
      <c r="Z30" s="47">
        <v>3.0799999999999998E-3</v>
      </c>
      <c r="AA30" s="18">
        <f>M30*Z30</f>
        <v>45.781119999999994</v>
      </c>
      <c r="AB30" s="27">
        <f>IF(M30&gt;0,(AD30+AL30)/M30,0)</f>
        <v>2.8763447255113024E-3</v>
      </c>
      <c r="AC30" s="47">
        <v>2.9E-4</v>
      </c>
      <c r="AD30" s="37">
        <f>AC30*M30</f>
        <v>4.3105599999999997</v>
      </c>
      <c r="AE30" s="28">
        <v>0.21210000000000001</v>
      </c>
      <c r="AF30" s="41">
        <f>AI30*(1-AJ30)*AE30</f>
        <v>37.402986600000006</v>
      </c>
      <c r="AG30" s="28">
        <f>IF(AND(AE30&gt;0,AC30&gt;0,Z30&gt;0),((Z30-AC30)*AE30)/((AE30-AC30)*Z30),0)</f>
        <v>0.90708439381778694</v>
      </c>
      <c r="AH30" s="29">
        <f t="shared" si="0"/>
        <v>0.90037533952031956</v>
      </c>
      <c r="AI30" s="43">
        <v>194</v>
      </c>
      <c r="AJ30" s="39">
        <v>9.0999999999999998E-2</v>
      </c>
      <c r="AK30" s="28">
        <v>0.218</v>
      </c>
      <c r="AL30" s="41">
        <f>AI30*(1-AJ30)*AK30</f>
        <v>38.443427999999997</v>
      </c>
      <c r="AM30" s="18">
        <v>1.6</v>
      </c>
      <c r="AN30" s="18"/>
      <c r="AO30" s="121">
        <f>AO29+AI30-AN30</f>
        <v>2839.7599999999998</v>
      </c>
      <c r="AP30" s="104"/>
      <c r="AQ30" s="43"/>
      <c r="AR30" s="48"/>
      <c r="AS30" s="41"/>
      <c r="AT30" s="41"/>
      <c r="AU30" s="41"/>
      <c r="AV30" s="41"/>
    </row>
    <row r="31" spans="1:48" s="22" customFormat="1" ht="13.5" thickBot="1" x14ac:dyDescent="0.25">
      <c r="A31" s="159"/>
      <c r="B31" s="49" t="s">
        <v>38</v>
      </c>
      <c r="C31" s="50"/>
      <c r="D31" s="51">
        <f>SUM(D28:D30)</f>
        <v>53795</v>
      </c>
      <c r="E31" s="51"/>
      <c r="F31" s="51">
        <f>SUM(F28:F30)</f>
        <v>51407</v>
      </c>
      <c r="G31" s="52"/>
      <c r="H31" s="52"/>
      <c r="I31" s="51">
        <f>SUM(I28:I30)</f>
        <v>51444</v>
      </c>
      <c r="J31" s="52"/>
      <c r="K31" s="51">
        <f>SUM(K28:K30)</f>
        <v>47785</v>
      </c>
      <c r="L31" s="21">
        <f>IF(K31&gt;0,(K28*L28+K29*L29+K30*L30)/K31,0)</f>
        <v>7.0000313906037462E-2</v>
      </c>
      <c r="M31" s="52">
        <f>M28+M29+M30</f>
        <v>44441</v>
      </c>
      <c r="N31" s="53">
        <f>IF(M31&gt;0,O31/M31,0)</f>
        <v>0.5069382552147792</v>
      </c>
      <c r="O31" s="54">
        <f>O28+O29+O30</f>
        <v>22528.843000000001</v>
      </c>
      <c r="P31" s="21">
        <f>IF(M31&gt;0,Q31/M31,0)</f>
        <v>0.46636360567944019</v>
      </c>
      <c r="Q31" s="54">
        <f>Q28+Q29+Q30</f>
        <v>20725.665000000001</v>
      </c>
      <c r="R31" s="21">
        <f>IF(M31&gt;0,S31/M31,0)</f>
        <v>2.6698139105780703E-2</v>
      </c>
      <c r="S31" s="54">
        <f>S28+S29+S30</f>
        <v>1186.4920000000002</v>
      </c>
      <c r="T31" s="21">
        <f>IF(M31&gt;0,U31/M31,0)</f>
        <v>0.23900072005580433</v>
      </c>
      <c r="U31" s="54">
        <f>U28+U29+U30</f>
        <v>10621.431</v>
      </c>
      <c r="V31" s="21">
        <f>IF(M31&gt;0,W31/M31,0)</f>
        <v>0.50432911050606422</v>
      </c>
      <c r="W31" s="54">
        <f>W28+W29+W30</f>
        <v>22412.89</v>
      </c>
      <c r="X31" s="21">
        <f>IF(M31&gt;0,Y31/M31,0)</f>
        <v>0.39665534078891118</v>
      </c>
      <c r="Y31" s="54">
        <f>Y28+Y29+Y30</f>
        <v>17627.760000000002</v>
      </c>
      <c r="Z31" s="55">
        <f>IF(M31&gt;0,AA31/M31,0)</f>
        <v>3.0899862739362299E-3</v>
      </c>
      <c r="AA31" s="56">
        <f>SUM(AA28:AA30)</f>
        <v>137.32208</v>
      </c>
      <c r="AB31" s="55">
        <f>IF(M31&gt;0,(AB28*M28+AB29*M29+AB30*M30)/M31,0)</f>
        <v>2.9753492495668415E-3</v>
      </c>
      <c r="AC31" s="55">
        <f>IF(K31&gt;0,(K28*AC28+K29*AC29+K30*AC30)/K31,0)</f>
        <v>2.9333514701266087E-4</v>
      </c>
      <c r="AD31" s="52">
        <f>SUM(AD28:AD30)</f>
        <v>13.035629999999998</v>
      </c>
      <c r="AE31" s="53">
        <f>IF(K31&gt;0,(K28*AE28+K29*AE29+K30*AE30)/K31,0)</f>
        <v>0.21606425656586795</v>
      </c>
      <c r="AF31" s="58">
        <f>SUM(AF28:AF30)</f>
        <v>117.19064100000001</v>
      </c>
      <c r="AG31" s="53">
        <f>IF(AND(AA31&gt;0),((AA28*AG28+AA29*AG29+AA30*AG30)/AA31),0)</f>
        <v>0.90630300682959664</v>
      </c>
      <c r="AH31" s="57">
        <f t="shared" si="0"/>
        <v>0.90261611518585516</v>
      </c>
      <c r="AI31" s="51">
        <f>SUM(AI28:AI30)</f>
        <v>595</v>
      </c>
      <c r="AJ31" s="21">
        <f>IF(AI31&gt;0,(AJ28*AI28+AJ29*AI29+AJ30*AI30)/AI31,0)</f>
        <v>8.8635294117647062E-2</v>
      </c>
      <c r="AK31" s="53">
        <f>IF(K31&gt;0,(AK28*K28+AK29*K29+AK30*K30)/K31,0)</f>
        <v>0.21979997279481009</v>
      </c>
      <c r="AL31" s="58">
        <f>SUM(AL28:AL30)</f>
        <v>119.191866</v>
      </c>
      <c r="AM31" s="56"/>
      <c r="AN31" s="56">
        <f>SUM(AN28:AN30)</f>
        <v>0</v>
      </c>
      <c r="AO31" s="105"/>
      <c r="AP31" s="106">
        <f>AO30</f>
        <v>2839.7599999999998</v>
      </c>
      <c r="AQ31" s="51">
        <f>SUM(AQ28:AQ30)</f>
        <v>0</v>
      </c>
      <c r="AR31" s="59"/>
      <c r="AS31" s="58"/>
      <c r="AT31" s="58"/>
      <c r="AU31" s="58"/>
      <c r="AV31" s="58"/>
    </row>
    <row r="32" spans="1:48" x14ac:dyDescent="0.2">
      <c r="A32" s="157">
        <v>8</v>
      </c>
      <c r="B32" s="23">
        <v>1</v>
      </c>
      <c r="C32" s="11" t="s">
        <v>51</v>
      </c>
      <c r="D32" s="12">
        <v>13326</v>
      </c>
      <c r="E32" s="12">
        <v>0</v>
      </c>
      <c r="F32" s="12">
        <v>14706</v>
      </c>
      <c r="G32" s="13">
        <v>2.4</v>
      </c>
      <c r="H32" s="13">
        <v>8</v>
      </c>
      <c r="I32" s="12">
        <v>14626</v>
      </c>
      <c r="J32" s="13">
        <v>2.2000000000000002</v>
      </c>
      <c r="K32" s="12">
        <v>16116</v>
      </c>
      <c r="L32" s="14">
        <v>6.5000000000000002E-2</v>
      </c>
      <c r="M32" s="24">
        <f>ROUND(K32*(1-L32),0)</f>
        <v>15068</v>
      </c>
      <c r="N32" s="15">
        <v>0.41799999999999998</v>
      </c>
      <c r="O32" s="25">
        <f>M32*N32</f>
        <v>6298.424</v>
      </c>
      <c r="P32" s="14">
        <v>0.54700000000000004</v>
      </c>
      <c r="Q32" s="25">
        <f>M32*P32</f>
        <v>8242.1959999999999</v>
      </c>
      <c r="R32" s="16">
        <v>3.5000000000000003E-2</v>
      </c>
      <c r="S32" s="25">
        <f>M32*R32</f>
        <v>527.38</v>
      </c>
      <c r="T32" s="26">
        <v>0.23200000000000001</v>
      </c>
      <c r="U32" s="25">
        <f>M32*T32</f>
        <v>3495.7760000000003</v>
      </c>
      <c r="V32" s="16">
        <v>0.50600000000000001</v>
      </c>
      <c r="W32" s="25">
        <f>M32*V32</f>
        <v>7624.4080000000004</v>
      </c>
      <c r="X32" s="16">
        <v>0.39</v>
      </c>
      <c r="Y32" s="25">
        <f>X32*M32</f>
        <v>5876.52</v>
      </c>
      <c r="Z32" s="17">
        <v>3.0899999999999999E-3</v>
      </c>
      <c r="AA32" s="18">
        <f>M32*Z32</f>
        <v>46.560119999999998</v>
      </c>
      <c r="AB32" s="27">
        <f>IF(M32&gt;0,(AD32+AL32)/M32,0)</f>
        <v>3.1950117334749138E-3</v>
      </c>
      <c r="AC32" s="17">
        <v>2.9E-4</v>
      </c>
      <c r="AD32" s="24">
        <f>AC32*M32</f>
        <v>4.36972</v>
      </c>
      <c r="AE32" s="117">
        <v>0.21210000000000001</v>
      </c>
      <c r="AF32" s="30">
        <f>AI32*(1-AJ32)*AE32</f>
        <v>42.942614400000004</v>
      </c>
      <c r="AG32" s="28">
        <f>IF(AND(AE32&gt;0,AC32&gt;0,Z32&gt;0),((Z32-AC32)*AE32)/((AE32-AC32)*Z32),0)</f>
        <v>0.90738952248374272</v>
      </c>
      <c r="AH32" s="60">
        <f t="shared" si="0"/>
        <v>0.91045474919941638</v>
      </c>
      <c r="AI32" s="12">
        <v>222</v>
      </c>
      <c r="AJ32" s="14">
        <v>8.7999999999999995E-2</v>
      </c>
      <c r="AK32" s="15">
        <v>0.2162</v>
      </c>
      <c r="AL32" s="30">
        <f>AI32*(1-AJ32)*AK32</f>
        <v>43.772716799999998</v>
      </c>
      <c r="AM32" s="19">
        <v>1.73</v>
      </c>
      <c r="AN32" s="19"/>
      <c r="AO32" s="101">
        <f>AO30+AI32-AN32</f>
        <v>3061.7599999999998</v>
      </c>
      <c r="AP32" s="102"/>
      <c r="AQ32" s="12"/>
      <c r="AR32" s="31"/>
      <c r="AS32" s="20"/>
      <c r="AT32" s="20"/>
      <c r="AU32" s="20"/>
      <c r="AV32" s="20"/>
    </row>
    <row r="33" spans="1:48" x14ac:dyDescent="0.2">
      <c r="A33" s="158"/>
      <c r="B33" s="33">
        <v>2</v>
      </c>
      <c r="C33" s="46" t="s">
        <v>50</v>
      </c>
      <c r="D33" s="34">
        <v>18100</v>
      </c>
      <c r="E33" s="34">
        <v>3</v>
      </c>
      <c r="F33" s="34">
        <v>17714</v>
      </c>
      <c r="G33" s="35">
        <v>2.1</v>
      </c>
      <c r="H33" s="35">
        <v>8.3000000000000007</v>
      </c>
      <c r="I33" s="34">
        <v>17582</v>
      </c>
      <c r="J33" s="35">
        <v>1.7</v>
      </c>
      <c r="K33" s="34">
        <v>16194</v>
      </c>
      <c r="L33" s="36">
        <v>7.9000000000000001E-2</v>
      </c>
      <c r="M33" s="37">
        <f>ROUND(K33*(1-L33),0)</f>
        <v>14915</v>
      </c>
      <c r="N33" s="38">
        <v>0.51300000000000001</v>
      </c>
      <c r="O33" s="25">
        <f>M33*N33</f>
        <v>7651.3950000000004</v>
      </c>
      <c r="P33" s="36">
        <v>0.47299999999999998</v>
      </c>
      <c r="Q33" s="25">
        <f>M33*P33</f>
        <v>7054.7950000000001</v>
      </c>
      <c r="R33" s="39">
        <v>1.4E-2</v>
      </c>
      <c r="S33" s="25">
        <f>M33*R33</f>
        <v>208.81</v>
      </c>
      <c r="T33" s="28">
        <v>0.22800000000000001</v>
      </c>
      <c r="U33" s="25">
        <f>M33*T33</f>
        <v>3400.6200000000003</v>
      </c>
      <c r="V33" s="39">
        <v>0.499</v>
      </c>
      <c r="W33" s="25">
        <f>M33*V33</f>
        <v>7442.585</v>
      </c>
      <c r="X33" s="39">
        <v>0.39</v>
      </c>
      <c r="Y33" s="25">
        <f>X33*M33</f>
        <v>5816.85</v>
      </c>
      <c r="Z33" s="40">
        <v>3.15E-3</v>
      </c>
      <c r="AA33" s="18">
        <f>M33*Z33</f>
        <v>46.982250000000001</v>
      </c>
      <c r="AB33" s="27">
        <f>IF(M33&gt;0,(AD33+AL33)/M33,0)</f>
        <v>3.0460159034529002E-3</v>
      </c>
      <c r="AC33" s="40">
        <v>2.9E-4</v>
      </c>
      <c r="AD33" s="37">
        <f>AC33*M33</f>
        <v>4.3253500000000003</v>
      </c>
      <c r="AE33" s="28">
        <v>0.21579999999999999</v>
      </c>
      <c r="AF33" s="41">
        <f>AI33*(1-AJ33)*AE33</f>
        <v>40.560904800000003</v>
      </c>
      <c r="AG33" s="28">
        <f>IF(AND(AE33&gt;0,AC33&gt;0,Z33&gt;0),((Z33-AC33)*AE33)/((AE33-AC33)*Z33),0)</f>
        <v>0.90915826835273728</v>
      </c>
      <c r="AH33" s="29">
        <f t="shared" si="0"/>
        <v>0.90599503361010914</v>
      </c>
      <c r="AI33" s="34">
        <v>207</v>
      </c>
      <c r="AJ33" s="36">
        <v>9.1999999999999998E-2</v>
      </c>
      <c r="AK33" s="38">
        <v>0.21870000000000001</v>
      </c>
      <c r="AL33" s="41">
        <f>AI33*(1-AJ33)*AK33</f>
        <v>41.105977200000005</v>
      </c>
      <c r="AM33" s="42">
        <v>1.75</v>
      </c>
      <c r="AN33" s="42"/>
      <c r="AO33" s="121">
        <f>AO32+AI33-AN33</f>
        <v>3268.7599999999998</v>
      </c>
      <c r="AP33" s="104"/>
      <c r="AQ33" s="43"/>
      <c r="AR33" s="44"/>
      <c r="AS33" s="45"/>
      <c r="AT33" s="45"/>
      <c r="AU33" s="45"/>
      <c r="AV33" s="45"/>
    </row>
    <row r="34" spans="1:48" x14ac:dyDescent="0.2">
      <c r="A34" s="158"/>
      <c r="B34" s="33">
        <v>3</v>
      </c>
      <c r="C34" s="11" t="s">
        <v>52</v>
      </c>
      <c r="D34" s="43">
        <v>16874</v>
      </c>
      <c r="E34" s="43">
        <v>2</v>
      </c>
      <c r="F34" s="43">
        <v>18509</v>
      </c>
      <c r="G34" s="37">
        <v>2.1</v>
      </c>
      <c r="H34" s="37">
        <v>7.2</v>
      </c>
      <c r="I34" s="43">
        <v>18443</v>
      </c>
      <c r="J34" s="37">
        <v>0.9</v>
      </c>
      <c r="K34" s="43">
        <v>16229</v>
      </c>
      <c r="L34" s="39">
        <v>7.3999999999999996E-2</v>
      </c>
      <c r="M34" s="37">
        <f>ROUND(K34*(1-L34),0)</f>
        <v>15028</v>
      </c>
      <c r="N34" s="28">
        <v>0.60899999999999999</v>
      </c>
      <c r="O34" s="25">
        <f>M34*N34</f>
        <v>9152.0519999999997</v>
      </c>
      <c r="P34" s="39">
        <v>0.371</v>
      </c>
      <c r="Q34" s="25">
        <f>M34*P34</f>
        <v>5575.3879999999999</v>
      </c>
      <c r="R34" s="39">
        <v>0.02</v>
      </c>
      <c r="S34" s="25">
        <f>M34*R34</f>
        <v>300.56</v>
      </c>
      <c r="T34" s="28">
        <v>0.22</v>
      </c>
      <c r="U34" s="25">
        <f>M34*T34</f>
        <v>3306.16</v>
      </c>
      <c r="V34" s="39">
        <v>0.50900000000000001</v>
      </c>
      <c r="W34" s="25">
        <f>M34*V34</f>
        <v>7649.2520000000004</v>
      </c>
      <c r="X34" s="39">
        <v>0.39</v>
      </c>
      <c r="Y34" s="25">
        <f>X34*M34</f>
        <v>5860.92</v>
      </c>
      <c r="Z34" s="47">
        <v>3.16E-3</v>
      </c>
      <c r="AA34" s="18">
        <f>M34*Z34</f>
        <v>47.488480000000003</v>
      </c>
      <c r="AB34" s="27">
        <f>IF(M34&gt;0,(AD34+AL34)/M34,0)</f>
        <v>3.2300021293585313E-3</v>
      </c>
      <c r="AC34" s="47">
        <v>3.1E-4</v>
      </c>
      <c r="AD34" s="37">
        <f>AC34*M34</f>
        <v>4.6586800000000004</v>
      </c>
      <c r="AE34" s="28">
        <v>0.20039999999999999</v>
      </c>
      <c r="AF34" s="41">
        <f>AI34*(1-AJ34)*AE34</f>
        <v>42.035904000000002</v>
      </c>
      <c r="AG34" s="28">
        <f>IF(AND(AE34&gt;0,AC34&gt;0,Z34&gt;0),((Z34-AC34)*AE34)/((AE34-AC34)*Z34),0)</f>
        <v>0.90329604842377897</v>
      </c>
      <c r="AH34" s="29">
        <f t="shared" si="0"/>
        <v>0.90536643525518556</v>
      </c>
      <c r="AI34" s="43">
        <v>230</v>
      </c>
      <c r="AJ34" s="39">
        <v>8.7999999999999995E-2</v>
      </c>
      <c r="AK34" s="28">
        <v>0.2092</v>
      </c>
      <c r="AL34" s="41">
        <f>AI34*(1-AJ34)*AK34</f>
        <v>43.881792000000004</v>
      </c>
      <c r="AM34" s="18">
        <v>1.6</v>
      </c>
      <c r="AN34" s="18"/>
      <c r="AO34" s="121">
        <f>AO33+AI34-AN34</f>
        <v>3498.7599999999998</v>
      </c>
      <c r="AP34" s="104"/>
      <c r="AQ34" s="43"/>
      <c r="AR34" s="48"/>
      <c r="AS34" s="41"/>
      <c r="AT34" s="41"/>
      <c r="AU34" s="41"/>
      <c r="AV34" s="41"/>
    </row>
    <row r="35" spans="1:48" s="22" customFormat="1" ht="13.5" thickBot="1" x14ac:dyDescent="0.25">
      <c r="A35" s="159"/>
      <c r="B35" s="49" t="s">
        <v>38</v>
      </c>
      <c r="C35" s="50"/>
      <c r="D35" s="51">
        <f>SUM(D32:D34)</f>
        <v>48300</v>
      </c>
      <c r="E35" s="51"/>
      <c r="F35" s="51">
        <f>SUM(F32:F34)</f>
        <v>50929</v>
      </c>
      <c r="G35" s="52"/>
      <c r="H35" s="52"/>
      <c r="I35" s="51">
        <f>SUM(I32:I34)</f>
        <v>50651</v>
      </c>
      <c r="J35" s="52"/>
      <c r="K35" s="51">
        <f>SUM(K32:K34)</f>
        <v>48539</v>
      </c>
      <c r="L35" s="21">
        <f>IF(K35&gt;0,(K32*L32+K33*L33+K34*L34)/K35,0)</f>
        <v>7.2679948082984808E-2</v>
      </c>
      <c r="M35" s="52">
        <f>M32+M33+M34</f>
        <v>45011</v>
      </c>
      <c r="N35" s="53">
        <f>IF(M35&gt;0,O35/M35,0)</f>
        <v>0.51324945013441159</v>
      </c>
      <c r="O35" s="54">
        <f>O32+O33+O34</f>
        <v>23101.870999999999</v>
      </c>
      <c r="P35" s="21">
        <f>IF(M35&gt;0,Q35/M35,0)</f>
        <v>0.46371729132878631</v>
      </c>
      <c r="Q35" s="54">
        <f>Q32+Q33+Q34</f>
        <v>20872.379000000001</v>
      </c>
      <c r="R35" s="21">
        <f>IF(M35&gt;0,S35/M35,0)</f>
        <v>2.3033258536802114E-2</v>
      </c>
      <c r="S35" s="54">
        <f>S32+S33+S34</f>
        <v>1036.75</v>
      </c>
      <c r="T35" s="21">
        <f>IF(M35&gt;0,U35/M35,0)</f>
        <v>0.22666805891893094</v>
      </c>
      <c r="U35" s="54">
        <f>U32+U33+U34</f>
        <v>10202.556</v>
      </c>
      <c r="V35" s="21">
        <f>IF(M35&gt;0,W35/M35,0)</f>
        <v>0.5046820777143366</v>
      </c>
      <c r="W35" s="54">
        <f>W32+W33+W34</f>
        <v>22716.245000000003</v>
      </c>
      <c r="X35" s="21">
        <f>IF(M35&gt;0,Y35/M35,0)</f>
        <v>0.39</v>
      </c>
      <c r="Y35" s="54">
        <f>Y32+Y33+Y34</f>
        <v>17554.29</v>
      </c>
      <c r="Z35" s="55">
        <f>IF(M35&gt;0,AA35/M35,0)</f>
        <v>3.1332529826042527E-3</v>
      </c>
      <c r="AA35" s="56">
        <f>SUM(AA32:AA34)</f>
        <v>141.03085000000002</v>
      </c>
      <c r="AB35" s="55">
        <f>IF(M35&gt;0,(AB32*M32+AB33*M33+AB34*M34)/M35,0)</f>
        <v>3.1573223434271623E-3</v>
      </c>
      <c r="AC35" s="55">
        <f>IF(K35&gt;0,(K32*AC32+K33*AC33+K34*AC34)/K35,0)</f>
        <v>2.9668699396361687E-4</v>
      </c>
      <c r="AD35" s="52">
        <f>SUM(AD32:AD34)</f>
        <v>13.353750000000002</v>
      </c>
      <c r="AE35" s="53">
        <f>IF(K35&gt;0,(K32*AE32+K33*AE33+K34*AE34)/K35,0)</f>
        <v>0.20942253445682854</v>
      </c>
      <c r="AF35" s="58">
        <f>SUM(AF32:AF34)</f>
        <v>125.5394232</v>
      </c>
      <c r="AG35" s="53">
        <f>IF(AND(AA35&gt;0),((AA32*AG32+AA33*AG33+AA34*AG34)/AA35),0)</f>
        <v>0.90660038166509527</v>
      </c>
      <c r="AH35" s="57">
        <f t="shared" si="0"/>
        <v>0.90728587242250835</v>
      </c>
      <c r="AI35" s="51">
        <f>SUM(AI32:AI34)</f>
        <v>659</v>
      </c>
      <c r="AJ35" s="21">
        <f>IF(AI35&gt;0,(AJ32*AI32+AJ33*AI33+AJ34*AI34)/AI35,0)</f>
        <v>8.925644916540211E-2</v>
      </c>
      <c r="AK35" s="53">
        <f>IF(K35&gt;0,(AK32*K32+AK33*K33+AK34*K34)/K35,0)</f>
        <v>0.2146936236840479</v>
      </c>
      <c r="AL35" s="58">
        <f>SUM(AL32:AL34)</f>
        <v>128.76048600000001</v>
      </c>
      <c r="AM35" s="56"/>
      <c r="AN35" s="56">
        <f>SUM(AN32:AN34)</f>
        <v>0</v>
      </c>
      <c r="AO35" s="105"/>
      <c r="AP35" s="106">
        <f>AO34</f>
        <v>3498.7599999999998</v>
      </c>
      <c r="AQ35" s="51">
        <f>SUM(AQ32:AQ34)</f>
        <v>0</v>
      </c>
      <c r="AR35" s="59"/>
      <c r="AS35" s="58"/>
      <c r="AT35" s="58"/>
      <c r="AU35" s="58"/>
      <c r="AV35" s="58"/>
    </row>
    <row r="36" spans="1:48" x14ac:dyDescent="0.2">
      <c r="A36" s="157">
        <v>9</v>
      </c>
      <c r="B36" s="23">
        <v>1</v>
      </c>
      <c r="C36" s="11" t="s">
        <v>56</v>
      </c>
      <c r="D36" s="12">
        <v>6109</v>
      </c>
      <c r="E36" s="12">
        <v>1</v>
      </c>
      <c r="F36" s="12">
        <v>8077</v>
      </c>
      <c r="G36" s="13">
        <v>2.2999999999999998</v>
      </c>
      <c r="H36" s="13">
        <v>6.8</v>
      </c>
      <c r="I36" s="12">
        <v>8555</v>
      </c>
      <c r="J36" s="13">
        <v>3.9</v>
      </c>
      <c r="K36" s="12">
        <v>16259</v>
      </c>
      <c r="L36" s="14">
        <v>7.0999999999999994E-2</v>
      </c>
      <c r="M36" s="24">
        <f>ROUND(K36*(1-L36),0)</f>
        <v>15105</v>
      </c>
      <c r="N36" s="15">
        <v>0.47399999999999998</v>
      </c>
      <c r="O36" s="25">
        <f>M36*N36</f>
        <v>7159.7699999999995</v>
      </c>
      <c r="P36" s="14">
        <v>0.47799999999999998</v>
      </c>
      <c r="Q36" s="25">
        <f>M36*P36</f>
        <v>7220.19</v>
      </c>
      <c r="R36" s="16">
        <v>4.8000000000000001E-2</v>
      </c>
      <c r="S36" s="25">
        <f>M36*R36</f>
        <v>725.04</v>
      </c>
      <c r="T36" s="26">
        <v>0.22</v>
      </c>
      <c r="U36" s="25">
        <f>M36*T36</f>
        <v>3323.1</v>
      </c>
      <c r="V36" s="16">
        <v>0.51400000000000001</v>
      </c>
      <c r="W36" s="25">
        <f>M36*V36</f>
        <v>7763.97</v>
      </c>
      <c r="X36" s="16">
        <v>0.39</v>
      </c>
      <c r="Y36" s="25">
        <f>X36*M36</f>
        <v>5890.95</v>
      </c>
      <c r="Z36" s="17">
        <v>3.2499999999999999E-3</v>
      </c>
      <c r="AA36" s="18">
        <f>M36*Z36</f>
        <v>49.091249999999995</v>
      </c>
      <c r="AB36" s="27">
        <f>IF(M36&gt;0,(AD36+AL36)/M36,0)</f>
        <v>3.4589879046673291E-3</v>
      </c>
      <c r="AC36" s="17">
        <v>3.3E-4</v>
      </c>
      <c r="AD36" s="24">
        <f>AC36*M36</f>
        <v>4.9846500000000002</v>
      </c>
      <c r="AE36" s="117">
        <v>0.21079999999999999</v>
      </c>
      <c r="AF36" s="30">
        <f>AI36*(1-AJ36)*AE36</f>
        <v>47.922639600000004</v>
      </c>
      <c r="AG36" s="28">
        <f>IF(AND(AE36&gt;0,AC36&gt;0,Z36&gt;0),((Z36-AC36)*AE36)/((AE36-AC36)*Z36),0)</f>
        <v>0.89987025375441776</v>
      </c>
      <c r="AH36" s="60">
        <f t="shared" si="0"/>
        <v>0.90603452067791157</v>
      </c>
      <c r="AI36" s="12">
        <v>249</v>
      </c>
      <c r="AJ36" s="14">
        <v>8.6999999999999994E-2</v>
      </c>
      <c r="AK36" s="15">
        <v>0.2079</v>
      </c>
      <c r="AL36" s="30">
        <f>AI36*(1-AJ36)*AK36</f>
        <v>47.263362300000004</v>
      </c>
      <c r="AM36" s="19">
        <v>1.8</v>
      </c>
      <c r="AN36" s="19">
        <v>1108.26</v>
      </c>
      <c r="AO36" s="101">
        <f>AO34+AI36-AN36</f>
        <v>2639.5</v>
      </c>
      <c r="AP36" s="102"/>
      <c r="AQ36" s="12"/>
      <c r="AR36" s="31"/>
      <c r="AS36" s="20"/>
      <c r="AT36" s="20"/>
      <c r="AU36" s="20"/>
      <c r="AV36" s="20"/>
    </row>
    <row r="37" spans="1:48" x14ac:dyDescent="0.2">
      <c r="A37" s="158"/>
      <c r="B37" s="33">
        <v>2</v>
      </c>
      <c r="C37" s="46" t="s">
        <v>50</v>
      </c>
      <c r="D37" s="34">
        <v>18400</v>
      </c>
      <c r="E37" s="34">
        <v>3</v>
      </c>
      <c r="F37" s="34">
        <v>16876</v>
      </c>
      <c r="G37" s="35">
        <v>2.2000000000000002</v>
      </c>
      <c r="H37" s="35">
        <v>7.7</v>
      </c>
      <c r="I37" s="34">
        <v>17021</v>
      </c>
      <c r="J37" s="35">
        <v>2.8</v>
      </c>
      <c r="K37" s="34">
        <v>16469</v>
      </c>
      <c r="L37" s="36">
        <v>7.0999999999999994E-2</v>
      </c>
      <c r="M37" s="37">
        <f>ROUND(K37*(1-L37),0)</f>
        <v>15300</v>
      </c>
      <c r="N37" s="38">
        <v>0.53600000000000003</v>
      </c>
      <c r="O37" s="25">
        <f>M37*N37</f>
        <v>8200.8000000000011</v>
      </c>
      <c r="P37" s="36">
        <v>0.41799999999999998</v>
      </c>
      <c r="Q37" s="25">
        <f>M37*P37</f>
        <v>6395.4</v>
      </c>
      <c r="R37" s="39">
        <v>4.5999999999999999E-2</v>
      </c>
      <c r="S37" s="25">
        <f>M37*R37</f>
        <v>703.8</v>
      </c>
      <c r="T37" s="28">
        <v>0.23400000000000001</v>
      </c>
      <c r="U37" s="25">
        <f>M37*T37</f>
        <v>3580.2000000000003</v>
      </c>
      <c r="V37" s="39">
        <v>0.496</v>
      </c>
      <c r="W37" s="25">
        <f>M37*V37</f>
        <v>7588.8</v>
      </c>
      <c r="X37" s="39">
        <v>0.39</v>
      </c>
      <c r="Y37" s="25">
        <f>X37*M37</f>
        <v>5967</v>
      </c>
      <c r="Z37" s="40">
        <v>3.1800000000000001E-3</v>
      </c>
      <c r="AA37" s="18">
        <f>M37*Z37</f>
        <v>48.654000000000003</v>
      </c>
      <c r="AB37" s="27">
        <f>IF(M37&gt;0,(AD37+AL37)/M37,0)</f>
        <v>3.0458752941176469E-3</v>
      </c>
      <c r="AC37" s="40">
        <v>2.9E-4</v>
      </c>
      <c r="AD37" s="37">
        <f>AC37*M37</f>
        <v>4.4370000000000003</v>
      </c>
      <c r="AE37" s="28">
        <v>0.2147</v>
      </c>
      <c r="AF37" s="41">
        <f>AI37*(1-AJ37)*AE37</f>
        <v>40.668474000000003</v>
      </c>
      <c r="AG37" s="28">
        <f>IF(AND(AE37&gt;0,AC37&gt;0,Z37&gt;0),((Z37-AC37)*AE37)/((AE37-AC37)*Z37),0)</f>
        <v>0.91003423465123989</v>
      </c>
      <c r="AH37" s="29">
        <f t="shared" si="0"/>
        <v>0.90596955715219063</v>
      </c>
      <c r="AI37" s="34">
        <v>210</v>
      </c>
      <c r="AJ37" s="36">
        <v>9.8000000000000004E-2</v>
      </c>
      <c r="AK37" s="38">
        <v>0.22259999999999999</v>
      </c>
      <c r="AL37" s="41">
        <f>AI37*(1-AJ37)*AK37</f>
        <v>42.164892000000002</v>
      </c>
      <c r="AM37" s="42">
        <v>1.65</v>
      </c>
      <c r="AN37" s="42"/>
      <c r="AO37" s="121">
        <f>AO36+AI37-AN37</f>
        <v>2849.5</v>
      </c>
      <c r="AP37" s="104"/>
      <c r="AQ37" s="43"/>
      <c r="AR37" s="44"/>
      <c r="AS37" s="45"/>
      <c r="AT37" s="45"/>
      <c r="AU37" s="45"/>
      <c r="AV37" s="45"/>
    </row>
    <row r="38" spans="1:48" x14ac:dyDescent="0.2">
      <c r="A38" s="158"/>
      <c r="B38" s="33">
        <v>3</v>
      </c>
      <c r="C38" s="11" t="s">
        <v>52</v>
      </c>
      <c r="D38" s="43">
        <v>21096</v>
      </c>
      <c r="E38" s="43">
        <v>0</v>
      </c>
      <c r="F38" s="43">
        <v>17672</v>
      </c>
      <c r="G38" s="37">
        <v>3.2</v>
      </c>
      <c r="H38" s="37">
        <v>8</v>
      </c>
      <c r="I38" s="43">
        <v>18194</v>
      </c>
      <c r="J38" s="37">
        <v>2</v>
      </c>
      <c r="K38" s="43">
        <v>16445</v>
      </c>
      <c r="L38" s="39">
        <v>7.2999999999999995E-2</v>
      </c>
      <c r="M38" s="37">
        <f>ROUND(K38*(1-L38),0)</f>
        <v>15245</v>
      </c>
      <c r="N38" s="28">
        <v>0.64100000000000001</v>
      </c>
      <c r="O38" s="25">
        <f>M38*N38</f>
        <v>9772.0450000000001</v>
      </c>
      <c r="P38" s="39">
        <v>0.33700000000000002</v>
      </c>
      <c r="Q38" s="25">
        <f>M38*P38</f>
        <v>5137.5650000000005</v>
      </c>
      <c r="R38" s="39">
        <v>2.1999999999999999E-2</v>
      </c>
      <c r="S38" s="25">
        <f>M38*R38</f>
        <v>335.39</v>
      </c>
      <c r="T38" s="28">
        <v>0.23499999999999999</v>
      </c>
      <c r="U38" s="25">
        <f>M38*T38</f>
        <v>3582.5749999999998</v>
      </c>
      <c r="V38" s="39">
        <v>0.49099999999999999</v>
      </c>
      <c r="W38" s="25">
        <f>M38*V38</f>
        <v>7485.2950000000001</v>
      </c>
      <c r="X38" s="39">
        <v>0.39</v>
      </c>
      <c r="Y38" s="25">
        <f>X38*M38</f>
        <v>5945.55</v>
      </c>
      <c r="Z38" s="47">
        <v>3.2599999999999999E-3</v>
      </c>
      <c r="AA38" s="18">
        <f>M38*Z38</f>
        <v>49.698699999999995</v>
      </c>
      <c r="AB38" s="27">
        <f>IF(M38&gt;0,(AD38+AL38)/M38,0)</f>
        <v>3.3341135060675634E-3</v>
      </c>
      <c r="AC38" s="47">
        <v>3.1E-4</v>
      </c>
      <c r="AD38" s="37">
        <f>AC38*M38</f>
        <v>4.7259500000000001</v>
      </c>
      <c r="AE38" s="28">
        <v>0.21249999999999999</v>
      </c>
      <c r="AF38" s="41">
        <f>AI38*(1-AJ38)*AE38</f>
        <v>44.571450000000006</v>
      </c>
      <c r="AG38" s="28">
        <f>IF(AND(AE38&gt;0,AC38&gt;0,Z38&gt;0),((Z38-AC38)*AE38)/((AE38-AC38)*Z38),0)</f>
        <v>0.90623000511464291</v>
      </c>
      <c r="AH38" s="29">
        <f t="shared" si="0"/>
        <v>0.90830280754182791</v>
      </c>
      <c r="AI38" s="43">
        <v>231</v>
      </c>
      <c r="AJ38" s="39">
        <v>9.1999999999999998E-2</v>
      </c>
      <c r="AK38" s="28">
        <v>0.2198</v>
      </c>
      <c r="AL38" s="41">
        <f>AI38*(1-AJ38)*AK38</f>
        <v>46.102610400000003</v>
      </c>
      <c r="AM38" s="18">
        <v>1.65</v>
      </c>
      <c r="AN38" s="18"/>
      <c r="AO38" s="121">
        <f>AO37+AI38-AN38</f>
        <v>3080.5</v>
      </c>
      <c r="AP38" s="104"/>
      <c r="AQ38" s="43"/>
      <c r="AR38" s="48"/>
      <c r="AS38" s="41"/>
      <c r="AT38" s="41"/>
      <c r="AU38" s="41"/>
      <c r="AV38" s="41"/>
    </row>
    <row r="39" spans="1:48" s="22" customFormat="1" ht="13.5" thickBot="1" x14ac:dyDescent="0.25">
      <c r="A39" s="159"/>
      <c r="B39" s="49" t="s">
        <v>38</v>
      </c>
      <c r="C39" s="50"/>
      <c r="D39" s="51">
        <f>SUM(D36:D38)</f>
        <v>45605</v>
      </c>
      <c r="E39" s="51"/>
      <c r="F39" s="51">
        <f>SUM(F36:F38)</f>
        <v>42625</v>
      </c>
      <c r="G39" s="52"/>
      <c r="H39" s="52"/>
      <c r="I39" s="51">
        <f>SUM(I36:I38)</f>
        <v>43770</v>
      </c>
      <c r="J39" s="52"/>
      <c r="K39" s="51">
        <f>SUM(K36:K38)</f>
        <v>49173</v>
      </c>
      <c r="L39" s="21">
        <f>IF(K39&gt;0,(K36*L36+K37*L37+K38*L38)/K39,0)</f>
        <v>7.1668862993919419E-2</v>
      </c>
      <c r="M39" s="52">
        <f>M36+M37+M38</f>
        <v>45650</v>
      </c>
      <c r="N39" s="53">
        <f>IF(M39&gt;0,O39/M39,0)</f>
        <v>0.55055016429353776</v>
      </c>
      <c r="O39" s="54">
        <f>O36+O37+O38</f>
        <v>25132.614999999998</v>
      </c>
      <c r="P39" s="21">
        <f>IF(M39&gt;0,Q39/M39,0)</f>
        <v>0.41080295728368016</v>
      </c>
      <c r="Q39" s="54">
        <f>Q36+Q37+Q38</f>
        <v>18753.154999999999</v>
      </c>
      <c r="R39" s="21">
        <f>IF(M39&gt;0,S39/M39,0)</f>
        <v>3.8646878422782041E-2</v>
      </c>
      <c r="S39" s="54">
        <f>S36+S37+S38</f>
        <v>1764.23</v>
      </c>
      <c r="T39" s="21">
        <f>IF(M39&gt;0,U39/M39,0)</f>
        <v>0.22970153340635269</v>
      </c>
      <c r="U39" s="54">
        <f>U36+U37+U38</f>
        <v>10485.875</v>
      </c>
      <c r="V39" s="21">
        <f>IF(M39&gt;0,W39/M39,0)</f>
        <v>0.50028619934282592</v>
      </c>
      <c r="W39" s="54">
        <f>W36+W37+W38</f>
        <v>22838.065000000002</v>
      </c>
      <c r="X39" s="21">
        <f>IF(M39&gt;0,Y39/M39,0)</f>
        <v>0.39</v>
      </c>
      <c r="Y39" s="54">
        <f>Y36+Y37+Y38</f>
        <v>17803.5</v>
      </c>
      <c r="Z39" s="55">
        <f>IF(M39&gt;0,AA39/M39,0)</f>
        <v>3.2298784227820371E-3</v>
      </c>
      <c r="AA39" s="56">
        <f>SUM(AA36:AA38)</f>
        <v>147.44395</v>
      </c>
      <c r="AB39" s="55">
        <f>IF(M39&gt;0,(AB36*M36+AB37*M37+AB38*M38)/M39,0)</f>
        <v>3.2788272661555314E-3</v>
      </c>
      <c r="AC39" s="55">
        <f>IF(K39&gt;0,(K36*AC36+K37*AC37+K38*AC38)/K39,0)</f>
        <v>3.0991458727350381E-4</v>
      </c>
      <c r="AD39" s="52">
        <f>SUM(AD36:AD38)</f>
        <v>14.147600000000001</v>
      </c>
      <c r="AE39" s="53">
        <f>IF(K39&gt;0,(K36*AE36+K37*AE37+K38*AE38)/K39,0)</f>
        <v>0.21267471986659345</v>
      </c>
      <c r="AF39" s="58">
        <f>SUM(AF36:AF38)</f>
        <v>133.1625636</v>
      </c>
      <c r="AG39" s="53">
        <f>IF(AND(AA39&gt;0),((AA36*AG36+AA37*AG37+AA38*AG38)/AA39),0)</f>
        <v>0.90536786624703214</v>
      </c>
      <c r="AH39" s="57">
        <f t="shared" si="0"/>
        <v>0.90677626478890883</v>
      </c>
      <c r="AI39" s="51">
        <f>SUM(AI36:AI38)</f>
        <v>690</v>
      </c>
      <c r="AJ39" s="21">
        <f>IF(AI39&gt;0,(AJ36*AI36+AJ37*AI37+AJ38*AI38)/AI39,0)</f>
        <v>9.2021739130434793E-2</v>
      </c>
      <c r="AK39" s="53">
        <f>IF(K39&gt;0,(AK36*K36+AK37*K37+AK38*K38)/K39,0)</f>
        <v>0.21680305248815404</v>
      </c>
      <c r="AL39" s="58">
        <f>SUM(AL36:AL38)</f>
        <v>135.5308647</v>
      </c>
      <c r="AM39" s="56"/>
      <c r="AN39" s="56">
        <f>SUM(AN36:AN38)</f>
        <v>1108.26</v>
      </c>
      <c r="AO39" s="105"/>
      <c r="AP39" s="106">
        <f>AO38</f>
        <v>3080.5</v>
      </c>
      <c r="AQ39" s="51">
        <f>SUM(AQ36:AQ38)</f>
        <v>0</v>
      </c>
      <c r="AR39" s="59"/>
      <c r="AS39" s="58"/>
      <c r="AT39" s="58"/>
      <c r="AU39" s="58"/>
      <c r="AV39" s="58"/>
    </row>
    <row r="40" spans="1:48" x14ac:dyDescent="0.2">
      <c r="A40" s="157">
        <v>10</v>
      </c>
      <c r="B40" s="23">
        <v>1</v>
      </c>
      <c r="C40" s="11" t="s">
        <v>56</v>
      </c>
      <c r="D40" s="12">
        <v>3415</v>
      </c>
      <c r="E40" s="12">
        <v>1</v>
      </c>
      <c r="F40" s="12">
        <v>9890</v>
      </c>
      <c r="G40" s="13">
        <v>4</v>
      </c>
      <c r="H40" s="13">
        <v>8.9</v>
      </c>
      <c r="I40" s="12">
        <v>9767</v>
      </c>
      <c r="J40" s="13">
        <v>4.5999999999999996</v>
      </c>
      <c r="K40" s="12">
        <v>16208</v>
      </c>
      <c r="L40" s="14">
        <v>7.0000000000000007E-2</v>
      </c>
      <c r="M40" s="24">
        <f>ROUND(K40*(1-L40),0)</f>
        <v>15073</v>
      </c>
      <c r="N40" s="15">
        <v>0.48099999999999998</v>
      </c>
      <c r="O40" s="25">
        <f>M40*N40</f>
        <v>7250.1129999999994</v>
      </c>
      <c r="P40" s="14">
        <v>0.44600000000000001</v>
      </c>
      <c r="Q40" s="25">
        <f>M40*P40</f>
        <v>6722.558</v>
      </c>
      <c r="R40" s="16">
        <v>7.2999999999999995E-2</v>
      </c>
      <c r="S40" s="25">
        <f>M40*R40</f>
        <v>1100.329</v>
      </c>
      <c r="T40" s="26">
        <v>0.247</v>
      </c>
      <c r="U40" s="25">
        <f>M40*T40</f>
        <v>3723.0309999999999</v>
      </c>
      <c r="V40" s="16">
        <v>0.48</v>
      </c>
      <c r="W40" s="25">
        <f>M40*V40</f>
        <v>7235.04</v>
      </c>
      <c r="X40" s="16">
        <v>0.39</v>
      </c>
      <c r="Y40" s="25">
        <f>X40*M40</f>
        <v>5878.47</v>
      </c>
      <c r="Z40" s="17">
        <v>3.29E-3</v>
      </c>
      <c r="AA40" s="18">
        <f>M40*Z40</f>
        <v>49.590170000000001</v>
      </c>
      <c r="AB40" s="27">
        <f>IF(M40&gt;0,(AD40+AL40)/M40,0)</f>
        <v>3.3013721886817489E-3</v>
      </c>
      <c r="AC40" s="17">
        <v>3.3E-4</v>
      </c>
      <c r="AD40" s="24">
        <f>AC40*M40</f>
        <v>4.9740900000000003</v>
      </c>
      <c r="AE40" s="117">
        <v>0.2099</v>
      </c>
      <c r="AF40" s="30">
        <f>AI40*(1-AJ40)*AE40</f>
        <v>44.554003700000003</v>
      </c>
      <c r="AG40" s="28">
        <f>IF(AND(AE40&gt;0,AC40&gt;0,Z40&gt;0),((Z40-AC40)*AE40)/((AE40-AC40)*Z40),0)</f>
        <v>0.90111275758888554</v>
      </c>
      <c r="AH40" s="60">
        <f t="shared" si="0"/>
        <v>0.90145141711944865</v>
      </c>
      <c r="AI40" s="12">
        <v>233</v>
      </c>
      <c r="AJ40" s="14">
        <v>8.8999999999999996E-2</v>
      </c>
      <c r="AK40" s="15">
        <v>0.21099999999999999</v>
      </c>
      <c r="AL40" s="30">
        <f>AI40*(1-AJ40)*AK40</f>
        <v>44.787492999999998</v>
      </c>
      <c r="AM40" s="19">
        <v>1.75</v>
      </c>
      <c r="AN40" s="19">
        <v>1005.42</v>
      </c>
      <c r="AO40" s="101">
        <f>AO38+AI40-AN40</f>
        <v>2308.08</v>
      </c>
      <c r="AP40" s="102"/>
      <c r="AQ40" s="12"/>
      <c r="AR40" s="31"/>
      <c r="AS40" s="20"/>
      <c r="AT40" s="20"/>
      <c r="AU40" s="20"/>
      <c r="AV40" s="20"/>
    </row>
    <row r="41" spans="1:48" x14ac:dyDescent="0.2">
      <c r="A41" s="158"/>
      <c r="B41" s="33">
        <v>2</v>
      </c>
      <c r="C41" s="46" t="s">
        <v>50</v>
      </c>
      <c r="D41" s="34">
        <v>18200</v>
      </c>
      <c r="E41" s="34">
        <v>5</v>
      </c>
      <c r="F41" s="34">
        <v>18926</v>
      </c>
      <c r="G41" s="35">
        <v>1.6</v>
      </c>
      <c r="H41" s="35">
        <v>8.3000000000000007</v>
      </c>
      <c r="I41" s="34">
        <v>18713</v>
      </c>
      <c r="J41" s="35">
        <v>2.7</v>
      </c>
      <c r="K41" s="34">
        <v>16176</v>
      </c>
      <c r="L41" s="36">
        <v>7.0999999999999994E-2</v>
      </c>
      <c r="M41" s="37">
        <f>ROUND(K41*(1-L41),0)</f>
        <v>15028</v>
      </c>
      <c r="N41" s="38">
        <v>0.52400000000000002</v>
      </c>
      <c r="O41" s="25">
        <f>M41*N41</f>
        <v>7874.6720000000005</v>
      </c>
      <c r="P41" s="36">
        <v>0.44800000000000001</v>
      </c>
      <c r="Q41" s="25">
        <f>M41*P41</f>
        <v>6732.5439999999999</v>
      </c>
      <c r="R41" s="39">
        <v>2.8000000000000001E-2</v>
      </c>
      <c r="S41" s="25">
        <f>M41*R41</f>
        <v>420.78399999999999</v>
      </c>
      <c r="T41" s="28">
        <v>0.22900000000000001</v>
      </c>
      <c r="U41" s="25">
        <f>M41*T41</f>
        <v>3441.4120000000003</v>
      </c>
      <c r="V41" s="39">
        <v>0.50700000000000001</v>
      </c>
      <c r="W41" s="25">
        <f>M41*V41</f>
        <v>7619.1959999999999</v>
      </c>
      <c r="X41" s="39">
        <v>0.39</v>
      </c>
      <c r="Y41" s="25">
        <f>X41*M41</f>
        <v>5860.92</v>
      </c>
      <c r="Z41" s="40">
        <v>3.29E-3</v>
      </c>
      <c r="AA41" s="18">
        <f>M41*Z41</f>
        <v>49.442120000000003</v>
      </c>
      <c r="AB41" s="27">
        <f>IF(M41&gt;0,(AD41+AL41)/M41,0)</f>
        <v>3.2768040391269633E-3</v>
      </c>
      <c r="AC41" s="40">
        <v>3.3E-4</v>
      </c>
      <c r="AD41" s="37">
        <f>AC41*M41</f>
        <v>4.9592400000000003</v>
      </c>
      <c r="AE41" s="28">
        <v>0.2167</v>
      </c>
      <c r="AF41" s="41">
        <f>AI41*(1-AJ41)*AE41</f>
        <v>45.502449300000002</v>
      </c>
      <c r="AG41" s="28">
        <f>IF(AND(AE41&gt;0,AC41&gt;0,Z41&gt;0),((Z41-AC41)*AE41)/((AE41-AC41)*Z41),0)</f>
        <v>0.90106823375977185</v>
      </c>
      <c r="AH41" s="29">
        <f t="shared" si="0"/>
        <v>0.90070146427707942</v>
      </c>
      <c r="AI41" s="34">
        <v>231</v>
      </c>
      <c r="AJ41" s="36">
        <v>9.0999999999999998E-2</v>
      </c>
      <c r="AK41" s="38">
        <v>0.2109</v>
      </c>
      <c r="AL41" s="41">
        <f>AI41*(1-AJ41)*AK41</f>
        <v>44.284571100000001</v>
      </c>
      <c r="AM41" s="42">
        <v>1.65</v>
      </c>
      <c r="AN41" s="42"/>
      <c r="AO41" s="121">
        <f>AO40+AI41-AN41</f>
        <v>2539.08</v>
      </c>
      <c r="AP41" s="104"/>
      <c r="AQ41" s="43"/>
      <c r="AR41" s="44"/>
      <c r="AS41" s="45"/>
      <c r="AT41" s="45"/>
      <c r="AU41" s="45"/>
      <c r="AV41" s="45"/>
    </row>
    <row r="42" spans="1:48" x14ac:dyDescent="0.2">
      <c r="A42" s="158"/>
      <c r="B42" s="33">
        <v>3</v>
      </c>
      <c r="C42" s="11" t="s">
        <v>51</v>
      </c>
      <c r="D42" s="43">
        <v>20415</v>
      </c>
      <c r="E42" s="43">
        <v>2</v>
      </c>
      <c r="F42" s="43">
        <v>19128</v>
      </c>
      <c r="G42" s="37">
        <v>2.6</v>
      </c>
      <c r="H42" s="37">
        <v>8.8000000000000007</v>
      </c>
      <c r="I42" s="43">
        <v>18917</v>
      </c>
      <c r="J42" s="37">
        <v>2.1</v>
      </c>
      <c r="K42" s="43">
        <v>16139</v>
      </c>
      <c r="L42" s="39">
        <v>7.0000000000000007E-2</v>
      </c>
      <c r="M42" s="37">
        <f>ROUND(K42*(1-L42),0)</f>
        <v>15009</v>
      </c>
      <c r="N42" s="28">
        <v>0.50800000000000001</v>
      </c>
      <c r="O42" s="25">
        <f>M42*N42</f>
        <v>7624.5720000000001</v>
      </c>
      <c r="P42" s="39">
        <v>0.47199999999999998</v>
      </c>
      <c r="Q42" s="25">
        <f>M42*P42</f>
        <v>7084.2479999999996</v>
      </c>
      <c r="R42" s="39">
        <v>0.02</v>
      </c>
      <c r="S42" s="25">
        <f>M42*R42</f>
        <v>300.18</v>
      </c>
      <c r="T42" s="28">
        <v>0.23100000000000001</v>
      </c>
      <c r="U42" s="25">
        <f>M42*T42</f>
        <v>3467.0790000000002</v>
      </c>
      <c r="V42" s="39">
        <v>0.50700000000000001</v>
      </c>
      <c r="W42" s="25">
        <f>M42*V42</f>
        <v>7609.5630000000001</v>
      </c>
      <c r="X42" s="39">
        <v>0.39</v>
      </c>
      <c r="Y42" s="25">
        <f>X42*M42</f>
        <v>5853.51</v>
      </c>
      <c r="Z42" s="47">
        <v>3.2599999999999999E-3</v>
      </c>
      <c r="AA42" s="18">
        <f>M42*Z42</f>
        <v>48.929339999999996</v>
      </c>
      <c r="AB42" s="27">
        <f>IF(M42&gt;0,(AD42+AL42)/M42,0)</f>
        <v>3.2693877273635816E-3</v>
      </c>
      <c r="AC42" s="47">
        <v>3.3E-4</v>
      </c>
      <c r="AD42" s="37">
        <f>AC42*M42</f>
        <v>4.9529699999999997</v>
      </c>
      <c r="AE42" s="28">
        <v>0.22040000000000001</v>
      </c>
      <c r="AF42" s="41">
        <f>AI42*(1-AJ42)*AE42</f>
        <v>43.819046400000005</v>
      </c>
      <c r="AG42" s="28">
        <f>IF(AND(AE42&gt;0,AC42&gt;0,Z42&gt;0),((Z42-AC42)*AE42)/((AE42-AC42)*Z42),0)</f>
        <v>0.90012073682077165</v>
      </c>
      <c r="AH42" s="29">
        <f t="shared" si="0"/>
        <v>0.9004027091862169</v>
      </c>
      <c r="AI42" s="43">
        <v>218</v>
      </c>
      <c r="AJ42" s="39">
        <v>8.7999999999999995E-2</v>
      </c>
      <c r="AK42" s="28">
        <v>0.22189999999999999</v>
      </c>
      <c r="AL42" s="41">
        <f>AI42*(1-AJ42)*AK42</f>
        <v>44.117270399999995</v>
      </c>
      <c r="AM42" s="18">
        <v>1.63</v>
      </c>
      <c r="AN42" s="18"/>
      <c r="AO42" s="121">
        <f>AO41+AI42-AN42</f>
        <v>2757.08</v>
      </c>
      <c r="AP42" s="104"/>
      <c r="AQ42" s="43"/>
      <c r="AR42" s="48"/>
      <c r="AS42" s="41"/>
      <c r="AT42" s="41"/>
      <c r="AU42" s="41"/>
      <c r="AV42" s="41"/>
    </row>
    <row r="43" spans="1:48" s="22" customFormat="1" ht="13.5" thickBot="1" x14ac:dyDescent="0.25">
      <c r="A43" s="159"/>
      <c r="B43" s="49" t="s">
        <v>38</v>
      </c>
      <c r="C43" s="50"/>
      <c r="D43" s="51">
        <f>SUM(D40:D42)</f>
        <v>42030</v>
      </c>
      <c r="E43" s="51"/>
      <c r="F43" s="51">
        <f>SUM(F40:F42)</f>
        <v>47944</v>
      </c>
      <c r="G43" s="52"/>
      <c r="H43" s="52"/>
      <c r="I43" s="51">
        <f>SUM(I40:I42)</f>
        <v>47397</v>
      </c>
      <c r="J43" s="52"/>
      <c r="K43" s="51">
        <f>SUM(K40:K42)</f>
        <v>48523</v>
      </c>
      <c r="L43" s="21">
        <f>IF(K43&gt;0,(K40*L40+K41*L41+K42*L42)/K43,0)</f>
        <v>7.033336768130577E-2</v>
      </c>
      <c r="M43" s="52">
        <f>M40+M41+M42</f>
        <v>45110</v>
      </c>
      <c r="N43" s="53">
        <f>IF(M43&gt;0,O43/M43,0)</f>
        <v>0.50430851252493902</v>
      </c>
      <c r="O43" s="54">
        <f>O40+O41+O42</f>
        <v>22749.357</v>
      </c>
      <c r="P43" s="21">
        <f>IF(M43&gt;0,Q43/M43,0)</f>
        <v>0.45531700288184435</v>
      </c>
      <c r="Q43" s="54">
        <f>Q40+Q41+Q42</f>
        <v>20539.349999999999</v>
      </c>
      <c r="R43" s="21">
        <f>IF(M43&gt;0,S43/M43,0)</f>
        <v>4.0374484593216582E-2</v>
      </c>
      <c r="S43" s="54">
        <f>S40+S41+S42</f>
        <v>1821.2929999999999</v>
      </c>
      <c r="T43" s="21">
        <f>IF(M43&gt;0,U43/M43,0)</f>
        <v>0.23567993792950567</v>
      </c>
      <c r="U43" s="54">
        <f>U40+U41+U42</f>
        <v>10631.522000000001</v>
      </c>
      <c r="V43" s="21">
        <f>IF(M43&gt;0,W43/M43,0)</f>
        <v>0.49797825315894478</v>
      </c>
      <c r="W43" s="54">
        <f>W40+W41+W42</f>
        <v>22463.798999999999</v>
      </c>
      <c r="X43" s="21">
        <f>IF(M43&gt;0,Y43/M43,0)</f>
        <v>0.39</v>
      </c>
      <c r="Y43" s="54">
        <f>Y40+Y41+Y42</f>
        <v>17592.900000000001</v>
      </c>
      <c r="Z43" s="55">
        <f>IF(M43&gt;0,AA43/M43,0)</f>
        <v>3.2800183994679674E-3</v>
      </c>
      <c r="AA43" s="56">
        <f>SUM(AA40:AA42)</f>
        <v>147.96163000000001</v>
      </c>
      <c r="AB43" s="55">
        <f>IF(M43&gt;0,(AB40*M40+AB41*M41+AB42*M42)/M43,0)</f>
        <v>3.282545655065396E-3</v>
      </c>
      <c r="AC43" s="55">
        <f>IF(K43&gt;0,(K40*AC40+K41*AC41+K42*AC42)/K43,0)</f>
        <v>3.3E-4</v>
      </c>
      <c r="AD43" s="52">
        <f>SUM(AD40:AD42)</f>
        <v>14.886300000000002</v>
      </c>
      <c r="AE43" s="53">
        <f>IF(K43&gt;0,(K40*AE40+K41*AE41+K42*AE42)/K43,0)</f>
        <v>0.21565925437421432</v>
      </c>
      <c r="AF43" s="58">
        <f>SUM(AF40:AF42)</f>
        <v>133.87549940000002</v>
      </c>
      <c r="AG43" s="53">
        <f>IF(AND(AA43&gt;0),((AA40*AG40+AA41*AG41+AA42*AG42)/AA43),0)</f>
        <v>0.90076982899346514</v>
      </c>
      <c r="AH43" s="57">
        <f t="shared" si="0"/>
        <v>0.90085360208098852</v>
      </c>
      <c r="AI43" s="51">
        <f>SUM(AI40:AI42)</f>
        <v>682</v>
      </c>
      <c r="AJ43" s="21">
        <f>IF(AI43&gt;0,(AJ40*AI40+AJ41*AI41+AJ42*AI42)/AI43,0)</f>
        <v>8.935777126099706E-2</v>
      </c>
      <c r="AK43" s="53">
        <f>IF(K43&gt;0,(AK40*K40+AK41*K41+AK42*K42)/K43,0)</f>
        <v>0.21459205943573151</v>
      </c>
      <c r="AL43" s="58">
        <f>SUM(AL40:AL42)</f>
        <v>133.1893345</v>
      </c>
      <c r="AM43" s="56"/>
      <c r="AN43" s="56">
        <f>SUM(AN40:AN42)</f>
        <v>1005.42</v>
      </c>
      <c r="AO43" s="105"/>
      <c r="AP43" s="106">
        <f>AO42</f>
        <v>2757.08</v>
      </c>
      <c r="AQ43" s="51">
        <f>SUM(AQ40:AQ42)</f>
        <v>0</v>
      </c>
      <c r="AR43" s="59"/>
      <c r="AS43" s="58"/>
      <c r="AT43" s="58"/>
      <c r="AU43" s="58"/>
      <c r="AV43" s="58"/>
    </row>
    <row r="44" spans="1:48" x14ac:dyDescent="0.2">
      <c r="A44" s="157">
        <v>11</v>
      </c>
      <c r="B44" s="23">
        <v>1</v>
      </c>
      <c r="C44" s="11" t="s">
        <v>56</v>
      </c>
      <c r="D44" s="12">
        <v>6390</v>
      </c>
      <c r="E44" s="12">
        <v>1</v>
      </c>
      <c r="F44" s="12">
        <v>9732</v>
      </c>
      <c r="G44" s="13">
        <v>3.7</v>
      </c>
      <c r="H44" s="13">
        <v>8.1999999999999993</v>
      </c>
      <c r="I44" s="12">
        <v>10342</v>
      </c>
      <c r="J44" s="13">
        <v>3.7</v>
      </c>
      <c r="K44" s="12">
        <v>16081</v>
      </c>
      <c r="L44" s="14">
        <v>7.2999999999999995E-2</v>
      </c>
      <c r="M44" s="24">
        <f>ROUND(K44*(1-L44),0)</f>
        <v>14907</v>
      </c>
      <c r="N44" s="15">
        <v>0.53400000000000003</v>
      </c>
      <c r="O44" s="25">
        <f>M44*N44</f>
        <v>7960.3380000000006</v>
      </c>
      <c r="P44" s="14">
        <v>0.42799999999999999</v>
      </c>
      <c r="Q44" s="25">
        <f>M44*P44</f>
        <v>6380.1959999999999</v>
      </c>
      <c r="R44" s="16">
        <v>3.7999999999999999E-2</v>
      </c>
      <c r="S44" s="25">
        <f>M44*R44</f>
        <v>566.46600000000001</v>
      </c>
      <c r="T44" s="26">
        <v>0.24199999999999999</v>
      </c>
      <c r="U44" s="25">
        <f>M44*T44</f>
        <v>3607.4939999999997</v>
      </c>
      <c r="V44" s="16">
        <v>0.48799999999999999</v>
      </c>
      <c r="W44" s="25">
        <f>M44*V44</f>
        <v>7274.616</v>
      </c>
      <c r="X44" s="16">
        <v>0.39</v>
      </c>
      <c r="Y44" s="25">
        <f>X44*M44</f>
        <v>5813.7300000000005</v>
      </c>
      <c r="Z44" s="17">
        <v>3.1099999999999999E-3</v>
      </c>
      <c r="AA44" s="18">
        <f>M44*Z44</f>
        <v>46.360770000000002</v>
      </c>
      <c r="AB44" s="27">
        <f>IF(M44&gt;0,(AD44+AL44)/M44,0)</f>
        <v>3.2159565304890323E-3</v>
      </c>
      <c r="AC44" s="17">
        <v>3.1E-4</v>
      </c>
      <c r="AD44" s="24">
        <f>AC44*M44</f>
        <v>4.6211700000000002</v>
      </c>
      <c r="AE44" s="117">
        <v>0.21429999999999999</v>
      </c>
      <c r="AF44" s="30">
        <f>AI44*(1-AJ44)*AE44</f>
        <v>43.097873</v>
      </c>
      <c r="AG44" s="28">
        <f>IF(AND(AE44&gt;0,AC44&gt;0,Z44&gt;0),((Z44-AC44)*AE44)/((AE44-AC44)*Z44),0)</f>
        <v>0.90162580846026241</v>
      </c>
      <c r="AH44" s="60">
        <f t="shared" si="0"/>
        <v>0.90490799036650638</v>
      </c>
      <c r="AI44" s="143">
        <v>221</v>
      </c>
      <c r="AJ44" s="14">
        <v>0.09</v>
      </c>
      <c r="AK44" s="15">
        <v>0.21540000000000001</v>
      </c>
      <c r="AL44" s="30">
        <f>AI44*(1-AJ44)*AK44</f>
        <v>43.319094000000007</v>
      </c>
      <c r="AM44" s="19">
        <v>1.6</v>
      </c>
      <c r="AN44" s="19">
        <v>869.44</v>
      </c>
      <c r="AO44" s="101">
        <f>AO42+AI44-AN44-AP44</f>
        <v>1884</v>
      </c>
      <c r="AP44" s="102">
        <v>224.64</v>
      </c>
      <c r="AQ44" s="12"/>
      <c r="AR44" s="31"/>
      <c r="AS44" s="20"/>
      <c r="AT44" s="20"/>
      <c r="AU44" s="20"/>
      <c r="AV44" s="20"/>
    </row>
    <row r="45" spans="1:48" x14ac:dyDescent="0.2">
      <c r="A45" s="158"/>
      <c r="B45" s="33">
        <v>2</v>
      </c>
      <c r="C45" s="46" t="s">
        <v>50</v>
      </c>
      <c r="D45" s="34">
        <v>23122</v>
      </c>
      <c r="E45" s="34">
        <v>3</v>
      </c>
      <c r="F45" s="34">
        <v>16008</v>
      </c>
      <c r="G45" s="35">
        <v>2.2000000000000002</v>
      </c>
      <c r="H45" s="35">
        <v>10.1</v>
      </c>
      <c r="I45" s="34">
        <v>15948</v>
      </c>
      <c r="J45" s="35">
        <v>3.7</v>
      </c>
      <c r="K45" s="34">
        <v>15882</v>
      </c>
      <c r="L45" s="36">
        <v>7.1999999999999995E-2</v>
      </c>
      <c r="M45" s="37">
        <f>ROUND(K45*(1-L45),0)</f>
        <v>14738</v>
      </c>
      <c r="N45" s="38">
        <v>0.55000000000000004</v>
      </c>
      <c r="O45" s="25">
        <f>M45*N45</f>
        <v>8105.9000000000005</v>
      </c>
      <c r="P45" s="36">
        <v>0.41299999999999998</v>
      </c>
      <c r="Q45" s="25">
        <f>M45*P45</f>
        <v>6086.7939999999999</v>
      </c>
      <c r="R45" s="39">
        <v>3.6999999999999998E-2</v>
      </c>
      <c r="S45" s="25">
        <f>M45*R45</f>
        <v>545.30599999999993</v>
      </c>
      <c r="T45" s="28">
        <v>0.245</v>
      </c>
      <c r="U45" s="25">
        <f>M45*T45</f>
        <v>3610.81</v>
      </c>
      <c r="V45" s="39">
        <v>0.47699999999999998</v>
      </c>
      <c r="W45" s="25">
        <f>M45*V45</f>
        <v>7030.0259999999998</v>
      </c>
      <c r="X45" s="39">
        <v>0.39</v>
      </c>
      <c r="Y45" s="25">
        <f>X45*M45</f>
        <v>5747.8200000000006</v>
      </c>
      <c r="Z45" s="40">
        <v>3.0100000000000001E-3</v>
      </c>
      <c r="AA45" s="18">
        <f>M45*Z45</f>
        <v>44.361380000000004</v>
      </c>
      <c r="AB45" s="27">
        <f>IF(M45&gt;0,(AD45+AL45)/M45,0)</f>
        <v>3.0679332813136114E-3</v>
      </c>
      <c r="AC45" s="40">
        <v>2.7999999999999998E-4</v>
      </c>
      <c r="AD45" s="37">
        <f>AC45*M45</f>
        <v>4.1266399999999992</v>
      </c>
      <c r="AE45" s="28">
        <v>0.21879999999999999</v>
      </c>
      <c r="AF45" s="41">
        <f>AI45*(1-AJ45)*AE45</f>
        <v>40.1526444</v>
      </c>
      <c r="AG45" s="28">
        <f>IF(AND(AE45&gt;0,AC45&gt;0,Z45&gt;0),((Z45-AC45)*AE45)/((AE45-AC45)*Z45),0)</f>
        <v>0.90813889633858214</v>
      </c>
      <c r="AH45" s="29">
        <f t="shared" si="0"/>
        <v>0.90987119468201338</v>
      </c>
      <c r="AI45" s="34">
        <v>201</v>
      </c>
      <c r="AJ45" s="36">
        <v>8.6999999999999994E-2</v>
      </c>
      <c r="AK45" s="38">
        <v>0.22389999999999999</v>
      </c>
      <c r="AL45" s="41">
        <f>AI45*(1-AJ45)*AK45</f>
        <v>41.088560700000002</v>
      </c>
      <c r="AM45" s="42">
        <v>1.65</v>
      </c>
      <c r="AN45" s="42"/>
      <c r="AO45" s="121">
        <f>AO44+AI45-AN45</f>
        <v>2085</v>
      </c>
      <c r="AP45" s="104"/>
      <c r="AQ45" s="43"/>
      <c r="AR45" s="44"/>
      <c r="AS45" s="45"/>
      <c r="AT45" s="45"/>
      <c r="AU45" s="45"/>
      <c r="AV45" s="45"/>
    </row>
    <row r="46" spans="1:48" x14ac:dyDescent="0.2">
      <c r="A46" s="158"/>
      <c r="B46" s="33">
        <v>3</v>
      </c>
      <c r="C46" s="11" t="s">
        <v>51</v>
      </c>
      <c r="D46" s="43">
        <v>22888</v>
      </c>
      <c r="E46" s="43">
        <v>1</v>
      </c>
      <c r="F46" s="43">
        <v>19481</v>
      </c>
      <c r="G46" s="37">
        <v>2.7</v>
      </c>
      <c r="H46" s="37">
        <v>8.9</v>
      </c>
      <c r="I46" s="43">
        <v>19530</v>
      </c>
      <c r="J46" s="37">
        <v>2.1</v>
      </c>
      <c r="K46" s="43">
        <v>15746</v>
      </c>
      <c r="L46" s="39">
        <v>7.0999999999999994E-2</v>
      </c>
      <c r="M46" s="37">
        <f>ROUND(K46*(1-L46),0)</f>
        <v>14628</v>
      </c>
      <c r="N46" s="28">
        <v>0.505</v>
      </c>
      <c r="O46" s="25">
        <f>M46*N46</f>
        <v>7387.14</v>
      </c>
      <c r="P46" s="39">
        <v>0.46</v>
      </c>
      <c r="Q46" s="25">
        <f>M46*P46</f>
        <v>6728.88</v>
      </c>
      <c r="R46" s="39">
        <v>3.5000000000000003E-2</v>
      </c>
      <c r="S46" s="25">
        <f>M46*R46</f>
        <v>511.98000000000008</v>
      </c>
      <c r="T46" s="28">
        <v>0.24099999999999999</v>
      </c>
      <c r="U46" s="25">
        <f>M46*T46</f>
        <v>3525.348</v>
      </c>
      <c r="V46" s="39">
        <v>0.48</v>
      </c>
      <c r="W46" s="25">
        <f>M46*V46</f>
        <v>7021.44</v>
      </c>
      <c r="X46" s="39">
        <v>0.39</v>
      </c>
      <c r="Y46" s="25">
        <f>X46*M46</f>
        <v>5704.92</v>
      </c>
      <c r="Z46" s="47">
        <v>2.99E-3</v>
      </c>
      <c r="AA46" s="18">
        <f>M46*Z46</f>
        <v>43.737720000000003</v>
      </c>
      <c r="AB46" s="27">
        <f>IF(M46&gt;0,(AD46+AL46)/M46,0)</f>
        <v>3.0436162975116224E-3</v>
      </c>
      <c r="AC46" s="47">
        <v>2.7999999999999998E-4</v>
      </c>
      <c r="AD46" s="37">
        <f>AC46*M46</f>
        <v>4.0958399999999999</v>
      </c>
      <c r="AE46" s="28">
        <v>0.21740000000000001</v>
      </c>
      <c r="AF46" s="41">
        <f>AI46*(1-AJ46)*AE46</f>
        <v>40.094212400000004</v>
      </c>
      <c r="AG46" s="28">
        <f>IF(AND(AE46&gt;0,AC46&gt;0,Z46&gt;0),((Z46-AC46)*AE46)/((AE46-AC46)*Z46),0)</f>
        <v>0.90752335838203002</v>
      </c>
      <c r="AH46" s="29">
        <f t="shared" si="0"/>
        <v>0.90916551527273237</v>
      </c>
      <c r="AI46" s="43">
        <v>202</v>
      </c>
      <c r="AJ46" s="39">
        <v>8.6999999999999994E-2</v>
      </c>
      <c r="AK46" s="28">
        <v>0.21920000000000001</v>
      </c>
      <c r="AL46" s="41">
        <f>AI46*(1-AJ46)*AK46</f>
        <v>40.426179200000007</v>
      </c>
      <c r="AM46" s="18">
        <v>1.56</v>
      </c>
      <c r="AN46" s="18"/>
      <c r="AO46" s="121">
        <f>AO45+AI46-AN46</f>
        <v>2287</v>
      </c>
      <c r="AP46" s="104"/>
      <c r="AQ46" s="43"/>
      <c r="AR46" s="48"/>
      <c r="AS46" s="41"/>
      <c r="AT46" s="41"/>
      <c r="AU46" s="41"/>
      <c r="AV46" s="41"/>
    </row>
    <row r="47" spans="1:48" s="22" customFormat="1" ht="13.5" thickBot="1" x14ac:dyDescent="0.25">
      <c r="A47" s="159"/>
      <c r="B47" s="49" t="s">
        <v>38</v>
      </c>
      <c r="C47" s="50"/>
      <c r="D47" s="51">
        <f>SUM(D44:D46)</f>
        <v>52400</v>
      </c>
      <c r="E47" s="51"/>
      <c r="F47" s="51">
        <f>SUM(F44:F46)</f>
        <v>45221</v>
      </c>
      <c r="G47" s="52"/>
      <c r="H47" s="52"/>
      <c r="I47" s="51">
        <f>SUM(I44:I46)</f>
        <v>45820</v>
      </c>
      <c r="J47" s="52"/>
      <c r="K47" s="51">
        <f>SUM(K44:K46)</f>
        <v>47709</v>
      </c>
      <c r="L47" s="21">
        <f>IF(K47&gt;0,(K44*L44+K45*L45+K46*L46)/K47,0)</f>
        <v>7.2007021735940799E-2</v>
      </c>
      <c r="M47" s="52">
        <f>M44+M45+M46</f>
        <v>44273</v>
      </c>
      <c r="N47" s="53">
        <f>IF(M47&gt;0,O47/M47,0)</f>
        <v>0.52974449438709825</v>
      </c>
      <c r="O47" s="54">
        <f>O44+O45+O46</f>
        <v>23453.378000000001</v>
      </c>
      <c r="P47" s="21">
        <f>IF(M47&gt;0,Q47/M47,0)</f>
        <v>0.43357960833916831</v>
      </c>
      <c r="Q47" s="54">
        <f>Q44+Q45+Q46</f>
        <v>19195.87</v>
      </c>
      <c r="R47" s="21">
        <f>IF(M47&gt;0,S47/M47,0)</f>
        <v>3.6675897273733424E-2</v>
      </c>
      <c r="S47" s="54">
        <f>S44+S45+S46</f>
        <v>1623.752</v>
      </c>
      <c r="T47" s="21">
        <f>IF(M47&gt;0,U47/M47,0)</f>
        <v>0.24266826282384296</v>
      </c>
      <c r="U47" s="54">
        <f>U44+U45+U46</f>
        <v>10743.652</v>
      </c>
      <c r="V47" s="21">
        <f>IF(M47&gt;0,W47/M47,0)</f>
        <v>0.48169498339845951</v>
      </c>
      <c r="W47" s="54">
        <f>W44+W45+W46</f>
        <v>21326.081999999999</v>
      </c>
      <c r="X47" s="21">
        <f>IF(M47&gt;0,Y47/M47,0)</f>
        <v>0.39</v>
      </c>
      <c r="Y47" s="54">
        <f>Y44+Y45+Y46</f>
        <v>17266.47</v>
      </c>
      <c r="Z47" s="55">
        <f>IF(M47&gt;0,AA47/M47,0)</f>
        <v>3.0370625437625642E-3</v>
      </c>
      <c r="AA47" s="56">
        <f>SUM(AA44:AA46)</f>
        <v>134.45987</v>
      </c>
      <c r="AB47" s="55">
        <f>IF(M47&gt;0,(AB44*M44+AB45*M45+AB46*M46)/M47,0)</f>
        <v>3.1097392067400004E-3</v>
      </c>
      <c r="AC47" s="55">
        <f>IF(K47&gt;0,(K44*AC44+K45*AC45+K46*AC46)/K47,0)</f>
        <v>2.9011192856693706E-4</v>
      </c>
      <c r="AD47" s="52">
        <f>SUM(AD44:AD46)</f>
        <v>12.84365</v>
      </c>
      <c r="AE47" s="53">
        <f>IF(K47&gt;0,(K44*AE44+K45*AE45+K46*AE46)/K47,0)</f>
        <v>0.21682115114548617</v>
      </c>
      <c r="AF47" s="58">
        <f>SUM(AF44:AF46)</f>
        <v>123.34472980000001</v>
      </c>
      <c r="AG47" s="53">
        <f>IF(AND(AA47&gt;0),((AA44*AG44+AA45*AG45+AA46*AG46)/AA47),0)</f>
        <v>0.90569300675152831</v>
      </c>
      <c r="AH47" s="57">
        <f t="shared" si="0"/>
        <v>0.90790866526019531</v>
      </c>
      <c r="AI47" s="51">
        <f>SUM(AI44:AI46)</f>
        <v>624</v>
      </c>
      <c r="AJ47" s="21">
        <f>IF(AI47&gt;0,(AJ44*AI44+AJ45*AI45+AJ46*AI46)/AI47,0)</f>
        <v>8.8062499999999988E-2</v>
      </c>
      <c r="AK47" s="53">
        <f>IF(K47&gt;0,(AK44*K44+AK45*K45+AK46*K46)/K47,0)</f>
        <v>0.21948375358946948</v>
      </c>
      <c r="AL47" s="58">
        <f>SUM(AL44:AL46)</f>
        <v>124.83383390000002</v>
      </c>
      <c r="AM47" s="56"/>
      <c r="AN47" s="56">
        <f>SUM(AN44:AN46)</f>
        <v>869.44</v>
      </c>
      <c r="AO47" s="105"/>
      <c r="AP47" s="106">
        <f>AO46</f>
        <v>2287</v>
      </c>
      <c r="AQ47" s="51">
        <f>SUM(AQ44:AQ46)</f>
        <v>0</v>
      </c>
      <c r="AR47" s="59"/>
      <c r="AS47" s="58"/>
      <c r="AT47" s="58"/>
      <c r="AU47" s="58"/>
      <c r="AV47" s="58"/>
    </row>
    <row r="48" spans="1:48" x14ac:dyDescent="0.2">
      <c r="A48" s="157">
        <v>12</v>
      </c>
      <c r="B48" s="23">
        <v>1</v>
      </c>
      <c r="C48" s="11" t="s">
        <v>56</v>
      </c>
      <c r="D48" s="12">
        <v>5900</v>
      </c>
      <c r="E48" s="12">
        <v>0</v>
      </c>
      <c r="F48" s="12">
        <v>12491</v>
      </c>
      <c r="G48" s="13">
        <v>3.2</v>
      </c>
      <c r="H48" s="13">
        <v>7</v>
      </c>
      <c r="I48" s="12">
        <v>12550</v>
      </c>
      <c r="J48" s="13">
        <v>3.3</v>
      </c>
      <c r="K48" s="12">
        <v>16380</v>
      </c>
      <c r="L48" s="14">
        <v>6.2E-2</v>
      </c>
      <c r="M48" s="24">
        <f>ROUND(K48*(1-L48),0)</f>
        <v>15364</v>
      </c>
      <c r="N48" s="15">
        <v>0.65200000000000002</v>
      </c>
      <c r="O48" s="25">
        <f>M48*N48</f>
        <v>10017.328</v>
      </c>
      <c r="P48" s="14">
        <v>0.32200000000000001</v>
      </c>
      <c r="Q48" s="25">
        <f>M48*P48</f>
        <v>4947.2080000000005</v>
      </c>
      <c r="R48" s="16">
        <v>2.5999999999999999E-2</v>
      </c>
      <c r="S48" s="25">
        <f>M48*R48</f>
        <v>399.464</v>
      </c>
      <c r="T48" s="26">
        <v>0.24199999999999999</v>
      </c>
      <c r="U48" s="25">
        <f>M48*T48</f>
        <v>3718.0879999999997</v>
      </c>
      <c r="V48" s="16">
        <v>0.48199999999999998</v>
      </c>
      <c r="W48" s="25">
        <f>M48*V48</f>
        <v>7405.4479999999994</v>
      </c>
      <c r="X48" s="16">
        <v>0.39</v>
      </c>
      <c r="Y48" s="25">
        <f>X48*M48</f>
        <v>5991.96</v>
      </c>
      <c r="Z48" s="17">
        <v>3.0000000000000001E-3</v>
      </c>
      <c r="AA48" s="18">
        <f>M48*Z48</f>
        <v>46.091999999999999</v>
      </c>
      <c r="AB48" s="27">
        <f>IF(M48&gt;0,(AD48+AL48)/M48,0)</f>
        <v>3.0982882061963033E-3</v>
      </c>
      <c r="AC48" s="17">
        <v>2.7999999999999998E-4</v>
      </c>
      <c r="AD48" s="24">
        <f>AC48*M48</f>
        <v>4.30192</v>
      </c>
      <c r="AE48" s="117">
        <v>0.21659999999999999</v>
      </c>
      <c r="AF48" s="30">
        <f>AI48*(1-AJ48)*AE48</f>
        <v>42.630995400000003</v>
      </c>
      <c r="AG48" s="28">
        <f>IF(AND(AE48&gt;0,AC48&gt;0,Z48&gt;0),((Z48-AC48)*AE48)/((AE48-AC48)*Z48),0)</f>
        <v>0.90784023668639058</v>
      </c>
      <c r="AH48" s="60">
        <f t="shared" si="0"/>
        <v>0.91078669950519608</v>
      </c>
      <c r="AI48" s="12">
        <v>217</v>
      </c>
      <c r="AJ48" s="14">
        <v>9.2999999999999999E-2</v>
      </c>
      <c r="AK48" s="15">
        <v>0.22</v>
      </c>
      <c r="AL48" s="30">
        <f>AI48*(1-AJ48)*AK48</f>
        <v>43.300180000000005</v>
      </c>
      <c r="AM48" s="19">
        <v>1.6</v>
      </c>
      <c r="AN48" s="19">
        <v>794.28</v>
      </c>
      <c r="AO48" s="101">
        <f>AO46+AI48-AN48</f>
        <v>1709.72</v>
      </c>
      <c r="AP48" s="102"/>
      <c r="AQ48" s="12"/>
      <c r="AR48" s="31"/>
      <c r="AS48" s="20"/>
      <c r="AT48" s="20"/>
      <c r="AU48" s="20"/>
      <c r="AV48" s="20"/>
    </row>
    <row r="49" spans="1:48" x14ac:dyDescent="0.2">
      <c r="A49" s="158"/>
      <c r="B49" s="33">
        <v>2</v>
      </c>
      <c r="C49" s="11" t="s">
        <v>52</v>
      </c>
      <c r="D49" s="34">
        <v>20414</v>
      </c>
      <c r="E49" s="34">
        <v>6</v>
      </c>
      <c r="F49" s="34">
        <v>17576</v>
      </c>
      <c r="G49" s="35">
        <v>2.4</v>
      </c>
      <c r="H49" s="35">
        <v>7</v>
      </c>
      <c r="I49" s="34">
        <v>17866</v>
      </c>
      <c r="J49" s="35">
        <v>3.1</v>
      </c>
      <c r="K49" s="34">
        <v>16371</v>
      </c>
      <c r="L49" s="36">
        <v>7.2999999999999995E-2</v>
      </c>
      <c r="M49" s="37">
        <f>ROUND(K49*(1-L49),0)</f>
        <v>15176</v>
      </c>
      <c r="N49" s="38">
        <v>0.67800000000000005</v>
      </c>
      <c r="O49" s="25">
        <f>M49*N49</f>
        <v>10289.328000000001</v>
      </c>
      <c r="P49" s="36">
        <v>0.26500000000000001</v>
      </c>
      <c r="Q49" s="25">
        <f>M49*P49</f>
        <v>4021.6400000000003</v>
      </c>
      <c r="R49" s="39">
        <v>5.7000000000000002E-2</v>
      </c>
      <c r="S49" s="25">
        <f>M49*R49</f>
        <v>865.03200000000004</v>
      </c>
      <c r="T49" s="28">
        <v>0.25600000000000001</v>
      </c>
      <c r="U49" s="25">
        <f>M49*T49</f>
        <v>3885.056</v>
      </c>
      <c r="V49" s="39">
        <v>0.47299999999999998</v>
      </c>
      <c r="W49" s="25">
        <f>M49*V49</f>
        <v>7178.2479999999996</v>
      </c>
      <c r="X49" s="39">
        <v>0.4</v>
      </c>
      <c r="Y49" s="25">
        <f>X49*M49</f>
        <v>6070.4000000000005</v>
      </c>
      <c r="Z49" s="40">
        <v>2.98E-3</v>
      </c>
      <c r="AA49" s="18">
        <f>M49*Z49</f>
        <v>45.22448</v>
      </c>
      <c r="AB49" s="27">
        <f>IF(M49&gt;0,(AD49+AL49)/M49,0)</f>
        <v>3.1729809699525564E-3</v>
      </c>
      <c r="AC49" s="40">
        <v>2.7999999999999998E-4</v>
      </c>
      <c r="AD49" s="37">
        <f>AC49*M49</f>
        <v>4.2492799999999997</v>
      </c>
      <c r="AE49" s="28">
        <v>0.2205</v>
      </c>
      <c r="AF49" s="41">
        <f>AI49*(1-AJ49)*AE49</f>
        <v>43.198596000000002</v>
      </c>
      <c r="AG49" s="28">
        <f>IF(AND(AE49&gt;0,AC49&gt;0,Z49&gt;0),((Z49-AC49)*AE49)/((AE49-AC49)*Z49),0)</f>
        <v>0.90719225862605979</v>
      </c>
      <c r="AH49" s="29">
        <f t="shared" si="0"/>
        <v>0.91289551744186626</v>
      </c>
      <c r="AI49" s="34">
        <v>216</v>
      </c>
      <c r="AJ49" s="36">
        <v>9.2999999999999999E-2</v>
      </c>
      <c r="AK49" s="38">
        <v>0.22409999999999999</v>
      </c>
      <c r="AL49" s="41">
        <f>AI49*(1-AJ49)*AK49</f>
        <v>43.903879199999999</v>
      </c>
      <c r="AM49" s="42">
        <v>1.65</v>
      </c>
      <c r="AN49" s="42"/>
      <c r="AO49" s="121">
        <f>AO48+AI49-AN49</f>
        <v>1925.72</v>
      </c>
      <c r="AP49" s="104"/>
      <c r="AQ49" s="43"/>
      <c r="AR49" s="44"/>
      <c r="AS49" s="45"/>
      <c r="AT49" s="45"/>
      <c r="AU49" s="45"/>
      <c r="AV49" s="45"/>
    </row>
    <row r="50" spans="1:48" x14ac:dyDescent="0.2">
      <c r="A50" s="158"/>
      <c r="B50" s="33">
        <v>3</v>
      </c>
      <c r="C50" s="11" t="s">
        <v>51</v>
      </c>
      <c r="D50" s="43">
        <v>22986</v>
      </c>
      <c r="E50" s="43">
        <v>3</v>
      </c>
      <c r="F50" s="43">
        <v>21271</v>
      </c>
      <c r="G50" s="37">
        <v>2.4</v>
      </c>
      <c r="H50" s="37">
        <v>7.4</v>
      </c>
      <c r="I50" s="43">
        <v>21025</v>
      </c>
      <c r="J50" s="37">
        <v>1.3</v>
      </c>
      <c r="K50" s="43">
        <v>16398</v>
      </c>
      <c r="L50" s="39">
        <v>7.0999999999999994E-2</v>
      </c>
      <c r="M50" s="37">
        <f>ROUND(K50*(1-L50),0)</f>
        <v>15234</v>
      </c>
      <c r="N50" s="28">
        <v>0.61899999999999999</v>
      </c>
      <c r="O50" s="25">
        <f>M50*N50</f>
        <v>9429.8459999999995</v>
      </c>
      <c r="P50" s="39">
        <v>0.35399999999999998</v>
      </c>
      <c r="Q50" s="25">
        <f>M50*P50</f>
        <v>5392.8359999999993</v>
      </c>
      <c r="R50" s="39">
        <v>2.7E-2</v>
      </c>
      <c r="S50" s="25">
        <f>M50*R50</f>
        <v>411.31799999999998</v>
      </c>
      <c r="T50" s="28">
        <v>0.26100000000000001</v>
      </c>
      <c r="U50" s="25">
        <f>M50*T50</f>
        <v>3976.0740000000001</v>
      </c>
      <c r="V50" s="39">
        <v>0.47299999999999998</v>
      </c>
      <c r="W50" s="25">
        <f>M50*V50</f>
        <v>7205.6819999999998</v>
      </c>
      <c r="X50" s="39">
        <v>0.39</v>
      </c>
      <c r="Y50" s="25">
        <f>X50*M50</f>
        <v>5941.26</v>
      </c>
      <c r="Z50" s="47">
        <v>2.98E-3</v>
      </c>
      <c r="AA50" s="18">
        <f>M50*Z50</f>
        <v>45.397320000000001</v>
      </c>
      <c r="AB50" s="27">
        <f>IF(M50&gt;0,(AD50+AL50)/M50,0)</f>
        <v>3.1071666010240254E-3</v>
      </c>
      <c r="AC50" s="47">
        <v>3.3E-4</v>
      </c>
      <c r="AD50" s="37">
        <f>AC50*M50</f>
        <v>5.0272199999999998</v>
      </c>
      <c r="AE50" s="28">
        <v>0.21940000000000001</v>
      </c>
      <c r="AF50" s="41">
        <f>AI50*(1-AJ50)*AE50</f>
        <v>42.326648000000006</v>
      </c>
      <c r="AG50" s="28">
        <f>IF(AND(AE50&gt;0,AC50&gt;0,Z50&gt;0),((Z50-AC50)*AE50)/((AE50-AC50)*Z50),0)</f>
        <v>0.89060130024940709</v>
      </c>
      <c r="AH50" s="29">
        <f t="shared" si="0"/>
        <v>0.8951409123131292</v>
      </c>
      <c r="AI50" s="43">
        <v>212</v>
      </c>
      <c r="AJ50" s="39">
        <v>0.09</v>
      </c>
      <c r="AK50" s="28">
        <v>0.21929999999999999</v>
      </c>
      <c r="AL50" s="41">
        <f>AI50*(1-AJ50)*AK50</f>
        <v>42.307356000000006</v>
      </c>
      <c r="AM50" s="18">
        <v>1.59</v>
      </c>
      <c r="AN50" s="18"/>
      <c r="AO50" s="121">
        <f>AO49+AI50-AN50</f>
        <v>2137.7200000000003</v>
      </c>
      <c r="AP50" s="104"/>
      <c r="AQ50" s="43"/>
      <c r="AR50" s="48"/>
      <c r="AS50" s="41"/>
      <c r="AT50" s="41"/>
      <c r="AU50" s="41"/>
      <c r="AV50" s="41"/>
    </row>
    <row r="51" spans="1:48" s="22" customFormat="1" ht="13.5" thickBot="1" x14ac:dyDescent="0.25">
      <c r="A51" s="159"/>
      <c r="B51" s="49" t="s">
        <v>38</v>
      </c>
      <c r="C51" s="50"/>
      <c r="D51" s="51">
        <f>SUM(D48:D50)</f>
        <v>49300</v>
      </c>
      <c r="E51" s="51"/>
      <c r="F51" s="51">
        <f>SUM(F48:F50)</f>
        <v>51338</v>
      </c>
      <c r="G51" s="52"/>
      <c r="H51" s="52"/>
      <c r="I51" s="51">
        <f>SUM(I48:I50)</f>
        <v>51441</v>
      </c>
      <c r="J51" s="52"/>
      <c r="K51" s="51">
        <f>SUM(K48:K50)</f>
        <v>49149</v>
      </c>
      <c r="L51" s="21">
        <f>IF(K51&gt;0,(K48*L48+K49*L49+K50*L50)/K51,0)</f>
        <v>6.8666727705548436E-2</v>
      </c>
      <c r="M51" s="52">
        <f>M48+M49+M50</f>
        <v>45774</v>
      </c>
      <c r="N51" s="53">
        <f>IF(M51&gt;0,O51/M51,0)</f>
        <v>0.64963739240616947</v>
      </c>
      <c r="O51" s="54">
        <f>O48+O49+O50</f>
        <v>29736.502</v>
      </c>
      <c r="P51" s="21">
        <f>IF(M51&gt;0,Q51/M51,0)</f>
        <v>0.31375199895136979</v>
      </c>
      <c r="Q51" s="54">
        <f>Q48+Q49+Q50</f>
        <v>14361.684000000001</v>
      </c>
      <c r="R51" s="21">
        <f>IF(M51&gt;0,S51/M51,0)</f>
        <v>3.6610608642460789E-2</v>
      </c>
      <c r="S51" s="54">
        <f>S48+S49+S50</f>
        <v>1675.8140000000001</v>
      </c>
      <c r="T51" s="21">
        <f>IF(M51&gt;0,U51/M51,0)</f>
        <v>0.2529649582732556</v>
      </c>
      <c r="U51" s="54">
        <f>U48+U49+U50</f>
        <v>11579.218000000001</v>
      </c>
      <c r="V51" s="21">
        <f>IF(M51&gt;0,W51/M51,0)</f>
        <v>0.47602084152575697</v>
      </c>
      <c r="W51" s="54">
        <f>W48+W49+W50</f>
        <v>21789.378000000001</v>
      </c>
      <c r="X51" s="21">
        <f>IF(M51&gt;0,Y51/M51,0)</f>
        <v>0.39331541923362612</v>
      </c>
      <c r="Y51" s="54">
        <f>Y48+Y49+Y50</f>
        <v>18003.620000000003</v>
      </c>
      <c r="Z51" s="55">
        <f>IF(M51&gt;0,AA51/M51,0)</f>
        <v>2.9867129811683487E-3</v>
      </c>
      <c r="AA51" s="56">
        <f>SUM(AA48:AA50)</f>
        <v>136.71379999999999</v>
      </c>
      <c r="AB51" s="55">
        <f>IF(M51&gt;0,(AB48*M48+AB49*M49+AB50*M50)/M51,0)</f>
        <v>3.1260067986193037E-3</v>
      </c>
      <c r="AC51" s="55">
        <f>IF(K51&gt;0,(K48*AC48+K49*AC49+K50*AC50)/K51,0)</f>
        <v>2.9668192638710855E-4</v>
      </c>
      <c r="AD51" s="52">
        <f>SUM(AD48:AD50)</f>
        <v>13.578419999999999</v>
      </c>
      <c r="AE51" s="53">
        <f>IF(K51&gt;0,(K48*AE48+K49*AE49+K50*AE50)/K51,0)</f>
        <v>0.21883323567112251</v>
      </c>
      <c r="AF51" s="58">
        <f>SUM(AF48:AF50)</f>
        <v>128.1562394</v>
      </c>
      <c r="AG51" s="53">
        <f>IF(AND(AA51&gt;0),((AA48*AG48+AA49*AG49+AA50*AG50)/AA51),0)</f>
        <v>0.90190150932514923</v>
      </c>
      <c r="AH51" s="57">
        <f t="shared" si="0"/>
        <v>0.90630830910022719</v>
      </c>
      <c r="AI51" s="51">
        <f>SUM(AI48:AI50)</f>
        <v>645</v>
      </c>
      <c r="AJ51" s="21">
        <f>IF(AI51&gt;0,(AJ48*AI48+AJ49*AI49+AJ50*AI50)/AI51,0)</f>
        <v>9.2013953488372102E-2</v>
      </c>
      <c r="AK51" s="53">
        <f>IF(K51&gt;0,(AK48*K48+AK49*K49+AK50*K50)/K51,0)</f>
        <v>0.22113211865958618</v>
      </c>
      <c r="AL51" s="58">
        <f>SUM(AL48:AL50)</f>
        <v>129.51141520000002</v>
      </c>
      <c r="AM51" s="56"/>
      <c r="AN51" s="56">
        <f>SUM(AN48:AN50)</f>
        <v>794.28</v>
      </c>
      <c r="AO51" s="105"/>
      <c r="AP51" s="106">
        <f>AO50</f>
        <v>2137.7200000000003</v>
      </c>
      <c r="AQ51" s="51">
        <f>SUM(AQ48:AQ50)</f>
        <v>0</v>
      </c>
      <c r="AR51" s="59"/>
      <c r="AS51" s="58"/>
      <c r="AT51" s="58"/>
      <c r="AU51" s="58"/>
      <c r="AV51" s="58"/>
    </row>
    <row r="52" spans="1:48" x14ac:dyDescent="0.2">
      <c r="A52" s="157">
        <v>13</v>
      </c>
      <c r="B52" s="23">
        <v>1</v>
      </c>
      <c r="C52" s="46" t="s">
        <v>50</v>
      </c>
      <c r="D52" s="12">
        <v>6900</v>
      </c>
      <c r="E52" s="12">
        <v>2</v>
      </c>
      <c r="F52" s="12">
        <v>8591</v>
      </c>
      <c r="G52" s="13">
        <v>2.8</v>
      </c>
      <c r="H52" s="13">
        <v>8.1999999999999993</v>
      </c>
      <c r="I52" s="12">
        <v>8601</v>
      </c>
      <c r="J52" s="13">
        <v>4.2</v>
      </c>
      <c r="K52" s="12">
        <v>15906</v>
      </c>
      <c r="L52" s="14">
        <v>6.9000000000000006E-2</v>
      </c>
      <c r="M52" s="24">
        <f>ROUND(K52*(1-L52),0)</f>
        <v>14808</v>
      </c>
      <c r="N52" s="15">
        <v>0.53800000000000003</v>
      </c>
      <c r="O52" s="25">
        <f>M52*N52</f>
        <v>7966.7040000000006</v>
      </c>
      <c r="P52" s="14">
        <v>0.438</v>
      </c>
      <c r="Q52" s="25">
        <f>M52*P52</f>
        <v>6485.9040000000005</v>
      </c>
      <c r="R52" s="16">
        <v>2.4E-2</v>
      </c>
      <c r="S52" s="25">
        <f>M52*R52</f>
        <v>355.392</v>
      </c>
      <c r="T52" s="26">
        <v>0.23799999999999999</v>
      </c>
      <c r="U52" s="25">
        <f>M52*T52</f>
        <v>3524.3039999999996</v>
      </c>
      <c r="V52" s="16">
        <v>0.501</v>
      </c>
      <c r="W52" s="25">
        <f>M52*V52</f>
        <v>7418.808</v>
      </c>
      <c r="X52" s="16">
        <v>0.39</v>
      </c>
      <c r="Y52" s="25">
        <f>X52*M52</f>
        <v>5775.12</v>
      </c>
      <c r="Z52" s="17">
        <v>2.8999999999999998E-3</v>
      </c>
      <c r="AA52" s="18">
        <f>M52*Z52</f>
        <v>42.943199999999997</v>
      </c>
      <c r="AB52" s="27">
        <f>IF(M52&gt;0,(AD52+AL52)/M52,0)</f>
        <v>3.116254862236629E-3</v>
      </c>
      <c r="AC52" s="17">
        <v>2.9999999999999997E-4</v>
      </c>
      <c r="AD52" s="24">
        <f>AC52*M52</f>
        <v>4.4423999999999992</v>
      </c>
      <c r="AE52" s="117">
        <v>0.21840000000000001</v>
      </c>
      <c r="AF52" s="30">
        <f>AI52*(1-AJ52)*AE52</f>
        <v>40.300696800000004</v>
      </c>
      <c r="AG52" s="28">
        <f>IF(AND(AE52&gt;0,AC52&gt;0,Z52&gt;0),((Z52-AC52)*AE52)/((AE52-AC52)*Z52),0)</f>
        <v>0.89778494521652519</v>
      </c>
      <c r="AH52" s="60">
        <f t="shared" si="0"/>
        <v>0.90493183240001596</v>
      </c>
      <c r="AI52" s="12">
        <v>203</v>
      </c>
      <c r="AJ52" s="14">
        <v>9.0999999999999998E-2</v>
      </c>
      <c r="AK52" s="15">
        <v>0.22600000000000001</v>
      </c>
      <c r="AL52" s="30">
        <f>AI52*(1-AJ52)*AK52</f>
        <v>41.703102000000001</v>
      </c>
      <c r="AM52" s="19">
        <v>1.65</v>
      </c>
      <c r="AN52" s="19">
        <v>1112.02</v>
      </c>
      <c r="AO52" s="101">
        <f>AO50+AI52-AN52</f>
        <v>1228.7000000000003</v>
      </c>
      <c r="AP52" s="102"/>
      <c r="AQ52" s="12"/>
      <c r="AR52" s="31"/>
      <c r="AS52" s="20"/>
      <c r="AT52" s="20"/>
      <c r="AU52" s="20"/>
      <c r="AV52" s="20"/>
    </row>
    <row r="53" spans="1:48" x14ac:dyDescent="0.2">
      <c r="A53" s="158"/>
      <c r="B53" s="33">
        <v>2</v>
      </c>
      <c r="C53" s="11" t="s">
        <v>57</v>
      </c>
      <c r="D53" s="34">
        <v>19053</v>
      </c>
      <c r="E53" s="34">
        <v>7</v>
      </c>
      <c r="F53" s="34">
        <v>17589</v>
      </c>
      <c r="G53" s="35">
        <v>4.2</v>
      </c>
      <c r="H53" s="35">
        <v>8.6999999999999993</v>
      </c>
      <c r="I53" s="34">
        <v>17656</v>
      </c>
      <c r="J53" s="35">
        <v>2.5</v>
      </c>
      <c r="K53" s="34">
        <v>16227</v>
      </c>
      <c r="L53" s="36">
        <v>6.9000000000000006E-2</v>
      </c>
      <c r="M53" s="37">
        <f>ROUND(K53*(1-L53),0)</f>
        <v>15107</v>
      </c>
      <c r="N53" s="38">
        <v>0.70599999999999996</v>
      </c>
      <c r="O53" s="25">
        <f>M53*N53</f>
        <v>10665.541999999999</v>
      </c>
      <c r="P53" s="36">
        <v>0.28299999999999997</v>
      </c>
      <c r="Q53" s="25">
        <f>M53*P53</f>
        <v>4275.2809999999999</v>
      </c>
      <c r="R53" s="39">
        <v>1.0999999999999999E-2</v>
      </c>
      <c r="S53" s="25">
        <f>M53*R53</f>
        <v>166.17699999999999</v>
      </c>
      <c r="T53" s="28">
        <v>0.22600000000000001</v>
      </c>
      <c r="U53" s="25">
        <f>M53*T53</f>
        <v>3414.1820000000002</v>
      </c>
      <c r="V53" s="39">
        <v>0.498</v>
      </c>
      <c r="W53" s="25">
        <f>M53*V53</f>
        <v>7523.2860000000001</v>
      </c>
      <c r="X53" s="39">
        <v>0.39</v>
      </c>
      <c r="Y53" s="25">
        <f>X53*M53</f>
        <v>5891.7300000000005</v>
      </c>
      <c r="Z53" s="40">
        <v>2.9299999999999999E-3</v>
      </c>
      <c r="AA53" s="18">
        <f>M53*Z53</f>
        <v>44.263509999999997</v>
      </c>
      <c r="AB53" s="27">
        <f>IF(M53&gt;0,(AD53+AL53)/M53,0)</f>
        <v>3.1341144105381611E-3</v>
      </c>
      <c r="AC53" s="40">
        <v>2.7999999999999998E-4</v>
      </c>
      <c r="AD53" s="37">
        <f>AC53*M53</f>
        <v>4.2299599999999993</v>
      </c>
      <c r="AE53" s="28">
        <v>0.21809999999999999</v>
      </c>
      <c r="AF53" s="41">
        <f>AI53*(1-AJ53)*AE53</f>
        <v>40.993203600000001</v>
      </c>
      <c r="AG53" s="28">
        <f>IF(AND(AE53&gt;0,AC53&gt;0,Z53&gt;0),((Z53-AC53)*AE53)/((AE53-AC53)*Z53),0)</f>
        <v>0.9055994820534724</v>
      </c>
      <c r="AH53" s="29">
        <f t="shared" si="0"/>
        <v>0.911773456666643</v>
      </c>
      <c r="AI53" s="34">
        <v>207</v>
      </c>
      <c r="AJ53" s="36">
        <v>9.1999999999999998E-2</v>
      </c>
      <c r="AK53" s="38">
        <v>0.22939999999999999</v>
      </c>
      <c r="AL53" s="41">
        <f>AI53*(1-AJ53)*AK53</f>
        <v>43.117106400000004</v>
      </c>
      <c r="AM53" s="42">
        <v>1.65</v>
      </c>
      <c r="AN53" s="42"/>
      <c r="AO53" s="121">
        <f>AO52+AI53-AN53</f>
        <v>1435.7000000000003</v>
      </c>
      <c r="AP53" s="104"/>
      <c r="AQ53" s="43"/>
      <c r="AR53" s="44"/>
      <c r="AS53" s="45"/>
      <c r="AT53" s="45"/>
      <c r="AU53" s="45"/>
      <c r="AV53" s="45"/>
    </row>
    <row r="54" spans="1:48" x14ac:dyDescent="0.2">
      <c r="A54" s="158"/>
      <c r="B54" s="33">
        <v>3</v>
      </c>
      <c r="C54" s="11" t="s">
        <v>51</v>
      </c>
      <c r="D54" s="43">
        <v>19247</v>
      </c>
      <c r="E54" s="43">
        <v>5</v>
      </c>
      <c r="F54" s="43">
        <v>17005</v>
      </c>
      <c r="G54" s="37">
        <v>3.3</v>
      </c>
      <c r="H54" s="37">
        <v>8.6</v>
      </c>
      <c r="I54" s="43">
        <v>17009</v>
      </c>
      <c r="J54" s="37">
        <v>2.8</v>
      </c>
      <c r="K54" s="144">
        <v>16312</v>
      </c>
      <c r="L54" s="39">
        <v>6.5000000000000002E-2</v>
      </c>
      <c r="M54" s="37">
        <f>ROUND(K54*(1-L54),0)</f>
        <v>15252</v>
      </c>
      <c r="N54" s="28">
        <v>0.64500000000000002</v>
      </c>
      <c r="O54" s="25">
        <f>M54*N54</f>
        <v>9837.5400000000009</v>
      </c>
      <c r="P54" s="39">
        <v>0.33200000000000002</v>
      </c>
      <c r="Q54" s="25">
        <f>M54*P54</f>
        <v>5063.6640000000007</v>
      </c>
      <c r="R54" s="39">
        <v>2.3E-2</v>
      </c>
      <c r="S54" s="25">
        <f>M54*R54</f>
        <v>350.79599999999999</v>
      </c>
      <c r="T54" s="28">
        <v>0.22</v>
      </c>
      <c r="U54" s="25">
        <f>M54*T54</f>
        <v>3355.44</v>
      </c>
      <c r="V54" s="39">
        <v>0.5</v>
      </c>
      <c r="W54" s="25">
        <f>M54*V54</f>
        <v>7626</v>
      </c>
      <c r="X54" s="39">
        <v>0.39</v>
      </c>
      <c r="Y54" s="25">
        <f>X54*M54</f>
        <v>5948.2800000000007</v>
      </c>
      <c r="Z54" s="47">
        <v>2.9399999999999999E-3</v>
      </c>
      <c r="AA54" s="18">
        <f>M54*Z54</f>
        <v>44.840879999999999</v>
      </c>
      <c r="AB54" s="27">
        <f>IF(M54&gt;0,(AD54+AL54)/M54,0)</f>
        <v>3.2268604379753481E-3</v>
      </c>
      <c r="AC54" s="47">
        <v>2.7E-4</v>
      </c>
      <c r="AD54" s="37">
        <f>AC54*M54</f>
        <v>4.1180399999999997</v>
      </c>
      <c r="AE54" s="28">
        <v>0.2172</v>
      </c>
      <c r="AF54" s="41">
        <f>AI54*(1-AJ54)*AE54</f>
        <v>45.901093200000005</v>
      </c>
      <c r="AG54" s="28">
        <f>IF(AND(AE54&gt;0,AC54&gt;0,Z54&gt;0),((Z54-AC54)*AE54)/((AE54-AC54)*Z54),0)</f>
        <v>0.90929360265749226</v>
      </c>
      <c r="AH54" s="29">
        <f t="shared" si="0"/>
        <v>0.91748817205895028</v>
      </c>
      <c r="AI54" s="43">
        <v>233</v>
      </c>
      <c r="AJ54" s="39">
        <v>9.2999999999999999E-2</v>
      </c>
      <c r="AK54" s="28">
        <v>0.21340000000000001</v>
      </c>
      <c r="AL54" s="41">
        <f>AI54*(1-AJ54)*AK54</f>
        <v>45.098035400000008</v>
      </c>
      <c r="AM54" s="18">
        <v>1.73</v>
      </c>
      <c r="AN54" s="18"/>
      <c r="AO54" s="121">
        <f>AO53+AI54-AN54</f>
        <v>1668.7000000000003</v>
      </c>
      <c r="AP54" s="104"/>
      <c r="AQ54" s="43"/>
      <c r="AR54" s="48"/>
      <c r="AS54" s="41"/>
      <c r="AT54" s="41"/>
      <c r="AU54" s="41"/>
      <c r="AV54" s="41"/>
    </row>
    <row r="55" spans="1:48" s="22" customFormat="1" ht="13.5" thickBot="1" x14ac:dyDescent="0.25">
      <c r="A55" s="159"/>
      <c r="B55" s="49" t="s">
        <v>38</v>
      </c>
      <c r="C55" s="50"/>
      <c r="D55" s="51">
        <f>SUM(D52:D54)</f>
        <v>45200</v>
      </c>
      <c r="E55" s="51"/>
      <c r="F55" s="51">
        <f>SUM(F52:F54)</f>
        <v>43185</v>
      </c>
      <c r="G55" s="52"/>
      <c r="H55" s="52"/>
      <c r="I55" s="51">
        <f>SUM(I52:I54)</f>
        <v>43266</v>
      </c>
      <c r="J55" s="52"/>
      <c r="K55" s="51">
        <f>SUM(K52:K54)</f>
        <v>48445</v>
      </c>
      <c r="L55" s="21">
        <f>IF(K55&gt;0,(K52*L52+K53*L53+K54*L54)/K55,0)</f>
        <v>6.7653153060171334E-2</v>
      </c>
      <c r="M55" s="52">
        <f>M52+M53+M54</f>
        <v>45167</v>
      </c>
      <c r="N55" s="53">
        <f>IF(M55&gt;0,O55/M55,0)</f>
        <v>0.63032271348550928</v>
      </c>
      <c r="O55" s="54">
        <f>O52+O53+O54</f>
        <v>28469.786</v>
      </c>
      <c r="P55" s="21">
        <f>IF(M55&gt;0,Q55/M55,0)</f>
        <v>0.35036307481125606</v>
      </c>
      <c r="Q55" s="54">
        <f>Q52+Q53+Q54</f>
        <v>15824.849000000002</v>
      </c>
      <c r="R55" s="21">
        <f>IF(M55&gt;0,S55/M55,0)</f>
        <v>1.9314211703234663E-2</v>
      </c>
      <c r="S55" s="54">
        <f>S52+S53+S54</f>
        <v>872.36500000000001</v>
      </c>
      <c r="T55" s="21">
        <f>IF(M55&gt;0,U55/M55,0)</f>
        <v>0.22790811875927114</v>
      </c>
      <c r="U55" s="54">
        <f>U52+U53+U54</f>
        <v>10293.925999999999</v>
      </c>
      <c r="V55" s="21">
        <f>IF(M55&gt;0,W55/M55,0)</f>
        <v>0.4996589102663449</v>
      </c>
      <c r="W55" s="54">
        <f>W52+W53+W54</f>
        <v>22568.094000000001</v>
      </c>
      <c r="X55" s="21">
        <f>IF(M55&gt;0,Y55/M55,0)</f>
        <v>0.39</v>
      </c>
      <c r="Y55" s="54">
        <f>Y52+Y53+Y54</f>
        <v>17615.13</v>
      </c>
      <c r="Z55" s="55">
        <f>IF(M55&gt;0,AA55/M55,0)</f>
        <v>2.9235413022782116E-3</v>
      </c>
      <c r="AA55" s="56">
        <f>SUM(AA52:AA54)</f>
        <v>132.04758999999999</v>
      </c>
      <c r="AB55" s="55">
        <f>IF(M55&gt;0,(AB52*M52+AB53*M53+AB54*M54)/M55,0)</f>
        <v>3.159577651825448E-3</v>
      </c>
      <c r="AC55" s="55">
        <f>IF(K55&gt;0,(K52*AC52+K53*AC53+K54*AC54)/K55,0)</f>
        <v>2.8319950459283722E-4</v>
      </c>
      <c r="AD55" s="52">
        <f>SUM(AD52:AD54)</f>
        <v>12.790399999999998</v>
      </c>
      <c r="AE55" s="53">
        <f>IF(K55&gt;0,(K52*AE52+K53*AE53+K54*AE54)/K55,0)</f>
        <v>0.21789545876767472</v>
      </c>
      <c r="AF55" s="58">
        <f>SUM(AF52:AF54)</f>
        <v>127.19499360000002</v>
      </c>
      <c r="AG55" s="53">
        <f>IF(AND(AA55&gt;0),((AA52*AG52+AA53*AG53+AA54*AG54)/AA55),0)</f>
        <v>0.90431257026972833</v>
      </c>
      <c r="AH55" s="57">
        <f t="shared" si="0"/>
        <v>0.91152605770174999</v>
      </c>
      <c r="AI55" s="51">
        <f>SUM(AI52:AI54)</f>
        <v>643</v>
      </c>
      <c r="AJ55" s="21">
        <f>IF(AI55&gt;0,(AJ52*AI52+AJ53*AI53+AJ54*AI54)/AI55,0)</f>
        <v>9.2046656298600302E-2</v>
      </c>
      <c r="AK55" s="53">
        <f>IF(K55&gt;0,(AK52*K52+AK53*K53+AK54*K54)/K55,0)</f>
        <v>0.2228962865104758</v>
      </c>
      <c r="AL55" s="58">
        <f>SUM(AL52:AL54)</f>
        <v>129.91824380000003</v>
      </c>
      <c r="AM55" s="56"/>
      <c r="AN55" s="56">
        <f>SUM(AN52:AN54)</f>
        <v>1112.02</v>
      </c>
      <c r="AO55" s="105"/>
      <c r="AP55" s="106">
        <f>AO54</f>
        <v>1668.7000000000003</v>
      </c>
      <c r="AQ55" s="51">
        <f>SUM(AQ52:AQ54)</f>
        <v>0</v>
      </c>
      <c r="AR55" s="59"/>
      <c r="AS55" s="58"/>
      <c r="AT55" s="58"/>
      <c r="AU55" s="58"/>
      <c r="AV55" s="58"/>
    </row>
    <row r="56" spans="1:48" x14ac:dyDescent="0.2">
      <c r="A56" s="157">
        <v>14</v>
      </c>
      <c r="B56" s="23">
        <v>1</v>
      </c>
      <c r="C56" s="46" t="s">
        <v>50</v>
      </c>
      <c r="D56" s="12">
        <v>20100</v>
      </c>
      <c r="E56" s="12">
        <v>0</v>
      </c>
      <c r="F56" s="12">
        <v>14986</v>
      </c>
      <c r="G56" s="13">
        <v>2.2000000000000002</v>
      </c>
      <c r="H56" s="13">
        <v>7.9</v>
      </c>
      <c r="I56" s="12">
        <v>15592</v>
      </c>
      <c r="J56" s="13">
        <v>2.6</v>
      </c>
      <c r="K56" s="12">
        <v>16356</v>
      </c>
      <c r="L56" s="14">
        <v>6.5000000000000002E-2</v>
      </c>
      <c r="M56" s="24">
        <f>ROUND(K56*(1-L56),0)</f>
        <v>15293</v>
      </c>
      <c r="N56" s="15">
        <v>0.629</v>
      </c>
      <c r="O56" s="25">
        <f>M56*N56</f>
        <v>9619.2970000000005</v>
      </c>
      <c r="P56" s="14">
        <v>0.34</v>
      </c>
      <c r="Q56" s="25">
        <f>M56*P56</f>
        <v>5199.6200000000008</v>
      </c>
      <c r="R56" s="16">
        <v>3.1E-2</v>
      </c>
      <c r="S56" s="25">
        <f>M56*R56</f>
        <v>474.08299999999997</v>
      </c>
      <c r="T56" s="26">
        <v>0.218</v>
      </c>
      <c r="U56" s="25">
        <f>M56*T56</f>
        <v>3333.8739999999998</v>
      </c>
      <c r="V56" s="16">
        <v>0.51100000000000001</v>
      </c>
      <c r="W56" s="25">
        <f>M56*V56</f>
        <v>7814.723</v>
      </c>
      <c r="X56" s="16">
        <v>0.39</v>
      </c>
      <c r="Y56" s="25">
        <f>X56*M56</f>
        <v>5964.27</v>
      </c>
      <c r="Z56" s="17">
        <v>3.0500000000000002E-3</v>
      </c>
      <c r="AA56" s="18">
        <f>M56*Z56</f>
        <v>46.643650000000001</v>
      </c>
      <c r="AB56" s="27">
        <f>IF(M56&gt;0,(AD56+AL56)/M56,0)</f>
        <v>3.1983378016085789E-3</v>
      </c>
      <c r="AC56" s="17">
        <v>2.9999999999999997E-4</v>
      </c>
      <c r="AD56" s="24">
        <f>AC56*M56</f>
        <v>4.5878999999999994</v>
      </c>
      <c r="AE56" s="117">
        <v>0.222</v>
      </c>
      <c r="AF56" s="30">
        <f>AI56*(1-AJ56)*AE56</f>
        <v>43.636319999999998</v>
      </c>
      <c r="AG56" s="28">
        <f>IF(AND(AE56&gt;0,AC56&gt;0,Z56&gt;0),((Z56-AC56)*AE56)/((AE56-AC56)*Z56),0)</f>
        <v>0.90285942456576229</v>
      </c>
      <c r="AH56" s="60">
        <f t="shared" si="0"/>
        <v>0.90740847278068704</v>
      </c>
      <c r="AI56" s="12">
        <v>216</v>
      </c>
      <c r="AJ56" s="14">
        <v>0.09</v>
      </c>
      <c r="AK56" s="15">
        <v>0.22550000000000001</v>
      </c>
      <c r="AL56" s="30">
        <f>AI56*(1-AJ56)*AK56</f>
        <v>44.324280000000002</v>
      </c>
      <c r="AM56" s="19">
        <v>1.7</v>
      </c>
      <c r="AN56" s="19"/>
      <c r="AO56" s="101">
        <f>AO54+AI56-AN56</f>
        <v>1884.7000000000003</v>
      </c>
      <c r="AP56" s="102"/>
      <c r="AQ56" s="12"/>
      <c r="AR56" s="31"/>
      <c r="AS56" s="20"/>
      <c r="AT56" s="20"/>
      <c r="AU56" s="20"/>
      <c r="AV56" s="20"/>
    </row>
    <row r="57" spans="1:48" x14ac:dyDescent="0.2">
      <c r="A57" s="158"/>
      <c r="B57" s="33">
        <v>2</v>
      </c>
      <c r="C57" s="11" t="s">
        <v>51</v>
      </c>
      <c r="D57" s="34">
        <v>20120</v>
      </c>
      <c r="E57" s="34">
        <v>5</v>
      </c>
      <c r="F57" s="34">
        <v>18654</v>
      </c>
      <c r="G57" s="35">
        <v>3.6</v>
      </c>
      <c r="H57" s="35">
        <v>7.7</v>
      </c>
      <c r="I57" s="34">
        <v>18326</v>
      </c>
      <c r="J57" s="35">
        <v>2</v>
      </c>
      <c r="K57" s="34">
        <v>16290</v>
      </c>
      <c r="L57" s="36">
        <v>6.6000000000000003E-2</v>
      </c>
      <c r="M57" s="37">
        <f>ROUND(K57*(1-L57),0)</f>
        <v>15215</v>
      </c>
      <c r="N57" s="38">
        <v>0.65700000000000003</v>
      </c>
      <c r="O57" s="25">
        <f>M57*N57</f>
        <v>9996.255000000001</v>
      </c>
      <c r="P57" s="36">
        <v>0.32200000000000001</v>
      </c>
      <c r="Q57" s="25">
        <f>M57*P57</f>
        <v>4899.2300000000005</v>
      </c>
      <c r="R57" s="39">
        <v>2.1000000000000001E-2</v>
      </c>
      <c r="S57" s="25">
        <f>M57*R57</f>
        <v>319.51500000000004</v>
      </c>
      <c r="T57" s="28">
        <v>0.23200000000000001</v>
      </c>
      <c r="U57" s="25">
        <f>M57*T57</f>
        <v>3529.88</v>
      </c>
      <c r="V57" s="39">
        <v>0.496</v>
      </c>
      <c r="W57" s="25">
        <f>M57*V57</f>
        <v>7546.64</v>
      </c>
      <c r="X57" s="39">
        <v>0.4</v>
      </c>
      <c r="Y57" s="25">
        <f>X57*M57</f>
        <v>6086</v>
      </c>
      <c r="Z57" s="40">
        <v>3.0999999999999999E-3</v>
      </c>
      <c r="AA57" s="18">
        <f>M57*Z57</f>
        <v>47.166499999999999</v>
      </c>
      <c r="AB57" s="27">
        <f>IF(M57&gt;0,(AD57+AL57)/M57,0)</f>
        <v>3.3619736838646076E-3</v>
      </c>
      <c r="AC57" s="40">
        <v>3.1E-4</v>
      </c>
      <c r="AD57" s="37">
        <f>AC57*M57</f>
        <v>4.7166499999999996</v>
      </c>
      <c r="AE57" s="28">
        <v>0.21429999999999999</v>
      </c>
      <c r="AF57" s="41">
        <f>AI57*(1-AJ57)*AE57</f>
        <v>44.804986800000002</v>
      </c>
      <c r="AG57" s="28">
        <f>IF(AND(AE57&gt;0,AC57&gt;0,Z57&gt;0),((Z57-AC57)*AE57)/((AE57-AC57)*Z57),0)</f>
        <v>0.90130379924295545</v>
      </c>
      <c r="AH57" s="29">
        <f t="shared" si="0"/>
        <v>0.90906109670137591</v>
      </c>
      <c r="AI57" s="34">
        <v>228</v>
      </c>
      <c r="AJ57" s="36">
        <v>8.3000000000000004E-2</v>
      </c>
      <c r="AK57" s="38">
        <v>0.22209999999999999</v>
      </c>
      <c r="AL57" s="41">
        <f>AI57*(1-AJ57)*AK57</f>
        <v>46.435779600000004</v>
      </c>
      <c r="AM57" s="42">
        <v>1.65</v>
      </c>
      <c r="AN57" s="42"/>
      <c r="AO57" s="121">
        <f>AO56+AI57-AN57</f>
        <v>2112.7000000000003</v>
      </c>
      <c r="AP57" s="104"/>
      <c r="AQ57" s="43"/>
      <c r="AR57" s="44"/>
      <c r="AS57" s="45"/>
      <c r="AT57" s="45"/>
      <c r="AU57" s="45"/>
      <c r="AV57" s="45"/>
    </row>
    <row r="58" spans="1:48" x14ac:dyDescent="0.2">
      <c r="A58" s="158"/>
      <c r="B58" s="33">
        <v>3</v>
      </c>
      <c r="C58" s="46" t="s">
        <v>56</v>
      </c>
      <c r="D58" s="43">
        <v>11523</v>
      </c>
      <c r="E58" s="43">
        <v>0</v>
      </c>
      <c r="F58" s="43">
        <v>2877</v>
      </c>
      <c r="G58" s="37">
        <v>2</v>
      </c>
      <c r="H58" s="37">
        <v>8.9</v>
      </c>
      <c r="I58" s="43">
        <v>3625</v>
      </c>
      <c r="J58" s="37">
        <v>7</v>
      </c>
      <c r="K58" s="43">
        <v>15878</v>
      </c>
      <c r="L58" s="39">
        <v>6.4000000000000001E-2</v>
      </c>
      <c r="M58" s="37">
        <f>ROUND(K58*(1-L58),0)</f>
        <v>14862</v>
      </c>
      <c r="N58" s="28">
        <v>0.60799999999999998</v>
      </c>
      <c r="O58" s="25">
        <f>M58*N58</f>
        <v>9036.0959999999995</v>
      </c>
      <c r="P58" s="39">
        <v>0.34599999999999997</v>
      </c>
      <c r="Q58" s="25">
        <f>M58*P58</f>
        <v>5142.2519999999995</v>
      </c>
      <c r="R58" s="39">
        <v>4.5999999999999999E-2</v>
      </c>
      <c r="S58" s="25">
        <f>M58*R58</f>
        <v>683.65200000000004</v>
      </c>
      <c r="T58" s="28">
        <v>0.22800000000000001</v>
      </c>
      <c r="U58" s="25">
        <f>M58*T58</f>
        <v>3388.5360000000001</v>
      </c>
      <c r="V58" s="39">
        <v>0.504</v>
      </c>
      <c r="W58" s="25">
        <f>M58*V58</f>
        <v>7490.4480000000003</v>
      </c>
      <c r="X58" s="39">
        <v>0.4</v>
      </c>
      <c r="Y58" s="25">
        <f>X58*M58</f>
        <v>5944.8</v>
      </c>
      <c r="Z58" s="47">
        <v>3.0200000000000001E-3</v>
      </c>
      <c r="AA58" s="18">
        <f>M58*Z58</f>
        <v>44.883240000000001</v>
      </c>
      <c r="AB58" s="27">
        <f>IF(M58&gt;0,(AD58+AL58)/M58,0)</f>
        <v>3.1395804198627378E-3</v>
      </c>
      <c r="AC58" s="47">
        <v>2.9E-4</v>
      </c>
      <c r="AD58" s="37">
        <f>AC58*M58</f>
        <v>4.3099800000000004</v>
      </c>
      <c r="AE58" s="28">
        <v>0.21959999999999999</v>
      </c>
      <c r="AF58" s="41">
        <f>AI58*(1-AJ58)*AE58</f>
        <v>41.949309599999999</v>
      </c>
      <c r="AG58" s="28">
        <f>IF(AND(AE58&gt;0,AC58&gt;0,Z58&gt;0),((Z58-AC58)*AE58)/((AE58-AC58)*Z58),0)</f>
        <v>0.90516886043252454</v>
      </c>
      <c r="AH58" s="29">
        <f t="shared" si="0"/>
        <v>0.90881977285147286</v>
      </c>
      <c r="AI58" s="43">
        <v>209</v>
      </c>
      <c r="AJ58" s="39">
        <v>8.5999999999999993E-2</v>
      </c>
      <c r="AK58" s="28">
        <v>0.22170000000000001</v>
      </c>
      <c r="AL58" s="41">
        <f>AI58*(1-AJ58)*AK58</f>
        <v>42.350464200000005</v>
      </c>
      <c r="AM58" s="18">
        <v>1.68</v>
      </c>
      <c r="AN58" s="18"/>
      <c r="AO58" s="121">
        <f>AO57+AI58-AN58</f>
        <v>2321.7000000000003</v>
      </c>
      <c r="AP58" s="104"/>
      <c r="AQ58" s="43"/>
      <c r="AR58" s="48"/>
      <c r="AS58" s="41"/>
      <c r="AT58" s="41"/>
      <c r="AU58" s="41"/>
      <c r="AV58" s="41"/>
    </row>
    <row r="59" spans="1:48" s="22" customFormat="1" ht="13.5" thickBot="1" x14ac:dyDescent="0.25">
      <c r="A59" s="159"/>
      <c r="B59" s="49" t="s">
        <v>38</v>
      </c>
      <c r="C59" s="50"/>
      <c r="D59" s="51">
        <f>SUM(D56:D58)</f>
        <v>51743</v>
      </c>
      <c r="E59" s="51"/>
      <c r="F59" s="51">
        <f>SUM(F56:F58)</f>
        <v>36517</v>
      </c>
      <c r="G59" s="52"/>
      <c r="H59" s="52"/>
      <c r="I59" s="51">
        <f>SUM(I56:I58)</f>
        <v>37543</v>
      </c>
      <c r="J59" s="52"/>
      <c r="K59" s="51">
        <f>SUM(K56:K58)</f>
        <v>48524</v>
      </c>
      <c r="L59" s="21">
        <f>IF(K59&gt;0,(K56*L56+K57*L57+K58*L58)/K59,0)</f>
        <v>6.5008490643805136E-2</v>
      </c>
      <c r="M59" s="52">
        <f>M56+M57+M58</f>
        <v>45370</v>
      </c>
      <c r="N59" s="53">
        <f>IF(M59&gt;0,O59/M59,0)</f>
        <v>0.63151086621115282</v>
      </c>
      <c r="O59" s="54">
        <f>O56+O57+O58</f>
        <v>28651.648000000001</v>
      </c>
      <c r="P59" s="21">
        <f>IF(M59&gt;0,Q59/M59,0)</f>
        <v>0.33592907207405781</v>
      </c>
      <c r="Q59" s="54">
        <f>Q56+Q57+Q58</f>
        <v>15241.102000000003</v>
      </c>
      <c r="R59" s="21">
        <f>IF(M59&gt;0,S59/M59,0)</f>
        <v>3.2560061714789507E-2</v>
      </c>
      <c r="S59" s="54">
        <f>S56+S57+S58</f>
        <v>1477.25</v>
      </c>
      <c r="T59" s="21">
        <f>IF(M59&gt;0,U59/M59,0)</f>
        <v>0.2259706854749835</v>
      </c>
      <c r="U59" s="54">
        <f>U56+U57+U58</f>
        <v>10252.290000000001</v>
      </c>
      <c r="V59" s="21">
        <f>IF(M59&gt;0,W59/M59,0)</f>
        <v>0.50367668062596438</v>
      </c>
      <c r="W59" s="54">
        <f>W56+W57+W58</f>
        <v>22851.811000000002</v>
      </c>
      <c r="X59" s="21">
        <f>IF(M59&gt;0,Y59/M59,0)</f>
        <v>0.39662927044302404</v>
      </c>
      <c r="Y59" s="54">
        <f>Y56+Y57+Y58</f>
        <v>17995.07</v>
      </c>
      <c r="Z59" s="55">
        <f>IF(M59&gt;0,AA59/M59,0)</f>
        <v>3.0569404893101165E-3</v>
      </c>
      <c r="AA59" s="56">
        <f>SUM(AA56:AA58)</f>
        <v>138.69338999999999</v>
      </c>
      <c r="AB59" s="55">
        <f>IF(M59&gt;0,(AB56*M56+AB57*M57+AB58*M58)/M59,0)</f>
        <v>3.2339663610315189E-3</v>
      </c>
      <c r="AC59" s="55">
        <f>IF(K59&gt;0,(K56*AC56+K57*AC57+K58*AC58)/K59,0)</f>
        <v>3.0008490643805124E-4</v>
      </c>
      <c r="AD59" s="52">
        <f>SUM(AD56:AD58)</f>
        <v>13.614529999999998</v>
      </c>
      <c r="AE59" s="53">
        <f>IF(K59&gt;0,(K56*AE56+K57*AE57+K58*AE58)/K59,0)</f>
        <v>0.21862970488830266</v>
      </c>
      <c r="AF59" s="58">
        <f>SUM(AF56:AF58)</f>
        <v>130.3906164</v>
      </c>
      <c r="AG59" s="53">
        <f>IF(AND(AA59&gt;0),((AA56*AG56+AA57*AG57+AA58*AG58)/AA59),0)</f>
        <v>0.90307775914165189</v>
      </c>
      <c r="AH59" s="57">
        <f t="shared" si="0"/>
        <v>0.90843022042737698</v>
      </c>
      <c r="AI59" s="51">
        <f>SUM(AI56:AI58)</f>
        <v>653</v>
      </c>
      <c r="AJ59" s="21">
        <f>IF(AI59&gt;0,(AJ56*AI56+AJ57*AI57+AJ58*AI58)/AI59,0)</f>
        <v>8.6275650842266446E-2</v>
      </c>
      <c r="AK59" s="53">
        <f>IF(K59&gt;0,(AK56*K56+AK57*K57+AK58*K58)/K59,0)</f>
        <v>0.22311515126535325</v>
      </c>
      <c r="AL59" s="58">
        <f>SUM(AL56:AL58)</f>
        <v>133.11052380000001</v>
      </c>
      <c r="AM59" s="56"/>
      <c r="AN59" s="56">
        <f>SUM(AN56:AN58)</f>
        <v>0</v>
      </c>
      <c r="AO59" s="105"/>
      <c r="AP59" s="106">
        <f>AO58</f>
        <v>2321.7000000000003</v>
      </c>
      <c r="AQ59" s="51">
        <f>SUM(AQ56:AQ58)</f>
        <v>0</v>
      </c>
      <c r="AR59" s="59"/>
      <c r="AS59" s="58"/>
      <c r="AT59" s="58"/>
      <c r="AU59" s="58"/>
      <c r="AV59" s="58"/>
    </row>
    <row r="60" spans="1:48" x14ac:dyDescent="0.2">
      <c r="A60" s="157">
        <v>15</v>
      </c>
      <c r="B60" s="23">
        <v>1</v>
      </c>
      <c r="C60" s="46" t="s">
        <v>50</v>
      </c>
      <c r="D60" s="12">
        <v>0</v>
      </c>
      <c r="E60" s="12">
        <v>0</v>
      </c>
      <c r="F60" s="12">
        <v>0</v>
      </c>
      <c r="G60" s="13">
        <v>1.9</v>
      </c>
      <c r="H60" s="13">
        <v>9.8000000000000007</v>
      </c>
      <c r="I60" s="12">
        <v>1448</v>
      </c>
      <c r="J60" s="13">
        <v>10.6</v>
      </c>
      <c r="K60" s="12">
        <v>15237</v>
      </c>
      <c r="L60" s="14">
        <v>6.2E-2</v>
      </c>
      <c r="M60" s="24">
        <f>ROUND(K60*(1-L60),0)</f>
        <v>14292</v>
      </c>
      <c r="N60" s="15">
        <v>0.58099999999999996</v>
      </c>
      <c r="O60" s="25">
        <f>M60*N60</f>
        <v>8303.652</v>
      </c>
      <c r="P60" s="14">
        <v>0.38600000000000001</v>
      </c>
      <c r="Q60" s="25">
        <f>M60*P60</f>
        <v>5516.7120000000004</v>
      </c>
      <c r="R60" s="16">
        <v>3.3000000000000002E-2</v>
      </c>
      <c r="S60" s="25">
        <f>M60*R60</f>
        <v>471.63600000000002</v>
      </c>
      <c r="T60" s="26">
        <v>0.20100000000000001</v>
      </c>
      <c r="U60" s="25">
        <f>M60*T60</f>
        <v>2872.692</v>
      </c>
      <c r="V60" s="16">
        <v>0.51300000000000001</v>
      </c>
      <c r="W60" s="25">
        <f>M60*V60</f>
        <v>7331.7960000000003</v>
      </c>
      <c r="X60" s="16">
        <v>0.39</v>
      </c>
      <c r="Y60" s="25">
        <f>X60*M60</f>
        <v>5573.88</v>
      </c>
      <c r="Z60" s="17">
        <v>2.97E-3</v>
      </c>
      <c r="AA60" s="18">
        <f>M60*Z60</f>
        <v>42.447240000000001</v>
      </c>
      <c r="AB60" s="27">
        <f>IF(M60&gt;0,(AD60+AL60)/M60,0)</f>
        <v>3.1300617128463474E-3</v>
      </c>
      <c r="AC60" s="17">
        <v>2.9999999999999997E-4</v>
      </c>
      <c r="AD60" s="24">
        <f>AC60*M60</f>
        <v>4.2875999999999994</v>
      </c>
      <c r="AE60" s="117">
        <v>0.21060000000000001</v>
      </c>
      <c r="AF60" s="30">
        <f>AI60*(1-AJ60)*AE60</f>
        <v>38.112703200000006</v>
      </c>
      <c r="AG60" s="28">
        <f>IF(AND(AE60&gt;0,AC60&gt;0,Z60&gt;0),((Z60-AC60)*AE60)/((AE60-AC60)*Z60),0)</f>
        <v>0.90027233821813002</v>
      </c>
      <c r="AH60" s="60">
        <f t="shared" si="0"/>
        <v>0.90537050678709541</v>
      </c>
      <c r="AI60" s="12">
        <v>198</v>
      </c>
      <c r="AJ60" s="14">
        <v>8.5999999999999993E-2</v>
      </c>
      <c r="AK60" s="15">
        <v>0.2235</v>
      </c>
      <c r="AL60" s="30">
        <f>AI60*(1-AJ60)*AK60</f>
        <v>40.447242000000003</v>
      </c>
      <c r="AM60" s="19">
        <v>1.65</v>
      </c>
      <c r="AN60" s="19"/>
      <c r="AO60" s="101">
        <f>AO58+AI60-AN60</f>
        <v>2519.7000000000003</v>
      </c>
      <c r="AP60" s="102"/>
      <c r="AQ60" s="12"/>
      <c r="AR60" s="31"/>
      <c r="AS60" s="20"/>
      <c r="AT60" s="20"/>
      <c r="AU60" s="20"/>
      <c r="AV60" s="20"/>
    </row>
    <row r="61" spans="1:48" x14ac:dyDescent="0.2">
      <c r="A61" s="158"/>
      <c r="B61" s="33">
        <v>2</v>
      </c>
      <c r="C61" s="11" t="s">
        <v>58</v>
      </c>
      <c r="D61" s="34">
        <v>17412</v>
      </c>
      <c r="E61" s="34">
        <v>2</v>
      </c>
      <c r="F61" s="34">
        <v>16357</v>
      </c>
      <c r="G61" s="35">
        <v>5</v>
      </c>
      <c r="H61" s="35">
        <v>10.4</v>
      </c>
      <c r="I61" s="34">
        <v>16509</v>
      </c>
      <c r="J61" s="35">
        <v>8</v>
      </c>
      <c r="K61" s="34">
        <v>15365</v>
      </c>
      <c r="L61" s="36">
        <v>6.2E-2</v>
      </c>
      <c r="M61" s="37">
        <f>ROUND(K61*(1-L61),0)</f>
        <v>14412</v>
      </c>
      <c r="N61" s="38">
        <v>0.53</v>
      </c>
      <c r="O61" s="25">
        <f>M61*N61</f>
        <v>7638.3600000000006</v>
      </c>
      <c r="P61" s="36">
        <v>0.45800000000000002</v>
      </c>
      <c r="Q61" s="25">
        <f>M61*P61</f>
        <v>6600.6959999999999</v>
      </c>
      <c r="R61" s="39">
        <v>1.2E-2</v>
      </c>
      <c r="S61" s="25">
        <f>M61*R61</f>
        <v>172.94400000000002</v>
      </c>
      <c r="T61" s="28">
        <v>0.221</v>
      </c>
      <c r="U61" s="25">
        <f>M61*T61</f>
        <v>3185.0520000000001</v>
      </c>
      <c r="V61" s="39">
        <v>0.51500000000000001</v>
      </c>
      <c r="W61" s="25">
        <f>M61*V61</f>
        <v>7422.18</v>
      </c>
      <c r="X61" s="39">
        <v>0.39</v>
      </c>
      <c r="Y61" s="25">
        <f>X61*M61</f>
        <v>5620.68</v>
      </c>
      <c r="Z61" s="40">
        <v>3.0000000000000001E-3</v>
      </c>
      <c r="AA61" s="18">
        <f>M61*Z61</f>
        <v>43.236000000000004</v>
      </c>
      <c r="AB61" s="27">
        <f>IF(M61&gt;0,(AD61+AL61)/M61,0)</f>
        <v>2.8766131557035803E-3</v>
      </c>
      <c r="AC61" s="40">
        <v>2.9E-4</v>
      </c>
      <c r="AD61" s="37">
        <f>AC61*M61</f>
        <v>4.1794799999999999</v>
      </c>
      <c r="AE61" s="28">
        <v>0.21929999999999999</v>
      </c>
      <c r="AF61" s="41">
        <f>AI61*(1-AJ61)*AE61</f>
        <v>37.363456800000002</v>
      </c>
      <c r="AG61" s="28">
        <f>IF(AND(AE61&gt;0,AC61&gt;0,Z61&gt;0),((Z61-AC61)*AE61)/((AE61-AC61)*Z61),0)</f>
        <v>0.90452947354002111</v>
      </c>
      <c r="AH61" s="29">
        <f t="shared" si="0"/>
        <v>0.90038037507271651</v>
      </c>
      <c r="AI61" s="34">
        <v>186</v>
      </c>
      <c r="AJ61" s="36">
        <v>8.4000000000000005E-2</v>
      </c>
      <c r="AK61" s="38">
        <v>0.21879999999999999</v>
      </c>
      <c r="AL61" s="41">
        <f>AI61*(1-AJ61)*AK61</f>
        <v>37.278268799999999</v>
      </c>
      <c r="AM61" s="42">
        <v>1.6</v>
      </c>
      <c r="AN61" s="42"/>
      <c r="AO61" s="121">
        <f>AO60+AI61-AN61</f>
        <v>2705.7000000000003</v>
      </c>
      <c r="AP61" s="104"/>
      <c r="AQ61" s="43"/>
      <c r="AR61" s="44"/>
      <c r="AS61" s="45"/>
      <c r="AT61" s="45"/>
      <c r="AU61" s="45"/>
      <c r="AV61" s="45"/>
    </row>
    <row r="62" spans="1:48" x14ac:dyDescent="0.2">
      <c r="A62" s="158"/>
      <c r="B62" s="33">
        <v>3</v>
      </c>
      <c r="C62" s="46" t="s">
        <v>56</v>
      </c>
      <c r="D62" s="43">
        <v>20228</v>
      </c>
      <c r="E62" s="43">
        <v>1</v>
      </c>
      <c r="F62" s="43">
        <v>19783</v>
      </c>
      <c r="G62" s="37">
        <v>5.9</v>
      </c>
      <c r="H62" s="37">
        <v>12.2</v>
      </c>
      <c r="I62" s="43">
        <v>19720</v>
      </c>
      <c r="J62" s="37">
        <v>6.6</v>
      </c>
      <c r="K62" s="43">
        <v>16130</v>
      </c>
      <c r="L62" s="39">
        <v>6.4000000000000001E-2</v>
      </c>
      <c r="M62" s="37">
        <f>ROUND(K62*(1-L62),0)</f>
        <v>15098</v>
      </c>
      <c r="N62" s="28">
        <v>0.52200000000000002</v>
      </c>
      <c r="O62" s="25">
        <f>M62*N62</f>
        <v>7881.1559999999999</v>
      </c>
      <c r="P62" s="39">
        <v>0.44700000000000001</v>
      </c>
      <c r="Q62" s="25">
        <f>M62*P62</f>
        <v>6748.8060000000005</v>
      </c>
      <c r="R62" s="39">
        <v>3.1E-2</v>
      </c>
      <c r="S62" s="25">
        <f>M62*R62</f>
        <v>468.03800000000001</v>
      </c>
      <c r="T62" s="28">
        <v>0.23200000000000001</v>
      </c>
      <c r="U62" s="25">
        <f>M62*T62</f>
        <v>3502.7360000000003</v>
      </c>
      <c r="V62" s="39">
        <v>0.51</v>
      </c>
      <c r="W62" s="25">
        <f>M62*V62</f>
        <v>7699.9800000000005</v>
      </c>
      <c r="X62" s="39">
        <v>0.39</v>
      </c>
      <c r="Y62" s="25">
        <f>X62*M62</f>
        <v>5888.22</v>
      </c>
      <c r="Z62" s="47">
        <v>3.0699999999999998E-3</v>
      </c>
      <c r="AA62" s="18">
        <f>M62*Z62</f>
        <v>46.350859999999997</v>
      </c>
      <c r="AB62" s="27">
        <f>IF(M62&gt;0,(AD62+AL62)/M62,0)</f>
        <v>3.144223314346271E-3</v>
      </c>
      <c r="AC62" s="47">
        <v>3.1E-4</v>
      </c>
      <c r="AD62" s="37">
        <f>AC62*M62</f>
        <v>4.6803800000000004</v>
      </c>
      <c r="AE62" s="28">
        <v>0.21809999999999999</v>
      </c>
      <c r="AF62" s="41">
        <f>AI62*(1-AJ62)*AE62</f>
        <v>42.460144200000002</v>
      </c>
      <c r="AG62" s="28">
        <f>IF(AND(AE62&gt;0,AC62&gt;0,Z62&gt;0),((Z62-AC62)*AE62)/((AE62-AC62)*Z62),0)</f>
        <v>0.90030246092184851</v>
      </c>
      <c r="AH62" s="29">
        <f t="shared" si="0"/>
        <v>0.90267960907450961</v>
      </c>
      <c r="AI62" s="43">
        <v>213</v>
      </c>
      <c r="AJ62" s="39">
        <v>8.5999999999999993E-2</v>
      </c>
      <c r="AK62" s="28">
        <v>0.2198</v>
      </c>
      <c r="AL62" s="41">
        <f>AI62*(1-AJ62)*AK62</f>
        <v>42.7911036</v>
      </c>
      <c r="AM62" s="18">
        <v>1.7</v>
      </c>
      <c r="AN62" s="18"/>
      <c r="AO62" s="121">
        <f>AO61+AI62-AN62</f>
        <v>2918.7000000000003</v>
      </c>
      <c r="AP62" s="104"/>
      <c r="AQ62" s="43"/>
      <c r="AR62" s="48"/>
      <c r="AS62" s="41"/>
      <c r="AT62" s="41"/>
      <c r="AU62" s="41"/>
      <c r="AV62" s="41"/>
    </row>
    <row r="63" spans="1:48" s="22" customFormat="1" ht="13.5" thickBot="1" x14ac:dyDescent="0.25">
      <c r="A63" s="159"/>
      <c r="B63" s="49" t="s">
        <v>38</v>
      </c>
      <c r="C63" s="50"/>
      <c r="D63" s="51">
        <f>SUM(D60:D62)</f>
        <v>37640</v>
      </c>
      <c r="E63" s="51"/>
      <c r="F63" s="51">
        <f>SUM(F60:F62)</f>
        <v>36140</v>
      </c>
      <c r="G63" s="52"/>
      <c r="H63" s="52"/>
      <c r="I63" s="51">
        <f>SUM(I60:I62)</f>
        <v>37677</v>
      </c>
      <c r="J63" s="52"/>
      <c r="K63" s="51">
        <f>SUM(K60:K62)</f>
        <v>46732</v>
      </c>
      <c r="L63" s="21">
        <f>IF(K63&gt;0,(K60*L60+K61*L61+K62*L62)/K63,0)</f>
        <v>6.2690319267311487E-2</v>
      </c>
      <c r="M63" s="52">
        <f>M60+M61+M62</f>
        <v>43802</v>
      </c>
      <c r="N63" s="53">
        <f>IF(M63&gt;0,O63/M63,0)</f>
        <v>0.5438831103602576</v>
      </c>
      <c r="O63" s="54">
        <f>O60+O61+O62</f>
        <v>23823.168000000001</v>
      </c>
      <c r="P63" s="21">
        <f>IF(M63&gt;0,Q63/M63,0)</f>
        <v>0.43071581206337611</v>
      </c>
      <c r="Q63" s="54">
        <f>Q60+Q61+Q62</f>
        <v>18866.214</v>
      </c>
      <c r="R63" s="21">
        <f>IF(M63&gt;0,S63/M63,0)</f>
        <v>2.5401077576366376E-2</v>
      </c>
      <c r="S63" s="54">
        <f>S60+S61+S62</f>
        <v>1112.6179999999999</v>
      </c>
      <c r="T63" s="21">
        <f>IF(M63&gt;0,U63/M63,0)</f>
        <v>0.21826583261038313</v>
      </c>
      <c r="U63" s="54">
        <f>U60+U61+U62</f>
        <v>9560.4800000000014</v>
      </c>
      <c r="V63" s="21">
        <f>IF(M63&gt;0,W63/M63,0)</f>
        <v>0.51262398977215662</v>
      </c>
      <c r="W63" s="54">
        <f>W60+W61+W62</f>
        <v>22453.956000000002</v>
      </c>
      <c r="X63" s="21">
        <f>IF(M63&gt;0,Y63/M63,0)</f>
        <v>0.39000000000000007</v>
      </c>
      <c r="Y63" s="54">
        <f>Y60+Y61+Y62</f>
        <v>17082.780000000002</v>
      </c>
      <c r="Z63" s="55">
        <f>IF(M63&gt;0,AA63/M63,0)</f>
        <v>3.01433952787544E-3</v>
      </c>
      <c r="AA63" s="56">
        <f>SUM(AA60:AA62)</f>
        <v>132.03410000000002</v>
      </c>
      <c r="AB63" s="55">
        <f>IF(M63&gt;0,(AB60*M60+AB61*M61+AB62*M62)/M63,0)</f>
        <v>3.0515518560796312E-3</v>
      </c>
      <c r="AC63" s="55">
        <f>IF(K63&gt;0,(K60*AC60+K61*AC61+K62*AC62)/K63,0)</f>
        <v>3.0016369939227933E-4</v>
      </c>
      <c r="AD63" s="52">
        <f>SUM(AD60:AD62)</f>
        <v>13.147459999999999</v>
      </c>
      <c r="AE63" s="53">
        <f>IF(K63&gt;0,(K60*AE60+K61*AE61+K62*AE62)/K63,0)</f>
        <v>0.21604916759393991</v>
      </c>
      <c r="AF63" s="58">
        <f>SUM(AF60:AF62)</f>
        <v>117.93630420000001</v>
      </c>
      <c r="AG63" s="53">
        <f>IF(AND(AA63&gt;0),((AA60*AG60+AA61*AG61+AA62*AG62)/AA63),0)</f>
        <v>0.90167695805497627</v>
      </c>
      <c r="AH63" s="57">
        <f t="shared" si="0"/>
        <v>0.90286378786226351</v>
      </c>
      <c r="AI63" s="51">
        <f>SUM(AI60:AI62)</f>
        <v>597</v>
      </c>
      <c r="AJ63" s="21">
        <f>IF(AI63&gt;0,(AJ60*AI60+AJ61*AI61+AJ62*AI62)/AI63,0)</f>
        <v>8.5376884422110555E-2</v>
      </c>
      <c r="AK63" s="53">
        <f>IF(K63&gt;0,(AK60*K60+AK61*K61+AK62*K62)/K63,0)</f>
        <v>0.2206775977916631</v>
      </c>
      <c r="AL63" s="58">
        <f>SUM(AL60:AL62)</f>
        <v>120.51661439999999</v>
      </c>
      <c r="AM63" s="56"/>
      <c r="AN63" s="56">
        <f>SUM(AN60:AN62)</f>
        <v>0</v>
      </c>
      <c r="AO63" s="105"/>
      <c r="AP63" s="106">
        <f>AO62</f>
        <v>2918.7000000000003</v>
      </c>
      <c r="AQ63" s="51">
        <f>SUM(AQ60:AQ62)</f>
        <v>0</v>
      </c>
      <c r="AR63" s="59"/>
      <c r="AS63" s="58"/>
      <c r="AT63" s="58"/>
      <c r="AU63" s="58"/>
      <c r="AV63" s="58"/>
    </row>
    <row r="64" spans="1:48" x14ac:dyDescent="0.2">
      <c r="A64" s="157">
        <v>16</v>
      </c>
      <c r="B64" s="23">
        <v>1</v>
      </c>
      <c r="C64" s="46" t="s">
        <v>50</v>
      </c>
      <c r="D64" s="12">
        <v>6758</v>
      </c>
      <c r="E64" s="12">
        <v>1</v>
      </c>
      <c r="F64" s="12">
        <v>19653</v>
      </c>
      <c r="G64" s="13">
        <v>4.0999999999999996</v>
      </c>
      <c r="H64" s="13">
        <v>7.9</v>
      </c>
      <c r="I64" s="12">
        <v>19289</v>
      </c>
      <c r="J64" s="13">
        <v>6.1</v>
      </c>
      <c r="K64" s="12">
        <v>16243</v>
      </c>
      <c r="L64" s="14">
        <v>7.1999999999999995E-2</v>
      </c>
      <c r="M64" s="24">
        <f>ROUND(K64*(1-L64),0)</f>
        <v>15074</v>
      </c>
      <c r="N64" s="15">
        <v>0.53400000000000003</v>
      </c>
      <c r="O64" s="25">
        <f>M64*N64</f>
        <v>8049.5160000000005</v>
      </c>
      <c r="P64" s="14">
        <v>0.433</v>
      </c>
      <c r="Q64" s="25">
        <f>M64*P64</f>
        <v>6527.0420000000004</v>
      </c>
      <c r="R64" s="16">
        <v>3.3000000000000002E-2</v>
      </c>
      <c r="S64" s="25">
        <f>M64*R64</f>
        <v>497.44200000000001</v>
      </c>
      <c r="T64" s="26">
        <v>0.23400000000000001</v>
      </c>
      <c r="U64" s="25">
        <f>M64*T64</f>
        <v>3527.3160000000003</v>
      </c>
      <c r="V64" s="16">
        <v>0.5</v>
      </c>
      <c r="W64" s="25">
        <f>M64*V64</f>
        <v>7537</v>
      </c>
      <c r="X64" s="16">
        <v>0.4</v>
      </c>
      <c r="Y64" s="25">
        <f>X64*M64</f>
        <v>6029.6</v>
      </c>
      <c r="Z64" s="17">
        <v>3.13E-3</v>
      </c>
      <c r="AA64" s="18">
        <f>M64*Z64</f>
        <v>47.181620000000002</v>
      </c>
      <c r="AB64" s="27">
        <f>IF(M64&gt;0,(AD64+AL64)/M64,0)</f>
        <v>2.9271765954623861E-3</v>
      </c>
      <c r="AC64" s="17">
        <v>3.3E-4</v>
      </c>
      <c r="AD64" s="24">
        <f>AC64*M64</f>
        <v>4.9744200000000003</v>
      </c>
      <c r="AE64" s="117">
        <v>0.20710000000000001</v>
      </c>
      <c r="AF64" s="30">
        <f>AI64*(1-AJ64)*AE64</f>
        <v>37.940720000000006</v>
      </c>
      <c r="AG64" s="28">
        <f>IF(AND(AE64&gt;0,AC64&gt;0,Z64&gt;0),((Z64-AC64)*AE64)/((AE64-AC64)*Z64),0)</f>
        <v>0.89599640043937645</v>
      </c>
      <c r="AH64" s="60">
        <f t="shared" si="0"/>
        <v>0.8886356281511435</v>
      </c>
      <c r="AI64" s="12">
        <v>200</v>
      </c>
      <c r="AJ64" s="14">
        <v>8.4000000000000005E-2</v>
      </c>
      <c r="AK64" s="15">
        <v>0.2137</v>
      </c>
      <c r="AL64" s="30">
        <f>AI64*(1-AJ64)*AK64</f>
        <v>39.149840000000005</v>
      </c>
      <c r="AM64" s="19">
        <v>1.65</v>
      </c>
      <c r="AN64" s="19">
        <v>1112.28</v>
      </c>
      <c r="AO64" s="101">
        <f>AO62+AI64-AN64</f>
        <v>2006.4200000000003</v>
      </c>
      <c r="AP64" s="102"/>
      <c r="AQ64" s="12"/>
      <c r="AR64" s="31"/>
      <c r="AS64" s="20"/>
      <c r="AT64" s="20"/>
      <c r="AU64" s="20"/>
      <c r="AV64" s="20"/>
    </row>
    <row r="65" spans="1:48" x14ac:dyDescent="0.2">
      <c r="A65" s="158"/>
      <c r="B65" s="33">
        <v>2</v>
      </c>
      <c r="C65" s="11" t="s">
        <v>51</v>
      </c>
      <c r="D65" s="34">
        <v>17934</v>
      </c>
      <c r="E65" s="34">
        <v>12</v>
      </c>
      <c r="F65" s="34">
        <v>17419</v>
      </c>
      <c r="G65" s="35">
        <v>4.2</v>
      </c>
      <c r="H65" s="35">
        <v>7.9</v>
      </c>
      <c r="I65" s="34">
        <v>17704</v>
      </c>
      <c r="J65" s="35">
        <v>5.3</v>
      </c>
      <c r="K65" s="34">
        <v>16200</v>
      </c>
      <c r="L65" s="36">
        <v>6.8000000000000005E-2</v>
      </c>
      <c r="M65" s="37">
        <f>ROUND(K65*(1-L65),0)</f>
        <v>15098</v>
      </c>
      <c r="N65" s="38">
        <v>0.53500000000000003</v>
      </c>
      <c r="O65" s="25">
        <f>M65*N65</f>
        <v>8077.43</v>
      </c>
      <c r="P65" s="36">
        <v>0.443</v>
      </c>
      <c r="Q65" s="25">
        <f>M65*P65</f>
        <v>6688.4139999999998</v>
      </c>
      <c r="R65" s="39">
        <v>2.1999999999999999E-2</v>
      </c>
      <c r="S65" s="25">
        <f>M65*R65</f>
        <v>332.15600000000001</v>
      </c>
      <c r="T65" s="28">
        <v>0.249</v>
      </c>
      <c r="U65" s="25">
        <f>M65*T65</f>
        <v>3759.402</v>
      </c>
      <c r="V65" s="39">
        <v>0.495</v>
      </c>
      <c r="W65" s="25">
        <f>M65*V65</f>
        <v>7473.51</v>
      </c>
      <c r="X65" s="39">
        <v>0.4</v>
      </c>
      <c r="Y65" s="25">
        <f>X65*M65</f>
        <v>6039.2000000000007</v>
      </c>
      <c r="Z65" s="40">
        <v>3.0599999999999998E-3</v>
      </c>
      <c r="AA65" s="18">
        <f>M65*Z65</f>
        <v>46.19988</v>
      </c>
      <c r="AB65" s="27">
        <f>IF(M65&gt;0,(AD65+AL65)/M65,0)</f>
        <v>3.1284838521658501E-3</v>
      </c>
      <c r="AC65" s="40">
        <v>3.1E-4</v>
      </c>
      <c r="AD65" s="37">
        <f>AC65*M65</f>
        <v>4.6803800000000004</v>
      </c>
      <c r="AE65" s="28">
        <v>0.2172</v>
      </c>
      <c r="AF65" s="41">
        <f>AI65*(1-AJ65)*AE65</f>
        <v>43.230184800000004</v>
      </c>
      <c r="AG65" s="28">
        <f>IF(AND(AE65&gt;0,AC65&gt;0,Z65&gt;0),((Z65-AC65)*AE65)/((AE65-AC65)*Z65),0)</f>
        <v>0.89997730845761703</v>
      </c>
      <c r="AH65" s="29">
        <f t="shared" si="0"/>
        <v>0.90221864308281852</v>
      </c>
      <c r="AI65" s="34">
        <v>218</v>
      </c>
      <c r="AJ65" s="36">
        <v>8.6999999999999994E-2</v>
      </c>
      <c r="AK65" s="38">
        <v>0.21379999999999999</v>
      </c>
      <c r="AL65" s="41">
        <f>AI65*(1-AJ65)*AK65</f>
        <v>42.553469200000002</v>
      </c>
      <c r="AM65" s="42">
        <v>1.6</v>
      </c>
      <c r="AN65" s="42"/>
      <c r="AO65" s="121">
        <f>AO64+AI65-AN65</f>
        <v>2224.42</v>
      </c>
      <c r="AP65" s="104"/>
      <c r="AQ65" s="43"/>
      <c r="AR65" s="44"/>
      <c r="AS65" s="45"/>
      <c r="AT65" s="45"/>
      <c r="AU65" s="45"/>
      <c r="AV65" s="45"/>
    </row>
    <row r="66" spans="1:48" x14ac:dyDescent="0.2">
      <c r="A66" s="158"/>
      <c r="B66" s="33">
        <v>3</v>
      </c>
      <c r="C66" s="46" t="s">
        <v>56</v>
      </c>
      <c r="D66" s="43">
        <v>22930</v>
      </c>
      <c r="E66" s="43">
        <v>8</v>
      </c>
      <c r="F66" s="43">
        <v>20654</v>
      </c>
      <c r="G66" s="37">
        <v>3</v>
      </c>
      <c r="H66" s="37">
        <v>8.1999999999999993</v>
      </c>
      <c r="I66" s="43">
        <v>20538</v>
      </c>
      <c r="J66" s="37">
        <v>4.2</v>
      </c>
      <c r="K66" s="43">
        <v>16132</v>
      </c>
      <c r="L66" s="39">
        <v>6.9000000000000006E-2</v>
      </c>
      <c r="M66" s="37">
        <f>ROUND(K66*(1-L66),0)</f>
        <v>15019</v>
      </c>
      <c r="N66" s="28">
        <v>0.501</v>
      </c>
      <c r="O66" s="25">
        <f>M66*N66</f>
        <v>7524.5190000000002</v>
      </c>
      <c r="P66" s="39">
        <v>0.48099999999999998</v>
      </c>
      <c r="Q66" s="25">
        <f>M66*P66</f>
        <v>7224.1390000000001</v>
      </c>
      <c r="R66" s="39">
        <v>1.7999999999999999E-2</v>
      </c>
      <c r="S66" s="25">
        <f>M66*R66</f>
        <v>270.34199999999998</v>
      </c>
      <c r="T66" s="28">
        <v>0.23899999999999999</v>
      </c>
      <c r="U66" s="25">
        <f>M66*T66</f>
        <v>3589.5409999999997</v>
      </c>
      <c r="V66" s="39">
        <v>0.51200000000000001</v>
      </c>
      <c r="W66" s="25">
        <f>M66*V66</f>
        <v>7689.7280000000001</v>
      </c>
      <c r="X66" s="39">
        <v>0.4</v>
      </c>
      <c r="Y66" s="25">
        <f>X66*M66</f>
        <v>6007.6</v>
      </c>
      <c r="Z66" s="47">
        <v>3.16E-3</v>
      </c>
      <c r="AA66" s="18">
        <f>M66*Z66</f>
        <v>47.460039999999999</v>
      </c>
      <c r="AB66" s="27">
        <f>IF(M66&gt;0,(AD66+AL66)/M66,0)</f>
        <v>3.2073390239030566E-3</v>
      </c>
      <c r="AC66" s="47">
        <v>2.9E-4</v>
      </c>
      <c r="AD66" s="37">
        <f>AC66*M66</f>
        <v>4.3555099999999998</v>
      </c>
      <c r="AE66" s="28">
        <v>0.218</v>
      </c>
      <c r="AF66" s="41">
        <f>AI66*(1-AJ66)*AE66</f>
        <v>43.436936000000003</v>
      </c>
      <c r="AG66" s="28">
        <f>IF(AND(AE66&gt;0,AC66&gt;0,Z66&gt;0),((Z66-AC66)*AE66)/((AE66-AC66)*Z66),0)</f>
        <v>0.90943765048034519</v>
      </c>
      <c r="AH66" s="29">
        <f t="shared" si="0"/>
        <v>0.9107834920686888</v>
      </c>
      <c r="AI66" s="43">
        <v>218</v>
      </c>
      <c r="AJ66" s="39">
        <v>8.5999999999999993E-2</v>
      </c>
      <c r="AK66" s="28">
        <v>0.21990000000000001</v>
      </c>
      <c r="AL66" s="41">
        <f>AI66*(1-AJ66)*AK66</f>
        <v>43.815514800000003</v>
      </c>
      <c r="AM66" s="18">
        <v>1.6</v>
      </c>
      <c r="AN66" s="18"/>
      <c r="AO66" s="121">
        <f>AO65+AI66-AN66</f>
        <v>2442.42</v>
      </c>
      <c r="AP66" s="104"/>
      <c r="AQ66" s="43"/>
      <c r="AR66" s="48"/>
      <c r="AS66" s="41"/>
      <c r="AT66" s="41"/>
      <c r="AU66" s="41"/>
      <c r="AV66" s="41"/>
    </row>
    <row r="67" spans="1:48" s="22" customFormat="1" ht="13.5" thickBot="1" x14ac:dyDescent="0.25">
      <c r="A67" s="159"/>
      <c r="B67" s="49" t="s">
        <v>38</v>
      </c>
      <c r="C67" s="50"/>
      <c r="D67" s="51">
        <f>SUM(D64:D66)</f>
        <v>47622</v>
      </c>
      <c r="E67" s="51"/>
      <c r="F67" s="51">
        <f>SUM(F64:F66)</f>
        <v>57726</v>
      </c>
      <c r="G67" s="52"/>
      <c r="H67" s="52"/>
      <c r="I67" s="51">
        <f>SUM(I64:I66)</f>
        <v>57531</v>
      </c>
      <c r="J67" s="52"/>
      <c r="K67" s="51">
        <f>SUM(K64:K66)</f>
        <v>48575</v>
      </c>
      <c r="L67" s="21">
        <f>IF(K67&gt;0,(K64*L64+K65*L65+K66*L66)/K67,0)</f>
        <v>6.9669665465774577E-2</v>
      </c>
      <c r="M67" s="52">
        <f>M64+M65+M66</f>
        <v>45191</v>
      </c>
      <c r="N67" s="53">
        <f>IF(M67&gt;0,O67/M67,0)</f>
        <v>0.52336671018565639</v>
      </c>
      <c r="O67" s="54">
        <f>O64+O65+O66</f>
        <v>23651.465</v>
      </c>
      <c r="P67" s="21">
        <f>IF(M67&gt;0,Q67/M67,0)</f>
        <v>0.45229348764134453</v>
      </c>
      <c r="Q67" s="54">
        <f>Q64+Q65+Q66</f>
        <v>20439.595000000001</v>
      </c>
      <c r="R67" s="21">
        <f>IF(M67&gt;0,S67/M67,0)</f>
        <v>2.433980217299905E-2</v>
      </c>
      <c r="S67" s="54">
        <f>S64+S65+S66</f>
        <v>1099.94</v>
      </c>
      <c r="T67" s="21">
        <f>IF(M67&gt;0,U67/M67,0)</f>
        <v>0.24067312075413247</v>
      </c>
      <c r="U67" s="54">
        <f>U64+U65+U66</f>
        <v>10876.259</v>
      </c>
      <c r="V67" s="21">
        <f>IF(M67&gt;0,W67/M67,0)</f>
        <v>0.50231767387311632</v>
      </c>
      <c r="W67" s="54">
        <f>W64+W65+W66</f>
        <v>22700.238000000001</v>
      </c>
      <c r="X67" s="21">
        <f>IF(M67&gt;0,Y67/M67,0)</f>
        <v>0.4</v>
      </c>
      <c r="Y67" s="54">
        <f>Y64+Y65+Y66</f>
        <v>18076.400000000001</v>
      </c>
      <c r="Z67" s="55">
        <f>IF(M67&gt;0,AA67/M67,0)</f>
        <v>3.116583833064106E-3</v>
      </c>
      <c r="AA67" s="56">
        <f>SUM(AA64:AA66)</f>
        <v>140.84154000000001</v>
      </c>
      <c r="AB67" s="55">
        <f>IF(M67&gt;0,(AB64*M64+AB65*M65+AB66*M66)/M67,0)</f>
        <v>3.0875425195282247E-3</v>
      </c>
      <c r="AC67" s="55">
        <f>IF(K67&gt;0,(K64*AC64+K65*AC65+K66*AC66)/K67,0)</f>
        <v>3.1004570252187341E-4</v>
      </c>
      <c r="AD67" s="52">
        <f>SUM(AD64:AD66)</f>
        <v>14.01031</v>
      </c>
      <c r="AE67" s="53">
        <f>IF(K67&gt;0,(K64*AE64+K65*AE65+K66*AE66)/K67,0)</f>
        <v>0.21408834379825012</v>
      </c>
      <c r="AF67" s="58">
        <f>SUM(AF64:AF66)</f>
        <v>124.60784080000002</v>
      </c>
      <c r="AG67" s="53">
        <f>IF(AND(AA67&gt;0),((AA64*AG64+AA65*AG65+AA66*AG66)/AA67),0)</f>
        <v>0.9018316088397399</v>
      </c>
      <c r="AH67" s="57">
        <f t="shared" si="0"/>
        <v>0.900876080806427</v>
      </c>
      <c r="AI67" s="51">
        <f>SUM(AI64:AI66)</f>
        <v>636</v>
      </c>
      <c r="AJ67" s="21">
        <f>IF(AI67&gt;0,(AJ64*AI64+AJ65*AI65+AJ66*AI66)/AI67,0)</f>
        <v>8.5713836477987415E-2</v>
      </c>
      <c r="AK67" s="53">
        <f>IF(K67&gt;0,(AK64*K64+AK65*K65+AK66*K66)/K67,0)</f>
        <v>0.21579240144107054</v>
      </c>
      <c r="AL67" s="58">
        <f>SUM(AL64:AL66)</f>
        <v>125.51882400000001</v>
      </c>
      <c r="AM67" s="56"/>
      <c r="AN67" s="56">
        <f>SUM(AN64:AN66)</f>
        <v>1112.28</v>
      </c>
      <c r="AO67" s="105"/>
      <c r="AP67" s="106">
        <f>AO66</f>
        <v>2442.42</v>
      </c>
      <c r="AQ67" s="51">
        <f>SUM(AQ64:AQ66)</f>
        <v>0</v>
      </c>
      <c r="AR67" s="59"/>
      <c r="AS67" s="58"/>
      <c r="AT67" s="58"/>
      <c r="AU67" s="58"/>
      <c r="AV67" s="58"/>
    </row>
    <row r="68" spans="1:48" x14ac:dyDescent="0.2">
      <c r="A68" s="157">
        <v>17</v>
      </c>
      <c r="B68" s="23">
        <v>1</v>
      </c>
      <c r="C68" s="11" t="s">
        <v>58</v>
      </c>
      <c r="D68" s="12">
        <v>17784</v>
      </c>
      <c r="E68" s="12">
        <v>5</v>
      </c>
      <c r="F68" s="12">
        <v>16060</v>
      </c>
      <c r="G68" s="13">
        <v>2.7</v>
      </c>
      <c r="H68" s="13">
        <v>6.1</v>
      </c>
      <c r="I68" s="12">
        <v>16492</v>
      </c>
      <c r="J68" s="13">
        <v>4.5</v>
      </c>
      <c r="K68" s="12">
        <v>14859</v>
      </c>
      <c r="L68" s="14">
        <v>7.9000000000000001E-2</v>
      </c>
      <c r="M68" s="24">
        <f>ROUND(K68*(1-L68),0)</f>
        <v>13685</v>
      </c>
      <c r="N68" s="15">
        <v>0.71099999999999997</v>
      </c>
      <c r="O68" s="25">
        <f>M68*N68</f>
        <v>9730.0349999999999</v>
      </c>
      <c r="P68" s="14">
        <v>0.25800000000000001</v>
      </c>
      <c r="Q68" s="25">
        <f>M68*P68</f>
        <v>3530.73</v>
      </c>
      <c r="R68" s="16">
        <v>3.1E-2</v>
      </c>
      <c r="S68" s="25">
        <f>M68*R68</f>
        <v>424.23500000000001</v>
      </c>
      <c r="T68" s="26">
        <v>0.22500000000000001</v>
      </c>
      <c r="U68" s="25">
        <f>M68*T68</f>
        <v>3079.125</v>
      </c>
      <c r="V68" s="16">
        <v>0.50800000000000001</v>
      </c>
      <c r="W68" s="25">
        <f>M68*V68</f>
        <v>6951.9800000000005</v>
      </c>
      <c r="X68" s="16">
        <v>0.4</v>
      </c>
      <c r="Y68" s="25">
        <f>X68*M68</f>
        <v>5474</v>
      </c>
      <c r="Z68" s="17">
        <v>3.31E-3</v>
      </c>
      <c r="AA68" s="18">
        <f>M68*Z68</f>
        <v>45.297350000000002</v>
      </c>
      <c r="AB68" s="27">
        <f>IF(M68&gt;0,(AD68+AL68)/M68,0)</f>
        <v>3.5373750968213376E-3</v>
      </c>
      <c r="AC68" s="17">
        <v>2.7999999999999998E-4</v>
      </c>
      <c r="AD68" s="24">
        <f>AC68*M68</f>
        <v>3.8317999999999999</v>
      </c>
      <c r="AE68" s="117">
        <v>0.21460000000000001</v>
      </c>
      <c r="AF68" s="30">
        <f>AI68*(1-AJ68)*AE68</f>
        <v>43.305850800000002</v>
      </c>
      <c r="AG68" s="28">
        <f>IF(AND(AE68&gt;0,AC68&gt;0,Z68&gt;0),((Z68-AC68)*AE68)/((AE68-AC68)*Z68),0)</f>
        <v>0.9166037965647551</v>
      </c>
      <c r="AH68" s="60">
        <f t="shared" si="0"/>
        <v>0.92201395301034061</v>
      </c>
      <c r="AI68" s="12">
        <v>222</v>
      </c>
      <c r="AJ68" s="14">
        <v>9.0999999999999998E-2</v>
      </c>
      <c r="AK68" s="15">
        <v>0.22090000000000001</v>
      </c>
      <c r="AL68" s="30">
        <f>AI68*(1-AJ68)*AK68</f>
        <v>44.577178200000006</v>
      </c>
      <c r="AM68" s="19">
        <v>1.65</v>
      </c>
      <c r="AN68" s="19">
        <v>1010.66</v>
      </c>
      <c r="AO68" s="101">
        <f>AO66+AI68-AN68</f>
        <v>1653.7600000000002</v>
      </c>
      <c r="AP68" s="102"/>
      <c r="AQ68" s="12"/>
      <c r="AR68" s="31"/>
      <c r="AS68" s="20"/>
      <c r="AT68" s="20"/>
      <c r="AU68" s="20"/>
      <c r="AV68" s="20"/>
    </row>
    <row r="69" spans="1:48" x14ac:dyDescent="0.2">
      <c r="A69" s="158"/>
      <c r="B69" s="33">
        <v>2</v>
      </c>
      <c r="C69" s="11" t="s">
        <v>51</v>
      </c>
      <c r="D69" s="34">
        <v>19548</v>
      </c>
      <c r="E69" s="34">
        <v>10</v>
      </c>
      <c r="F69" s="34">
        <v>18503</v>
      </c>
      <c r="G69" s="35">
        <v>2.7</v>
      </c>
      <c r="H69" s="35">
        <v>6.2</v>
      </c>
      <c r="I69" s="34">
        <v>18617</v>
      </c>
      <c r="J69" s="35">
        <v>3.5</v>
      </c>
      <c r="K69" s="34">
        <v>14744</v>
      </c>
      <c r="L69" s="36">
        <v>0.08</v>
      </c>
      <c r="M69" s="37">
        <f>ROUND(K69*(1-L69),0)</f>
        <v>13564</v>
      </c>
      <c r="N69" s="38">
        <v>0.60699999999999998</v>
      </c>
      <c r="O69" s="25">
        <f>M69*N69</f>
        <v>8233.348</v>
      </c>
      <c r="P69" s="36">
        <v>0.374</v>
      </c>
      <c r="Q69" s="25">
        <f>M69*P69</f>
        <v>5072.9359999999997</v>
      </c>
      <c r="R69" s="39">
        <v>1.9E-2</v>
      </c>
      <c r="S69" s="25">
        <f>M69*R69</f>
        <v>257.71600000000001</v>
      </c>
      <c r="T69" s="28">
        <v>0.23</v>
      </c>
      <c r="U69" s="25">
        <f>M69*T69</f>
        <v>3119.7200000000003</v>
      </c>
      <c r="V69" s="39">
        <v>0.51800000000000002</v>
      </c>
      <c r="W69" s="25">
        <f>M69*V69</f>
        <v>7026.152</v>
      </c>
      <c r="X69" s="39">
        <v>0.39</v>
      </c>
      <c r="Y69" s="25">
        <f>X69*M69</f>
        <v>5289.96</v>
      </c>
      <c r="Z69" s="40">
        <v>3.1800000000000001E-3</v>
      </c>
      <c r="AA69" s="18">
        <f>M69*Z69</f>
        <v>43.133520000000004</v>
      </c>
      <c r="AB69" s="27">
        <f>IF(M69&gt;0,(AD69+AL69)/M69,0)</f>
        <v>3.685052432910646E-3</v>
      </c>
      <c r="AC69" s="40">
        <v>2.9E-4</v>
      </c>
      <c r="AD69" s="37">
        <f>AC69*M69</f>
        <v>3.9335599999999999</v>
      </c>
      <c r="AE69" s="28">
        <v>0.21729999999999999</v>
      </c>
      <c r="AF69" s="41">
        <f>AI69*(1-AJ69)*AE69</f>
        <v>46.564782399999999</v>
      </c>
      <c r="AG69" s="28">
        <f>IF(AND(AE69&gt;0,AC69&gt;0,Z69&gt;0),((Z69-AC69)*AE69)/((AE69-AC69)*Z69),0)</f>
        <v>0.91001950754957539</v>
      </c>
      <c r="AH69" s="29">
        <f t="shared" ref="AH69:AH127" si="1">IF(AND(AB69&gt;0,AK69&gt;0,AC69&gt;0),((AK69*(AB69-AC69))/(AB69*(AK69-AC69))),0)</f>
        <v>0.92254864475284259</v>
      </c>
      <c r="AI69" s="34">
        <v>236</v>
      </c>
      <c r="AJ69" s="36">
        <v>9.1999999999999998E-2</v>
      </c>
      <c r="AK69" s="38">
        <v>0.21490000000000001</v>
      </c>
      <c r="AL69" s="41">
        <f>AI69*(1-AJ69)*AK69</f>
        <v>46.050491200000003</v>
      </c>
      <c r="AM69" s="42">
        <v>1.65</v>
      </c>
      <c r="AN69" s="42"/>
      <c r="AO69" s="121">
        <f>AO68+AI69-AN69</f>
        <v>1889.7600000000002</v>
      </c>
      <c r="AP69" s="104"/>
      <c r="AQ69" s="43"/>
      <c r="AR69" s="44"/>
      <c r="AS69" s="45"/>
      <c r="AT69" s="45"/>
      <c r="AU69" s="45"/>
      <c r="AV69" s="45"/>
    </row>
    <row r="70" spans="1:48" x14ac:dyDescent="0.2">
      <c r="A70" s="158"/>
      <c r="B70" s="33">
        <v>3</v>
      </c>
      <c r="C70" s="46" t="s">
        <v>56</v>
      </c>
      <c r="D70" s="43">
        <v>23800</v>
      </c>
      <c r="E70" s="43">
        <v>6</v>
      </c>
      <c r="F70" s="43">
        <v>21519</v>
      </c>
      <c r="G70" s="37">
        <v>3.8</v>
      </c>
      <c r="H70" s="37">
        <v>7.3</v>
      </c>
      <c r="I70" s="43">
        <v>21598</v>
      </c>
      <c r="J70" s="37">
        <v>1.8</v>
      </c>
      <c r="K70" s="43">
        <v>14871</v>
      </c>
      <c r="L70" s="39">
        <v>7.0999999999999994E-2</v>
      </c>
      <c r="M70" s="37">
        <f>ROUND(K70*(1-L70),0)</f>
        <v>13815</v>
      </c>
      <c r="N70" s="28">
        <v>0.54600000000000004</v>
      </c>
      <c r="O70" s="25">
        <f>M70*N70</f>
        <v>7542.9900000000007</v>
      </c>
      <c r="P70" s="39">
        <v>0.42499999999999999</v>
      </c>
      <c r="Q70" s="25">
        <f>M70*P70</f>
        <v>5871.375</v>
      </c>
      <c r="R70" s="39">
        <v>2.9000000000000001E-2</v>
      </c>
      <c r="S70" s="25">
        <f>M70*R70</f>
        <v>400.63500000000005</v>
      </c>
      <c r="T70" s="28">
        <v>0.217</v>
      </c>
      <c r="U70" s="25">
        <f>M70*T70</f>
        <v>2997.855</v>
      </c>
      <c r="V70" s="39">
        <v>0.51100000000000001</v>
      </c>
      <c r="W70" s="25">
        <f>M70*V70</f>
        <v>7059.4650000000001</v>
      </c>
      <c r="X70" s="39">
        <v>0.4</v>
      </c>
      <c r="Y70" s="25">
        <f>X70*M70</f>
        <v>5526</v>
      </c>
      <c r="Z70" s="47">
        <v>3.0300000000000001E-3</v>
      </c>
      <c r="AA70" s="18">
        <f>M70*Z70</f>
        <v>41.859450000000002</v>
      </c>
      <c r="AB70" s="27">
        <f>IF(M70&gt;0,(AD70+AL70)/M70,0)</f>
        <v>3.2544595439739418E-3</v>
      </c>
      <c r="AC70" s="47">
        <v>2.7999999999999998E-4</v>
      </c>
      <c r="AD70" s="37">
        <f>AC70*M70</f>
        <v>3.8681999999999999</v>
      </c>
      <c r="AE70" s="28">
        <v>0.22009999999999999</v>
      </c>
      <c r="AF70" s="41">
        <f>AI70*(1-AJ70)*AE70</f>
        <v>40.612411799999997</v>
      </c>
      <c r="AG70" s="28">
        <f>IF(AND(AE70&gt;0,AC70&gt;0,Z70&gt;0),((Z70-AC70)*AE70)/((AE70-AC70)*Z70),0)</f>
        <v>0.90874682045586064</v>
      </c>
      <c r="AH70" s="29">
        <f t="shared" si="1"/>
        <v>0.91511478024698734</v>
      </c>
      <c r="AI70" s="43">
        <v>201</v>
      </c>
      <c r="AJ70" s="39">
        <v>8.2000000000000003E-2</v>
      </c>
      <c r="AK70" s="28">
        <v>0.22270000000000001</v>
      </c>
      <c r="AL70" s="41">
        <f>AI70*(1-AJ70)*AK70</f>
        <v>41.092158600000005</v>
      </c>
      <c r="AM70" s="18">
        <v>1.6</v>
      </c>
      <c r="AN70" s="18"/>
      <c r="AO70" s="121">
        <f>AO69+AI70-AN70</f>
        <v>2090.7600000000002</v>
      </c>
      <c r="AP70" s="104"/>
      <c r="AQ70" s="43"/>
      <c r="AR70" s="48"/>
      <c r="AS70" s="41"/>
      <c r="AT70" s="41"/>
      <c r="AU70" s="41"/>
      <c r="AV70" s="41"/>
    </row>
    <row r="71" spans="1:48" s="22" customFormat="1" ht="13.5" thickBot="1" x14ac:dyDescent="0.25">
      <c r="A71" s="159"/>
      <c r="B71" s="49" t="s">
        <v>38</v>
      </c>
      <c r="C71" s="50"/>
      <c r="D71" s="51">
        <f>SUM(D68:D70)</f>
        <v>61132</v>
      </c>
      <c r="E71" s="51"/>
      <c r="F71" s="51">
        <f>SUM(F68:F70)</f>
        <v>56082</v>
      </c>
      <c r="G71" s="52"/>
      <c r="H71" s="52"/>
      <c r="I71" s="51">
        <f>SUM(I68:I70)</f>
        <v>56707</v>
      </c>
      <c r="J71" s="52"/>
      <c r="K71" s="51">
        <f>SUM(K68:K70)</f>
        <v>44474</v>
      </c>
      <c r="L71" s="21">
        <f>IF(K71&gt;0,(K68*L68+K69*L69+K70*L70)/K71,0)</f>
        <v>7.6656518415253866E-2</v>
      </c>
      <c r="M71" s="52">
        <f>M68+M69+M70</f>
        <v>41064</v>
      </c>
      <c r="N71" s="53">
        <f>IF(M71&gt;0,O71/M71,0)</f>
        <v>0.62113707870640955</v>
      </c>
      <c r="O71" s="54">
        <f>O68+O69+O70</f>
        <v>25506.373000000003</v>
      </c>
      <c r="P71" s="21">
        <f>IF(M71&gt;0,Q71/M71,0)</f>
        <v>0.35249953730761735</v>
      </c>
      <c r="Q71" s="54">
        <f>Q68+Q69+Q70</f>
        <v>14475.040999999999</v>
      </c>
      <c r="R71" s="21">
        <f>IF(M71&gt;0,S71/M71,0)</f>
        <v>2.6363383985973116E-2</v>
      </c>
      <c r="S71" s="54">
        <f>S68+S69+S70</f>
        <v>1082.586</v>
      </c>
      <c r="T71" s="21">
        <f>IF(M71&gt;0,U71/M71,0)</f>
        <v>0.22396015975063319</v>
      </c>
      <c r="U71" s="54">
        <f>U68+U69+U70</f>
        <v>9196.7000000000007</v>
      </c>
      <c r="V71" s="21">
        <f>IF(M71&gt;0,W71/M71,0)</f>
        <v>0.51231241476719269</v>
      </c>
      <c r="W71" s="54">
        <f>W68+W69+W70</f>
        <v>21037.597000000002</v>
      </c>
      <c r="X71" s="21">
        <f>IF(M71&gt;0,Y71/M71,0)</f>
        <v>0.39669686343269039</v>
      </c>
      <c r="Y71" s="54">
        <f>Y68+Y69+Y70</f>
        <v>16289.96</v>
      </c>
      <c r="Z71" s="55">
        <f>IF(M71&gt;0,AA71/M71,0)</f>
        <v>3.1728599259692189E-3</v>
      </c>
      <c r="AA71" s="56">
        <f>SUM(AA68:AA70)</f>
        <v>130.29032000000001</v>
      </c>
      <c r="AB71" s="55">
        <f>IF(M71&gt;0,(AB68*M68+AB69*M69+AB70*M70)/M71,0)</f>
        <v>3.4909747710890325E-3</v>
      </c>
      <c r="AC71" s="55">
        <f>IF(K71&gt;0,(K68*AC68+K69*AC69+K70*AC70)/K71,0)</f>
        <v>2.8331519539506224E-4</v>
      </c>
      <c r="AD71" s="52">
        <f>SUM(AD68:AD70)</f>
        <v>11.633559999999999</v>
      </c>
      <c r="AE71" s="53">
        <f>IF(K71&gt;0,(K68*AE68+K69*AE69+K70*AE70)/K71,0)</f>
        <v>0.21733416602959033</v>
      </c>
      <c r="AF71" s="58">
        <f>SUM(AF68:AF70)</f>
        <v>130.483045</v>
      </c>
      <c r="AG71" s="53">
        <f>IF(AND(AA71&gt;0),((AA68*AG68+AA69*AG69+AA70*AG70)/AA71),0)</f>
        <v>0.91189974594531165</v>
      </c>
      <c r="AH71" s="57">
        <f t="shared" si="1"/>
        <v>0.9200309706394284</v>
      </c>
      <c r="AI71" s="51">
        <f>SUM(AI68:AI70)</f>
        <v>659</v>
      </c>
      <c r="AJ71" s="21">
        <f>IF(AI71&gt;0,(AJ68*AI68+AJ69*AI69+AJ70*AI70)/AI71,0)</f>
        <v>8.8613050075872529E-2</v>
      </c>
      <c r="AK71" s="53">
        <f>IF(K71&gt;0,(AK68*K68+AK69*K69+AK70*K70)/K71,0)</f>
        <v>0.21951275801591943</v>
      </c>
      <c r="AL71" s="58">
        <f>SUM(AL68:AL70)</f>
        <v>131.71982800000001</v>
      </c>
      <c r="AM71" s="56"/>
      <c r="AN71" s="56">
        <f>SUM(AN68:AN70)</f>
        <v>1010.66</v>
      </c>
      <c r="AO71" s="105"/>
      <c r="AP71" s="106">
        <f>AO70</f>
        <v>2090.7600000000002</v>
      </c>
      <c r="AQ71" s="51">
        <f>SUM(AQ68:AQ70)</f>
        <v>0</v>
      </c>
      <c r="AR71" s="59"/>
      <c r="AS71" s="58"/>
      <c r="AT71" s="58"/>
      <c r="AU71" s="58"/>
      <c r="AV71" s="58"/>
    </row>
    <row r="72" spans="1:48" x14ac:dyDescent="0.2">
      <c r="A72" s="157">
        <v>18</v>
      </c>
      <c r="B72" s="23">
        <v>1</v>
      </c>
      <c r="C72" s="11" t="s">
        <v>58</v>
      </c>
      <c r="D72" s="12">
        <v>6684</v>
      </c>
      <c r="E72" s="12">
        <v>5</v>
      </c>
      <c r="F72" s="12">
        <v>6866</v>
      </c>
      <c r="G72" s="13">
        <v>3.4</v>
      </c>
      <c r="H72" s="13">
        <v>7.7</v>
      </c>
      <c r="I72" s="12">
        <v>7462</v>
      </c>
      <c r="J72" s="125">
        <v>5</v>
      </c>
      <c r="K72" s="12">
        <v>14626</v>
      </c>
      <c r="L72" s="14">
        <v>7.9000000000000001E-2</v>
      </c>
      <c r="M72" s="24">
        <f>ROUND(K72*(1-L72),0)</f>
        <v>13471</v>
      </c>
      <c r="N72" s="15">
        <v>0.72699999999999998</v>
      </c>
      <c r="O72" s="25">
        <f>M72*N72</f>
        <v>9793.4169999999995</v>
      </c>
      <c r="P72" s="14">
        <v>0.23300000000000001</v>
      </c>
      <c r="Q72" s="25">
        <f>M72*P72</f>
        <v>3138.7430000000004</v>
      </c>
      <c r="R72" s="16">
        <v>0.04</v>
      </c>
      <c r="S72" s="25">
        <f>M72*R72</f>
        <v>538.84</v>
      </c>
      <c r="T72" s="26">
        <v>0.221</v>
      </c>
      <c r="U72" s="25">
        <f>M72*T72</f>
        <v>2977.0909999999999</v>
      </c>
      <c r="V72" s="16">
        <v>0.51</v>
      </c>
      <c r="W72" s="25">
        <f>M72*V72</f>
        <v>6870.21</v>
      </c>
      <c r="X72" s="16">
        <v>0.4</v>
      </c>
      <c r="Y72" s="25">
        <f>X72*M72</f>
        <v>5388.4000000000005</v>
      </c>
      <c r="Z72" s="17">
        <v>3.0300000000000001E-3</v>
      </c>
      <c r="AA72" s="18">
        <f>M72*Z72</f>
        <v>40.817129999999999</v>
      </c>
      <c r="AB72" s="27">
        <f>IF(M72&gt;0,(AD72+AL72)/M72,0)</f>
        <v>3.1635131022195828E-3</v>
      </c>
      <c r="AC72" s="17">
        <v>2.7999999999999998E-4</v>
      </c>
      <c r="AD72" s="24">
        <f>AC72*M72</f>
        <v>3.7718799999999995</v>
      </c>
      <c r="AE72" s="117">
        <v>0.21460000000000001</v>
      </c>
      <c r="AF72" s="30">
        <f>AI72*(1-AJ72)*AE72</f>
        <v>38.080770000000008</v>
      </c>
      <c r="AG72" s="28">
        <f>IF(AND(AE72&gt;0,AC72&gt;0,Z72&gt;0),((Z72-AC72)*AE72)/((AE72-AC72)*Z72),0)</f>
        <v>0.90877648795114674</v>
      </c>
      <c r="AH72" s="60">
        <f t="shared" si="1"/>
        <v>0.91265820638335171</v>
      </c>
      <c r="AI72" s="12">
        <v>195</v>
      </c>
      <c r="AJ72" s="14">
        <v>0.09</v>
      </c>
      <c r="AK72" s="15">
        <v>0.21890000000000001</v>
      </c>
      <c r="AL72" s="30">
        <f>AI72*(1-AJ72)*AK72</f>
        <v>38.843805000000003</v>
      </c>
      <c r="AM72" s="19">
        <v>1.7</v>
      </c>
      <c r="AN72" s="19">
        <v>1112.8</v>
      </c>
      <c r="AO72" s="101">
        <f>AO70+AI72-AN72</f>
        <v>1172.9600000000003</v>
      </c>
      <c r="AP72" s="102"/>
      <c r="AQ72" s="12"/>
      <c r="AR72" s="31"/>
      <c r="AS72" s="20"/>
      <c r="AT72" s="20"/>
      <c r="AU72" s="20"/>
      <c r="AV72" s="20"/>
    </row>
    <row r="73" spans="1:48" x14ac:dyDescent="0.2">
      <c r="A73" s="158"/>
      <c r="B73" s="33">
        <v>2</v>
      </c>
      <c r="C73" s="11" t="s">
        <v>51</v>
      </c>
      <c r="D73" s="34">
        <v>17726</v>
      </c>
      <c r="E73" s="34">
        <v>0</v>
      </c>
      <c r="F73" s="34">
        <v>0</v>
      </c>
      <c r="G73" s="35">
        <v>2.9</v>
      </c>
      <c r="H73" s="35">
        <v>8.1999999999999993</v>
      </c>
      <c r="I73" s="34">
        <v>459</v>
      </c>
      <c r="J73" s="126">
        <v>8.6</v>
      </c>
      <c r="K73" s="34">
        <v>13844</v>
      </c>
      <c r="L73" s="36">
        <v>6.9000000000000006E-2</v>
      </c>
      <c r="M73" s="37">
        <f>ROUND(K73*(1-L73),0)</f>
        <v>12889</v>
      </c>
      <c r="N73" s="38">
        <v>0.64800000000000002</v>
      </c>
      <c r="O73" s="25">
        <f>M73*N73</f>
        <v>8352.0720000000001</v>
      </c>
      <c r="P73" s="36">
        <v>0.31</v>
      </c>
      <c r="Q73" s="25">
        <f>M73*P73</f>
        <v>3995.59</v>
      </c>
      <c r="R73" s="39">
        <v>4.2000000000000003E-2</v>
      </c>
      <c r="S73" s="25">
        <f>M73*R73</f>
        <v>541.33800000000008</v>
      </c>
      <c r="T73" s="28">
        <v>0.20399999999999999</v>
      </c>
      <c r="U73" s="25">
        <f>M73*T73</f>
        <v>2629.3559999999998</v>
      </c>
      <c r="V73" s="39">
        <v>0.51900000000000002</v>
      </c>
      <c r="W73" s="25">
        <f>M73*V73</f>
        <v>6689.3910000000005</v>
      </c>
      <c r="X73" s="39">
        <v>0.39</v>
      </c>
      <c r="Y73" s="25">
        <f>X73*M73</f>
        <v>5026.71</v>
      </c>
      <c r="Z73" s="40">
        <v>3.0300000000000001E-3</v>
      </c>
      <c r="AA73" s="18">
        <f>M73*Z73</f>
        <v>39.053670000000004</v>
      </c>
      <c r="AB73" s="27">
        <f>IF(M73&gt;0,(AD73+AL73)/M73,0)</f>
        <v>3.4247980138102257E-3</v>
      </c>
      <c r="AC73" s="40">
        <v>2.7999999999999998E-4</v>
      </c>
      <c r="AD73" s="37">
        <f>AC73*M73</f>
        <v>3.6089199999999995</v>
      </c>
      <c r="AE73" s="28">
        <v>0.21479999999999999</v>
      </c>
      <c r="AF73" s="41">
        <f>AI73*(1-AJ73)*AE73</f>
        <v>40.177910400000002</v>
      </c>
      <c r="AG73" s="28">
        <f>IF(AND(AE73&gt;0,AC73&gt;0,Z73&gt;0),((Z73-AC73)*AE73)/((AE73-AC73)*Z73),0)</f>
        <v>0.90877538247951217</v>
      </c>
      <c r="AH73" s="29">
        <f t="shared" si="1"/>
        <v>0.91943135910815255</v>
      </c>
      <c r="AI73" s="34">
        <v>206</v>
      </c>
      <c r="AJ73" s="36">
        <v>9.1999999999999998E-2</v>
      </c>
      <c r="AK73" s="38">
        <v>0.2167</v>
      </c>
      <c r="AL73" s="41">
        <f>AI73*(1-AJ73)*AK73</f>
        <v>40.533301600000001</v>
      </c>
      <c r="AM73" s="42">
        <v>1.75</v>
      </c>
      <c r="AN73" s="42"/>
      <c r="AO73" s="121">
        <f>AO72+AI73-AN73</f>
        <v>1378.9600000000003</v>
      </c>
      <c r="AP73" s="104"/>
      <c r="AQ73" s="43"/>
      <c r="AR73" s="44"/>
      <c r="AS73" s="45"/>
      <c r="AT73" s="45"/>
      <c r="AU73" s="45"/>
      <c r="AV73" s="45"/>
    </row>
    <row r="74" spans="1:48" x14ac:dyDescent="0.2">
      <c r="A74" s="158"/>
      <c r="B74" s="33">
        <v>3</v>
      </c>
      <c r="C74" s="46" t="s">
        <v>50</v>
      </c>
      <c r="D74" s="43">
        <v>13700</v>
      </c>
      <c r="E74" s="43">
        <v>3</v>
      </c>
      <c r="F74" s="43">
        <v>17015</v>
      </c>
      <c r="G74" s="37">
        <v>2.7</v>
      </c>
      <c r="H74" s="37">
        <v>7.5</v>
      </c>
      <c r="I74" s="43">
        <v>15881</v>
      </c>
      <c r="J74" s="37">
        <v>6.7</v>
      </c>
      <c r="K74" s="144">
        <v>14439</v>
      </c>
      <c r="L74" s="39">
        <v>6.6000000000000003E-2</v>
      </c>
      <c r="M74" s="37">
        <f>ROUND(K74*(1-L74),0)</f>
        <v>13486</v>
      </c>
      <c r="N74" s="28">
        <v>0.52700000000000002</v>
      </c>
      <c r="O74" s="25">
        <f>M74*N74</f>
        <v>7107.1220000000003</v>
      </c>
      <c r="P74" s="39">
        <v>0.45200000000000001</v>
      </c>
      <c r="Q74" s="25">
        <f>M74*P74</f>
        <v>6095.6720000000005</v>
      </c>
      <c r="R74" s="39">
        <v>2.1000000000000001E-2</v>
      </c>
      <c r="S74" s="25">
        <f>M74*R74</f>
        <v>283.20600000000002</v>
      </c>
      <c r="T74" s="28">
        <v>0.214</v>
      </c>
      <c r="U74" s="25">
        <f>M74*T74</f>
        <v>2886.0039999999999</v>
      </c>
      <c r="V74" s="39">
        <v>0.51800000000000002</v>
      </c>
      <c r="W74" s="25">
        <f>M74*V74</f>
        <v>6985.7480000000005</v>
      </c>
      <c r="X74" s="39">
        <v>0.39</v>
      </c>
      <c r="Y74" s="25">
        <f>X74*M74</f>
        <v>5259.54</v>
      </c>
      <c r="Z74" s="47">
        <v>3.0599999999999998E-3</v>
      </c>
      <c r="AA74" s="18">
        <f>M74*Z74</f>
        <v>41.267159999999997</v>
      </c>
      <c r="AB74" s="27">
        <f>IF(M74&gt;0,(AD74+AL74)/M74,0)</f>
        <v>3.1680205843096546E-3</v>
      </c>
      <c r="AC74" s="47">
        <v>2.7999999999999998E-4</v>
      </c>
      <c r="AD74" s="37">
        <f>AC74*M74</f>
        <v>3.7760799999999999</v>
      </c>
      <c r="AE74" s="28">
        <v>0.22009999999999999</v>
      </c>
      <c r="AF74" s="41">
        <f>AI74*(1-AJ74)*AE74</f>
        <v>39.1971688</v>
      </c>
      <c r="AG74" s="28">
        <f>IF(AND(AE74&gt;0,AC74&gt;0,Z74&gt;0),((Z74-AC74)*AE74)/((AE74-AC74)*Z74),0)</f>
        <v>0.9096539474067612</v>
      </c>
      <c r="AH74" s="29">
        <f t="shared" si="1"/>
        <v>0.91278536828020018</v>
      </c>
      <c r="AI74" s="43">
        <v>197</v>
      </c>
      <c r="AJ74" s="39">
        <v>9.6000000000000002E-2</v>
      </c>
      <c r="AK74" s="28">
        <v>0.21870000000000001</v>
      </c>
      <c r="AL74" s="41">
        <f>AI74*(1-AJ74)*AK74</f>
        <v>38.947845600000001</v>
      </c>
      <c r="AM74" s="18">
        <v>1.6</v>
      </c>
      <c r="AN74" s="18"/>
      <c r="AO74" s="121">
        <f>AO73+AI74-AN74</f>
        <v>1575.9600000000003</v>
      </c>
      <c r="AP74" s="104"/>
      <c r="AQ74" s="43"/>
      <c r="AR74" s="48"/>
      <c r="AS74" s="41"/>
      <c r="AT74" s="41"/>
      <c r="AU74" s="41"/>
      <c r="AV74" s="41"/>
    </row>
    <row r="75" spans="1:48" s="22" customFormat="1" ht="13.5" thickBot="1" x14ac:dyDescent="0.25">
      <c r="A75" s="159"/>
      <c r="B75" s="49" t="s">
        <v>38</v>
      </c>
      <c r="C75" s="50"/>
      <c r="D75" s="51">
        <f>SUM(D72:D74)</f>
        <v>38110</v>
      </c>
      <c r="E75" s="51"/>
      <c r="F75" s="51">
        <f>SUM(F72:F74)</f>
        <v>23881</v>
      </c>
      <c r="G75" s="52"/>
      <c r="H75" s="52"/>
      <c r="I75" s="51">
        <f>SUM(I72:I74)</f>
        <v>23802</v>
      </c>
      <c r="J75" s="52"/>
      <c r="K75" s="51">
        <f>SUM(K72:K74)</f>
        <v>42909</v>
      </c>
      <c r="L75" s="21">
        <f>IF(K75&gt;0,(K72*L72+K73*L73+K74*L74)/K75,0)</f>
        <v>7.1399100421822931E-2</v>
      </c>
      <c r="M75" s="52">
        <f>M72+M73+M74</f>
        <v>39846</v>
      </c>
      <c r="N75" s="53">
        <f>IF(M75&gt;0,O75/M75,0)</f>
        <v>0.6337552326456859</v>
      </c>
      <c r="O75" s="54">
        <f>O72+O73+O74</f>
        <v>25252.611000000001</v>
      </c>
      <c r="P75" s="21">
        <f>IF(M75&gt;0,Q75/M75,0)</f>
        <v>0.33202843447272001</v>
      </c>
      <c r="Q75" s="54">
        <f>Q72+Q73+Q74</f>
        <v>13230.005000000001</v>
      </c>
      <c r="R75" s="21">
        <f>IF(M75&gt;0,S75/M75,0)</f>
        <v>3.421633288159414E-2</v>
      </c>
      <c r="S75" s="54">
        <f>S72+S73+S74</f>
        <v>1363.384</v>
      </c>
      <c r="T75" s="21">
        <f>IF(M75&gt;0,U75/M75,0)</f>
        <v>0.21313183255533807</v>
      </c>
      <c r="U75" s="54">
        <f>U72+U73+U74</f>
        <v>8492.4510000000009</v>
      </c>
      <c r="V75" s="21">
        <f>IF(M75&gt;0,W75/M75,0)</f>
        <v>0.51561885760176684</v>
      </c>
      <c r="W75" s="54">
        <f>W72+W73+W74</f>
        <v>20545.349000000002</v>
      </c>
      <c r="X75" s="21">
        <f>IF(M75&gt;0,Y75/M75,0)</f>
        <v>0.39338076594890331</v>
      </c>
      <c r="Y75" s="54">
        <f>Y72+Y73+Y74</f>
        <v>15674.650000000001</v>
      </c>
      <c r="Z75" s="55">
        <f>IF(M75&gt;0,AA75/M75,0)</f>
        <v>3.0401535913266073E-3</v>
      </c>
      <c r="AA75" s="56">
        <f>SUM(AA72:AA74)</f>
        <v>121.13795999999999</v>
      </c>
      <c r="AB75" s="55">
        <f>IF(M75&gt;0,(AB72*M72+AB73*M73+AB74*M74)/M75,0)</f>
        <v>3.2495565979019222E-3</v>
      </c>
      <c r="AC75" s="55">
        <f>IF(K75&gt;0,(K72*AC72+K73*AC73+K74*AC74)/K75,0)</f>
        <v>2.7999999999999998E-4</v>
      </c>
      <c r="AD75" s="52">
        <f>SUM(AD72:AD74)</f>
        <v>11.156879999999999</v>
      </c>
      <c r="AE75" s="53">
        <f>IF(K75&gt;0,(K72*AE72+K73*AE73+K74*AE74)/K75,0)</f>
        <v>0.21651529282901025</v>
      </c>
      <c r="AF75" s="58">
        <f>SUM(AF72:AF74)</f>
        <v>117.4558492</v>
      </c>
      <c r="AG75" s="53">
        <f>IF(AND(AA75&gt;0),((AA72*AG72+AA73*AG73+AA74*AG74)/AA75),0)</f>
        <v>0.90907504908775461</v>
      </c>
      <c r="AH75" s="57">
        <f t="shared" si="1"/>
        <v>0.91500897685870086</v>
      </c>
      <c r="AI75" s="51">
        <f>SUM(AI72:AI74)</f>
        <v>598</v>
      </c>
      <c r="AJ75" s="21">
        <f>IF(AI75&gt;0,(AJ72*AI72+AJ73*AI73+AJ74*AI74)/AI75,0)</f>
        <v>9.2665551839464871E-2</v>
      </c>
      <c r="AK75" s="53">
        <f>IF(K75&gt;0,(AK72*K72+AK73*K73+AK74*K74)/K75,0)</f>
        <v>0.21812289962478734</v>
      </c>
      <c r="AL75" s="58">
        <f>SUM(AL72:AL74)</f>
        <v>118.32495220000001</v>
      </c>
      <c r="AM75" s="56"/>
      <c r="AN75" s="56">
        <f>SUM(AN72:AN74)</f>
        <v>1112.8</v>
      </c>
      <c r="AO75" s="105"/>
      <c r="AP75" s="106">
        <f>AO74</f>
        <v>1575.9600000000003</v>
      </c>
      <c r="AQ75" s="51">
        <f>SUM(AQ72:AQ74)</f>
        <v>0</v>
      </c>
      <c r="AR75" s="59"/>
      <c r="AS75" s="58"/>
      <c r="AT75" s="58"/>
      <c r="AU75" s="58"/>
      <c r="AV75" s="58"/>
    </row>
    <row r="76" spans="1:48" x14ac:dyDescent="0.2">
      <c r="A76" s="157">
        <v>19</v>
      </c>
      <c r="B76" s="23">
        <v>1</v>
      </c>
      <c r="C76" s="11" t="s">
        <v>58</v>
      </c>
      <c r="D76" s="12">
        <v>6891</v>
      </c>
      <c r="E76" s="12">
        <v>1</v>
      </c>
      <c r="F76" s="12">
        <v>18953</v>
      </c>
      <c r="G76" s="13">
        <v>2.6</v>
      </c>
      <c r="H76" s="13">
        <v>6.6</v>
      </c>
      <c r="I76" s="12">
        <v>18595</v>
      </c>
      <c r="J76" s="13">
        <v>5.5</v>
      </c>
      <c r="K76" s="12">
        <v>14889</v>
      </c>
      <c r="L76" s="14">
        <v>7.2999999999999995E-2</v>
      </c>
      <c r="M76" s="24">
        <f>ROUND(K76*(1-L76),0)</f>
        <v>13802</v>
      </c>
      <c r="N76" s="15">
        <v>0.70199999999999996</v>
      </c>
      <c r="O76" s="25">
        <f>M76*N76</f>
        <v>9689.003999999999</v>
      </c>
      <c r="P76" s="14">
        <v>0.248</v>
      </c>
      <c r="Q76" s="25">
        <f>M76*P76</f>
        <v>3422.8960000000002</v>
      </c>
      <c r="R76" s="16">
        <v>0.05</v>
      </c>
      <c r="S76" s="25">
        <f>M76*R76</f>
        <v>690.1</v>
      </c>
      <c r="T76" s="26">
        <v>0.219</v>
      </c>
      <c r="U76" s="25">
        <f>M76*T76</f>
        <v>3022.6379999999999</v>
      </c>
      <c r="V76" s="16">
        <v>0.51200000000000001</v>
      </c>
      <c r="W76" s="25">
        <f>M76*V76</f>
        <v>7066.6239999999998</v>
      </c>
      <c r="X76" s="16">
        <v>0.4</v>
      </c>
      <c r="Y76" s="25">
        <f>X76*M76</f>
        <v>5520.8</v>
      </c>
      <c r="Z76" s="17">
        <v>3.1099999999999999E-3</v>
      </c>
      <c r="AA76" s="18">
        <f>M76*Z76</f>
        <v>42.924219999999998</v>
      </c>
      <c r="AB76" s="27">
        <f>IF(M76&gt;0,(AD76+AL76)/M76,0)</f>
        <v>3.2795467323576293E-3</v>
      </c>
      <c r="AC76" s="17">
        <v>2.9E-4</v>
      </c>
      <c r="AD76" s="24">
        <f>AC76*M76</f>
        <v>4.00258</v>
      </c>
      <c r="AE76" s="117">
        <v>0.2137</v>
      </c>
      <c r="AF76" s="30">
        <f>AI76*(1-AJ76)*AE76</f>
        <v>39.989253600000005</v>
      </c>
      <c r="AG76" s="28">
        <f>IF(AND(AE76&gt;0,AC76&gt;0,Z76&gt;0),((Z76-AC76)*AE76)/((AE76-AC76)*Z76),0)</f>
        <v>0.90798458532260795</v>
      </c>
      <c r="AH76" s="60">
        <f t="shared" si="1"/>
        <v>0.91277361926770473</v>
      </c>
      <c r="AI76" s="12">
        <v>207</v>
      </c>
      <c r="AJ76" s="14">
        <v>9.6000000000000002E-2</v>
      </c>
      <c r="AK76" s="15">
        <v>0.2205</v>
      </c>
      <c r="AL76" s="30">
        <f>AI76*(1-AJ76)*AK76</f>
        <v>41.261724000000001</v>
      </c>
      <c r="AM76" s="19">
        <v>1.65</v>
      </c>
      <c r="AN76" s="19">
        <v>810.98</v>
      </c>
      <c r="AO76" s="101">
        <f>AO74+AI76-AN76</f>
        <v>971.98000000000025</v>
      </c>
      <c r="AP76" s="102"/>
      <c r="AQ76" s="12"/>
      <c r="AR76" s="31"/>
      <c r="AS76" s="20"/>
      <c r="AT76" s="20"/>
      <c r="AU76" s="20"/>
      <c r="AV76" s="20"/>
    </row>
    <row r="77" spans="1:48" x14ac:dyDescent="0.2">
      <c r="A77" s="158"/>
      <c r="B77" s="33">
        <v>2</v>
      </c>
      <c r="C77" s="11" t="s">
        <v>54</v>
      </c>
      <c r="D77" s="34">
        <v>19882</v>
      </c>
      <c r="E77" s="34">
        <v>10</v>
      </c>
      <c r="F77" s="34">
        <v>16991</v>
      </c>
      <c r="G77" s="35">
        <v>1.8</v>
      </c>
      <c r="H77" s="35">
        <v>8.1</v>
      </c>
      <c r="I77" s="34">
        <v>17367</v>
      </c>
      <c r="J77" s="35">
        <v>4.3</v>
      </c>
      <c r="K77" s="34">
        <v>14937</v>
      </c>
      <c r="L77" s="36">
        <v>8.3000000000000004E-2</v>
      </c>
      <c r="M77" s="37">
        <f>ROUND(K77*(1-L77),0)</f>
        <v>13697</v>
      </c>
      <c r="N77" s="38">
        <v>0.63400000000000001</v>
      </c>
      <c r="O77" s="25">
        <f>M77*N77</f>
        <v>8683.8979999999992</v>
      </c>
      <c r="P77" s="36">
        <v>0.316</v>
      </c>
      <c r="Q77" s="25">
        <f>M77*P77</f>
        <v>4328.2520000000004</v>
      </c>
      <c r="R77" s="39">
        <v>0.05</v>
      </c>
      <c r="S77" s="25">
        <f>M77*R77</f>
        <v>684.85</v>
      </c>
      <c r="T77" s="28">
        <v>0.22</v>
      </c>
      <c r="U77" s="25">
        <f>M77*T77</f>
        <v>3013.34</v>
      </c>
      <c r="V77" s="39">
        <v>0.51200000000000001</v>
      </c>
      <c r="W77" s="25">
        <f>M77*V77</f>
        <v>7012.8640000000005</v>
      </c>
      <c r="X77" s="39">
        <v>0.39</v>
      </c>
      <c r="Y77" s="25">
        <f>X77*M77</f>
        <v>5341.83</v>
      </c>
      <c r="Z77" s="40">
        <v>3.0899999999999999E-3</v>
      </c>
      <c r="AA77" s="18">
        <f>M77*Z77</f>
        <v>42.323729999999998</v>
      </c>
      <c r="AB77" s="27">
        <f>IF(M77&gt;0,(AD77+AL77)/M77,0)</f>
        <v>3.4851723589107105E-3</v>
      </c>
      <c r="AC77" s="40">
        <v>2.7999999999999998E-4</v>
      </c>
      <c r="AD77" s="37">
        <f>AC77*M77</f>
        <v>3.8351599999999997</v>
      </c>
      <c r="AE77" s="28">
        <v>0.21920000000000001</v>
      </c>
      <c r="AF77" s="41">
        <f>AI77*(1-AJ77)*AE77</f>
        <v>45.031132800000002</v>
      </c>
      <c r="AG77" s="28">
        <f>IF(AND(AE77&gt;0,AC77&gt;0,Z77&gt;0),((Z77-AC77)*AE77)/((AE77-AC77)*Z77),0)</f>
        <v>0.91054822231170729</v>
      </c>
      <c r="AH77" s="29">
        <f t="shared" si="1"/>
        <v>0.92086620367922223</v>
      </c>
      <c r="AI77" s="34">
        <v>226</v>
      </c>
      <c r="AJ77" s="36">
        <v>9.0999999999999998E-2</v>
      </c>
      <c r="AK77" s="38">
        <v>0.2137</v>
      </c>
      <c r="AL77" s="41">
        <f>AI77*(1-AJ77)*AK77</f>
        <v>43.901245799999998</v>
      </c>
      <c r="AM77" s="42">
        <v>1.78</v>
      </c>
      <c r="AN77" s="42"/>
      <c r="AO77" s="121">
        <f>AO76+AI77-AN77</f>
        <v>1197.9800000000002</v>
      </c>
      <c r="AP77" s="104"/>
      <c r="AQ77" s="43"/>
      <c r="AR77" s="44"/>
      <c r="AS77" s="45"/>
      <c r="AT77" s="45"/>
      <c r="AU77" s="45"/>
      <c r="AV77" s="45"/>
    </row>
    <row r="78" spans="1:48" x14ac:dyDescent="0.2">
      <c r="A78" s="158"/>
      <c r="B78" s="33">
        <v>3</v>
      </c>
      <c r="C78" s="46" t="s">
        <v>50</v>
      </c>
      <c r="D78" s="43">
        <v>23200</v>
      </c>
      <c r="E78" s="43">
        <v>6</v>
      </c>
      <c r="F78" s="43">
        <v>19387</v>
      </c>
      <c r="G78" s="37">
        <v>1.6</v>
      </c>
      <c r="H78" s="37">
        <v>7.7</v>
      </c>
      <c r="I78" s="43">
        <v>19043</v>
      </c>
      <c r="J78" s="127">
        <v>3.4</v>
      </c>
      <c r="K78" s="43">
        <v>14870</v>
      </c>
      <c r="L78" s="39">
        <v>6.2E-2</v>
      </c>
      <c r="M78" s="37">
        <f>ROUND(K78*(1-L78),0)</f>
        <v>13948</v>
      </c>
      <c r="N78" s="28">
        <v>0.61</v>
      </c>
      <c r="O78" s="25">
        <f>M78*N78</f>
        <v>8508.2800000000007</v>
      </c>
      <c r="P78" s="39">
        <v>0.33800000000000002</v>
      </c>
      <c r="Q78" s="25">
        <f>M78*P78</f>
        <v>4714.424</v>
      </c>
      <c r="R78" s="39">
        <v>5.1999999999999998E-2</v>
      </c>
      <c r="S78" s="25">
        <f>M78*R78</f>
        <v>725.29599999999994</v>
      </c>
      <c r="T78" s="28">
        <v>0.21199999999999999</v>
      </c>
      <c r="U78" s="25">
        <f>M78*T78</f>
        <v>2956.9760000000001</v>
      </c>
      <c r="V78" s="39">
        <v>0.51400000000000001</v>
      </c>
      <c r="W78" s="25">
        <f>M78*V78</f>
        <v>7169.2719999999999</v>
      </c>
      <c r="X78" s="39">
        <v>0.39</v>
      </c>
      <c r="Y78" s="25">
        <f>X78*M78</f>
        <v>5439.72</v>
      </c>
      <c r="Z78" s="47">
        <v>3.0999999999999999E-3</v>
      </c>
      <c r="AA78" s="18">
        <f>M78*Z78</f>
        <v>43.238799999999998</v>
      </c>
      <c r="AB78" s="27">
        <f>IF(M78&gt;0,(AD78+AL78)/M78,0)</f>
        <v>3.2875958918841411E-3</v>
      </c>
      <c r="AC78" s="47">
        <v>2.9E-4</v>
      </c>
      <c r="AD78" s="37">
        <f>AC78*M78</f>
        <v>4.0449200000000003</v>
      </c>
      <c r="AE78" s="28">
        <v>0.2198</v>
      </c>
      <c r="AF78" s="41">
        <f>AI78*(1-AJ78)*AE78</f>
        <v>41.228985000000002</v>
      </c>
      <c r="AG78" s="28">
        <f>IF(AND(AE78&gt;0,AC78&gt;0,Z78&gt;0),((Z78-AC78)*AE78)/((AE78-AC78)*Z78),0)</f>
        <v>0.90764914817606968</v>
      </c>
      <c r="AH78" s="29">
        <f t="shared" si="1"/>
        <v>0.91297745797265151</v>
      </c>
      <c r="AI78" s="43">
        <v>205</v>
      </c>
      <c r="AJ78" s="39">
        <v>8.5000000000000006E-2</v>
      </c>
      <c r="AK78" s="28">
        <v>0.22289999999999999</v>
      </c>
      <c r="AL78" s="41">
        <f>AI78*(1-AJ78)*AK78</f>
        <v>41.810467500000001</v>
      </c>
      <c r="AM78" s="18">
        <v>1.65</v>
      </c>
      <c r="AN78" s="18"/>
      <c r="AO78" s="121">
        <f>AO77+AI78-AN78</f>
        <v>1402.9800000000002</v>
      </c>
      <c r="AP78" s="104"/>
      <c r="AQ78" s="43"/>
      <c r="AR78" s="48"/>
      <c r="AS78" s="41"/>
      <c r="AT78" s="41"/>
      <c r="AU78" s="41"/>
      <c r="AV78" s="41"/>
    </row>
    <row r="79" spans="1:48" s="22" customFormat="1" ht="13.5" thickBot="1" x14ac:dyDescent="0.25">
      <c r="A79" s="159"/>
      <c r="B79" s="49" t="s">
        <v>38</v>
      </c>
      <c r="C79" s="50"/>
      <c r="D79" s="51">
        <f>SUM(D76:D78)</f>
        <v>49973</v>
      </c>
      <c r="E79" s="51"/>
      <c r="F79" s="51">
        <f>SUM(F76:F78)</f>
        <v>55331</v>
      </c>
      <c r="G79" s="52"/>
      <c r="H79" s="52"/>
      <c r="I79" s="51">
        <f>SUM(I76:I78)</f>
        <v>55005</v>
      </c>
      <c r="J79" s="52"/>
      <c r="K79" s="51">
        <f>SUM(K76:K78)</f>
        <v>44696</v>
      </c>
      <c r="L79" s="21">
        <f>IF(K79&gt;0,(K76*L76+K77*L77+K78*L78)/K79,0)</f>
        <v>7.2682298192231959E-2</v>
      </c>
      <c r="M79" s="52">
        <f>M76+M77+M78</f>
        <v>41447</v>
      </c>
      <c r="N79" s="53">
        <f>IF(M79&gt;0,O79/M79,0)</f>
        <v>0.64856761647405126</v>
      </c>
      <c r="O79" s="54">
        <f>O76+O77+O78</f>
        <v>26881.182000000001</v>
      </c>
      <c r="P79" s="21">
        <f>IF(M79&gt;0,Q79/M79,0)</f>
        <v>0.30075933119405507</v>
      </c>
      <c r="Q79" s="54">
        <f>Q76+Q77+Q78</f>
        <v>12465.572</v>
      </c>
      <c r="R79" s="21">
        <f>IF(M79&gt;0,S79/M79,0)</f>
        <v>5.0673052331893745E-2</v>
      </c>
      <c r="S79" s="54">
        <f>S76+S77+S78</f>
        <v>2100.2460000000001</v>
      </c>
      <c r="T79" s="21">
        <f>IF(M79&gt;0,U79/M79,0)</f>
        <v>0.21697478707747242</v>
      </c>
      <c r="U79" s="54">
        <f>U76+U77+U78</f>
        <v>8992.9539999999997</v>
      </c>
      <c r="V79" s="21">
        <f>IF(M79&gt;0,W79/M79,0)</f>
        <v>0.51267305233189375</v>
      </c>
      <c r="W79" s="54">
        <f>W76+W77+W78</f>
        <v>21248.760000000002</v>
      </c>
      <c r="X79" s="21">
        <f>IF(M79&gt;0,Y79/M79,0)</f>
        <v>0.39333003594952598</v>
      </c>
      <c r="Y79" s="54">
        <f>Y76+Y77+Y78</f>
        <v>16302.350000000002</v>
      </c>
      <c r="Z79" s="55">
        <f>IF(M79&gt;0,AA79/M79,0)</f>
        <v>3.1000253335585204E-3</v>
      </c>
      <c r="AA79" s="56">
        <f>SUM(AA76:AA78)</f>
        <v>128.48675</v>
      </c>
      <c r="AB79" s="55">
        <f>IF(M79&gt;0,(AB76*M76+AB77*M77+AB78*M78)/M79,0)</f>
        <v>3.3502086351243762E-3</v>
      </c>
      <c r="AC79" s="55">
        <f>IF(K79&gt;0,(K76*AC76+K77*AC77+K78*AC78)/K79,0)</f>
        <v>2.8665809020941472E-4</v>
      </c>
      <c r="AD79" s="52">
        <f>SUM(AD76:AD78)</f>
        <v>11.882660000000001</v>
      </c>
      <c r="AE79" s="53">
        <f>IF(K79&gt;0,(K76*AE76+K77*AE77+K78*AE78)/K79,0)</f>
        <v>0.21756747136209054</v>
      </c>
      <c r="AF79" s="58">
        <f>SUM(AF76:AF78)</f>
        <v>126.2493714</v>
      </c>
      <c r="AG79" s="53">
        <f>IF(AND(AA79&gt;0),((AA76*AG76+AA77*AG77+AA78*AG78)/AA79),0)</f>
        <v>0.90871616877423167</v>
      </c>
      <c r="AH79" s="57">
        <f t="shared" si="1"/>
        <v>0.91563411872244749</v>
      </c>
      <c r="AI79" s="51">
        <f>SUM(AI76:AI78)</f>
        <v>638</v>
      </c>
      <c r="AJ79" s="21">
        <f>IF(AI79&gt;0,(AJ76*AI76+AJ77*AI77+AJ78*AI78)/AI79,0)</f>
        <v>9.0694357366771158E-2</v>
      </c>
      <c r="AK79" s="53">
        <f>IF(K79&gt;0,(AK76*K76+AK77*K77+AK78*K78)/K79,0)</f>
        <v>0.21902596205476998</v>
      </c>
      <c r="AL79" s="58">
        <f>SUM(AL76:AL78)</f>
        <v>126.9734373</v>
      </c>
      <c r="AM79" s="56"/>
      <c r="AN79" s="56">
        <f>SUM(AN76:AN78)</f>
        <v>810.98</v>
      </c>
      <c r="AO79" s="105"/>
      <c r="AP79" s="106">
        <f>AO78</f>
        <v>1402.9800000000002</v>
      </c>
      <c r="AQ79" s="51">
        <f>SUM(AQ76:AQ78)</f>
        <v>0</v>
      </c>
      <c r="AR79" s="59"/>
      <c r="AS79" s="58"/>
      <c r="AT79" s="58"/>
      <c r="AU79" s="58"/>
      <c r="AV79" s="58"/>
    </row>
    <row r="80" spans="1:48" x14ac:dyDescent="0.2">
      <c r="A80" s="157">
        <v>20</v>
      </c>
      <c r="B80" s="23">
        <v>1</v>
      </c>
      <c r="C80" s="11" t="s">
        <v>58</v>
      </c>
      <c r="D80" s="12">
        <v>9828</v>
      </c>
      <c r="E80" s="12">
        <v>6</v>
      </c>
      <c r="F80" s="12">
        <v>9747</v>
      </c>
      <c r="G80" s="13">
        <v>2.1</v>
      </c>
      <c r="H80" s="13">
        <v>7.4</v>
      </c>
      <c r="I80" s="12">
        <v>9546</v>
      </c>
      <c r="J80" s="125">
        <v>5</v>
      </c>
      <c r="K80" s="12">
        <v>15389</v>
      </c>
      <c r="L80" s="14">
        <v>7.0999999999999994E-2</v>
      </c>
      <c r="M80" s="24">
        <f>ROUND(K80*(1-L80),0)</f>
        <v>14296</v>
      </c>
      <c r="N80" s="15">
        <v>0.61</v>
      </c>
      <c r="O80" s="25">
        <f>M80*N80</f>
        <v>8720.56</v>
      </c>
      <c r="P80" s="14">
        <v>0.35</v>
      </c>
      <c r="Q80" s="25">
        <f>M80*P80</f>
        <v>5003.5999999999995</v>
      </c>
      <c r="R80" s="16">
        <v>0.04</v>
      </c>
      <c r="S80" s="25">
        <f>M80*R80</f>
        <v>571.84</v>
      </c>
      <c r="T80" s="26">
        <v>0.214</v>
      </c>
      <c r="U80" s="25">
        <f>M80*T80</f>
        <v>3059.3440000000001</v>
      </c>
      <c r="V80" s="16">
        <v>0.51100000000000001</v>
      </c>
      <c r="W80" s="25">
        <f>M80*V80</f>
        <v>7305.2560000000003</v>
      </c>
      <c r="X80" s="16">
        <v>0.4</v>
      </c>
      <c r="Y80" s="25">
        <f>X80*M80</f>
        <v>5718.4000000000005</v>
      </c>
      <c r="Z80" s="17">
        <v>3.15E-3</v>
      </c>
      <c r="AA80" s="18">
        <f>M80*Z80</f>
        <v>45.032400000000003</v>
      </c>
      <c r="AB80" s="27">
        <f>IF(M80&gt;0,(AD80+AL80)/M80,0)</f>
        <v>3.3435193060996084E-3</v>
      </c>
      <c r="AC80" s="17">
        <v>2.9999999999999997E-4</v>
      </c>
      <c r="AD80" s="24">
        <f>AC80*M80</f>
        <v>4.2887999999999993</v>
      </c>
      <c r="AE80" s="117">
        <v>0.21890000000000001</v>
      </c>
      <c r="AF80" s="30">
        <f>AI80*(1-AJ80)*AE80</f>
        <v>42.921912000000006</v>
      </c>
      <c r="AG80" s="28">
        <f>IF(AND(AE80&gt;0,AC80&gt;0,Z80&gt;0),((Z80-AC80)*AE80)/((AE80-AC80)*Z80),0)</f>
        <v>0.90600357251775354</v>
      </c>
      <c r="AH80" s="60">
        <f t="shared" si="1"/>
        <v>0.91150650406266354</v>
      </c>
      <c r="AI80" s="12">
        <v>215</v>
      </c>
      <c r="AJ80" s="14">
        <v>8.7999999999999995E-2</v>
      </c>
      <c r="AK80" s="15">
        <v>0.22189999999999999</v>
      </c>
      <c r="AL80" s="30">
        <f>AI80*(1-AJ80)*AK80</f>
        <v>43.510151999999998</v>
      </c>
      <c r="AM80" s="19">
        <v>1.63</v>
      </c>
      <c r="AN80" s="19">
        <v>1111.56</v>
      </c>
      <c r="AO80" s="101">
        <f>AO78+AI80-AN80-AP80</f>
        <v>489.2300000000003</v>
      </c>
      <c r="AP80" s="102">
        <v>17.190000000000001</v>
      </c>
      <c r="AQ80" s="12"/>
      <c r="AR80" s="31"/>
      <c r="AS80" s="20"/>
      <c r="AT80" s="20"/>
      <c r="AU80" s="20"/>
      <c r="AV80" s="20"/>
    </row>
    <row r="81" spans="1:48" x14ac:dyDescent="0.2">
      <c r="A81" s="158"/>
      <c r="B81" s="33">
        <v>2</v>
      </c>
      <c r="C81" s="11" t="s">
        <v>54</v>
      </c>
      <c r="D81" s="34">
        <v>20367</v>
      </c>
      <c r="E81" s="34">
        <v>10</v>
      </c>
      <c r="F81" s="34">
        <v>20392</v>
      </c>
      <c r="G81" s="35">
        <v>3.2</v>
      </c>
      <c r="H81" s="35">
        <v>5.6</v>
      </c>
      <c r="I81" s="34">
        <v>19649</v>
      </c>
      <c r="J81" s="35">
        <v>4</v>
      </c>
      <c r="K81" s="34">
        <v>16391</v>
      </c>
      <c r="L81" s="36">
        <v>6.6000000000000003E-2</v>
      </c>
      <c r="M81" s="37">
        <f>ROUND(K81*(1-L81),0)</f>
        <v>15309</v>
      </c>
      <c r="N81" s="38">
        <v>0.69299999999999995</v>
      </c>
      <c r="O81" s="25">
        <f>M81*N81</f>
        <v>10609.136999999999</v>
      </c>
      <c r="P81" s="36">
        <v>0.23300000000000001</v>
      </c>
      <c r="Q81" s="25">
        <f>M81*P81</f>
        <v>3566.9970000000003</v>
      </c>
      <c r="R81" s="39">
        <v>7.3999999999999996E-2</v>
      </c>
      <c r="S81" s="25">
        <f>M81*R81</f>
        <v>1132.866</v>
      </c>
      <c r="T81" s="28">
        <v>0.22900000000000001</v>
      </c>
      <c r="U81" s="25">
        <f>M81*T81</f>
        <v>3505.761</v>
      </c>
      <c r="V81" s="39">
        <v>0.50600000000000001</v>
      </c>
      <c r="W81" s="25">
        <f>M81*V81</f>
        <v>7746.3540000000003</v>
      </c>
      <c r="X81" s="39">
        <v>0.39</v>
      </c>
      <c r="Y81" s="25">
        <f>X81*M81</f>
        <v>5970.51</v>
      </c>
      <c r="Z81" s="40">
        <v>3.1800000000000001E-3</v>
      </c>
      <c r="AA81" s="18">
        <f>M81*Z81</f>
        <v>48.68262</v>
      </c>
      <c r="AB81" s="27">
        <f>IF(M81&gt;0,(AD81+AL81)/M81,0)</f>
        <v>3.3023045267489711E-3</v>
      </c>
      <c r="AC81" s="40">
        <v>2.9999999999999997E-4</v>
      </c>
      <c r="AD81" s="37">
        <f>AC81*M81</f>
        <v>4.5926999999999998</v>
      </c>
      <c r="AE81" s="28">
        <v>0.22109999999999999</v>
      </c>
      <c r="AF81" s="41">
        <f>AI81*(1-AJ81)*AE81</f>
        <v>46.276229999999998</v>
      </c>
      <c r="AG81" s="28">
        <f>IF(AND(AE81&gt;0,AC81&gt;0,Z81&gt;0),((Z81-AC81)*AE81)/((AE81-AC81)*Z81),0)</f>
        <v>0.90689089417555369</v>
      </c>
      <c r="AH81" s="29">
        <f t="shared" si="1"/>
        <v>0.91039806357420838</v>
      </c>
      <c r="AI81" s="34">
        <v>230</v>
      </c>
      <c r="AJ81" s="36">
        <v>0.09</v>
      </c>
      <c r="AK81" s="38">
        <v>0.21959999999999999</v>
      </c>
      <c r="AL81" s="41">
        <f>AI81*(1-AJ81)*AK81</f>
        <v>45.96228</v>
      </c>
      <c r="AM81" s="42">
        <v>1.73</v>
      </c>
      <c r="AN81" s="42"/>
      <c r="AO81" s="121">
        <f>AO80+AI81-AN81</f>
        <v>719.23000000000025</v>
      </c>
      <c r="AP81" s="104"/>
      <c r="AQ81" s="43"/>
      <c r="AR81" s="44"/>
      <c r="AS81" s="45"/>
      <c r="AT81" s="45"/>
      <c r="AU81" s="45"/>
      <c r="AV81" s="45"/>
    </row>
    <row r="82" spans="1:48" x14ac:dyDescent="0.2">
      <c r="A82" s="158"/>
      <c r="B82" s="33">
        <v>3</v>
      </c>
      <c r="C82" s="46" t="s">
        <v>50</v>
      </c>
      <c r="D82" s="43">
        <v>23700</v>
      </c>
      <c r="E82" s="43">
        <v>7</v>
      </c>
      <c r="F82" s="43">
        <v>21300</v>
      </c>
      <c r="G82" s="37">
        <v>3.1</v>
      </c>
      <c r="H82" s="37">
        <v>7.6</v>
      </c>
      <c r="I82" s="43">
        <v>20638</v>
      </c>
      <c r="J82" s="37">
        <v>2.4</v>
      </c>
      <c r="K82" s="43">
        <v>16477</v>
      </c>
      <c r="L82" s="39">
        <v>6.5000000000000002E-2</v>
      </c>
      <c r="M82" s="37">
        <f>ROUND(K82*(1-L82),0)</f>
        <v>15406</v>
      </c>
      <c r="N82" s="28">
        <v>0.52200000000000002</v>
      </c>
      <c r="O82" s="25">
        <f>M82*N82</f>
        <v>8041.9320000000007</v>
      </c>
      <c r="P82" s="39">
        <v>0.40500000000000003</v>
      </c>
      <c r="Q82" s="25">
        <f>M82*P82</f>
        <v>6239.43</v>
      </c>
      <c r="R82" s="39">
        <v>7.2999999999999995E-2</v>
      </c>
      <c r="S82" s="25">
        <f>M82*R82</f>
        <v>1124.6379999999999</v>
      </c>
      <c r="T82" s="28">
        <v>0.22800000000000001</v>
      </c>
      <c r="U82" s="25">
        <f>M82*T82</f>
        <v>3512.5680000000002</v>
      </c>
      <c r="V82" s="39">
        <v>0.495</v>
      </c>
      <c r="W82" s="25">
        <f>M82*V82</f>
        <v>7625.97</v>
      </c>
      <c r="X82" s="39">
        <v>0.39</v>
      </c>
      <c r="Y82" s="25">
        <f>X82*M82</f>
        <v>6008.34</v>
      </c>
      <c r="Z82" s="47">
        <v>3.16E-3</v>
      </c>
      <c r="AA82" s="18">
        <f>M82*Z82</f>
        <v>48.682960000000001</v>
      </c>
      <c r="AB82" s="27">
        <f>IF(M82&gt;0,(AD82+AL82)/M82,0)</f>
        <v>3.1516497079060106E-3</v>
      </c>
      <c r="AC82" s="47">
        <v>2.9999999999999997E-4</v>
      </c>
      <c r="AD82" s="37">
        <f>AC82*M82</f>
        <v>4.6217999999999995</v>
      </c>
      <c r="AE82" s="28">
        <v>0.21790000000000001</v>
      </c>
      <c r="AF82" s="41">
        <f>AI82*(1-AJ82)*AE82</f>
        <v>43.179499800000002</v>
      </c>
      <c r="AG82" s="28">
        <f>IF(AND(AE82&gt;0,AC82&gt;0,Z82&gt;0),((Z82-AC82)*AE82)/((AE82-AC82)*Z82),0)</f>
        <v>0.90631108060312737</v>
      </c>
      <c r="AH82" s="29">
        <f t="shared" si="1"/>
        <v>0.90603778863409823</v>
      </c>
      <c r="AI82" s="43">
        <v>218</v>
      </c>
      <c r="AJ82" s="39">
        <v>9.0999999999999998E-2</v>
      </c>
      <c r="AK82" s="28">
        <v>0.22170000000000001</v>
      </c>
      <c r="AL82" s="41">
        <f>AI82*(1-AJ82)*AK82</f>
        <v>43.9325154</v>
      </c>
      <c r="AM82" s="18">
        <v>1.72</v>
      </c>
      <c r="AN82" s="18"/>
      <c r="AO82" s="121">
        <f>AO81+AI82-AN82</f>
        <v>937.23000000000025</v>
      </c>
      <c r="AP82" s="104"/>
      <c r="AQ82" s="43"/>
      <c r="AR82" s="48"/>
      <c r="AS82" s="41"/>
      <c r="AT82" s="41"/>
      <c r="AU82" s="41"/>
      <c r="AV82" s="41"/>
    </row>
    <row r="83" spans="1:48" s="22" customFormat="1" ht="13.5" thickBot="1" x14ac:dyDescent="0.25">
      <c r="A83" s="159"/>
      <c r="B83" s="49" t="s">
        <v>38</v>
      </c>
      <c r="C83" s="50"/>
      <c r="D83" s="51">
        <f>SUM(D80:D82)</f>
        <v>53895</v>
      </c>
      <c r="E83" s="51"/>
      <c r="F83" s="51">
        <f>SUM(F80:F82)</f>
        <v>51439</v>
      </c>
      <c r="G83" s="52"/>
      <c r="H83" s="52"/>
      <c r="I83" s="51">
        <f>SUM(I80:I82)</f>
        <v>49833</v>
      </c>
      <c r="J83" s="52"/>
      <c r="K83" s="51">
        <f>SUM(K80:K82)</f>
        <v>48257</v>
      </c>
      <c r="L83" s="21">
        <f>IF(K83&gt;0,(K80*L80+K81*L81+K82*L82)/K83,0)</f>
        <v>6.7253041009594464E-2</v>
      </c>
      <c r="M83" s="52">
        <f>M80+M81+M82</f>
        <v>45011</v>
      </c>
      <c r="N83" s="53">
        <f>IF(M83&gt;0,O83/M83,0)</f>
        <v>0.60810977316655934</v>
      </c>
      <c r="O83" s="54">
        <f>O80+O81+O82</f>
        <v>27371.629000000001</v>
      </c>
      <c r="P83" s="21">
        <f>IF(M83&gt;0,Q83/M83,0)</f>
        <v>0.32903128124236297</v>
      </c>
      <c r="Q83" s="54">
        <f>Q80+Q81+Q82</f>
        <v>14810.027</v>
      </c>
      <c r="R83" s="21">
        <f>IF(M83&gt;0,S83/M83,0)</f>
        <v>6.2858945591077742E-2</v>
      </c>
      <c r="S83" s="54">
        <f>S80+S81+S82</f>
        <v>2829.3440000000001</v>
      </c>
      <c r="T83" s="21">
        <f>IF(M83&gt;0,U83/M83,0)</f>
        <v>0.22389355935215832</v>
      </c>
      <c r="U83" s="54">
        <f>U80+U81+U82</f>
        <v>10077.672999999999</v>
      </c>
      <c r="V83" s="21">
        <f>IF(M83&gt;0,W83/M83,0)</f>
        <v>0.50382306547288447</v>
      </c>
      <c r="W83" s="54">
        <f>W80+W81+W82</f>
        <v>22677.58</v>
      </c>
      <c r="X83" s="21">
        <f>IF(M83&gt;0,Y83/M83,0)</f>
        <v>0.3931761125058319</v>
      </c>
      <c r="Y83" s="54">
        <f>Y80+Y81+Y82</f>
        <v>17697.25</v>
      </c>
      <c r="Z83" s="55">
        <f>IF(M83&gt;0,AA83/M83,0)</f>
        <v>3.1636262247006293E-3</v>
      </c>
      <c r="AA83" s="56">
        <f>SUM(AA80:AA82)</f>
        <v>142.39798000000002</v>
      </c>
      <c r="AB83" s="55">
        <f>IF(M83&gt;0,(AB80*M80+AB81*M81+AB82*M82)/M83,0)</f>
        <v>3.2638298949145762E-3</v>
      </c>
      <c r="AC83" s="55">
        <f>IF(K83&gt;0,(K80*AC80+K81*AC81+K82*AC82)/K83,0)</f>
        <v>2.9999999999999997E-4</v>
      </c>
      <c r="AD83" s="52">
        <f>SUM(AD80:AD82)</f>
        <v>13.503299999999999</v>
      </c>
      <c r="AE83" s="53">
        <f>IF(K83&gt;0,(K80*AE80+K81*AE81+K82*AE82)/K83,0)</f>
        <v>0.2193058105559815</v>
      </c>
      <c r="AF83" s="58">
        <f>SUM(AF80:AF82)</f>
        <v>132.37764179999999</v>
      </c>
      <c r="AG83" s="53">
        <f>IF(AND(AA83&gt;0),((AA80*AG80+AA81*AG81+AA82*AG82)/AA83),0)</f>
        <v>0.90641205827650095</v>
      </c>
      <c r="AH83" s="57">
        <f t="shared" si="1"/>
        <v>0.90931753074989774</v>
      </c>
      <c r="AI83" s="51">
        <f>SUM(AI80:AI82)</f>
        <v>663</v>
      </c>
      <c r="AJ83" s="21">
        <f>IF(AI83&gt;0,(AJ80*AI80+AJ81*AI81+AJ82*AI82)/AI83,0)</f>
        <v>8.9680241327300153E-2</v>
      </c>
      <c r="AK83" s="53">
        <f>IF(K83&gt;0,(AK80*K80+AK81*K81+AK82*K82)/K83,0)</f>
        <v>0.22105049215657832</v>
      </c>
      <c r="AL83" s="58">
        <f>SUM(AL80:AL82)</f>
        <v>133.4049474</v>
      </c>
      <c r="AM83" s="56"/>
      <c r="AN83" s="56">
        <f>SUM(AN80:AN82)</f>
        <v>1111.56</v>
      </c>
      <c r="AO83" s="105"/>
      <c r="AP83" s="106">
        <f>AO82</f>
        <v>937.23000000000025</v>
      </c>
      <c r="AQ83" s="51">
        <f>SUM(AQ80:AQ82)</f>
        <v>0</v>
      </c>
      <c r="AR83" s="59"/>
      <c r="AS83" s="58"/>
      <c r="AT83" s="58"/>
      <c r="AU83" s="58"/>
      <c r="AV83" s="58"/>
    </row>
    <row r="84" spans="1:48" x14ac:dyDescent="0.2">
      <c r="A84" s="157">
        <v>21</v>
      </c>
      <c r="B84" s="23">
        <v>1</v>
      </c>
      <c r="C84" s="46" t="s">
        <v>56</v>
      </c>
      <c r="D84" s="12">
        <v>20136</v>
      </c>
      <c r="E84" s="12">
        <v>3</v>
      </c>
      <c r="F84" s="12">
        <v>17341</v>
      </c>
      <c r="G84" s="13">
        <v>2.9</v>
      </c>
      <c r="H84" s="13">
        <v>7.5</v>
      </c>
      <c r="I84" s="12">
        <v>16911</v>
      </c>
      <c r="J84" s="13">
        <v>2.5</v>
      </c>
      <c r="K84" s="12">
        <v>16446</v>
      </c>
      <c r="L84" s="14">
        <v>7.0999999999999994E-2</v>
      </c>
      <c r="M84" s="24">
        <f>ROUND(K84*(1-L84),0)</f>
        <v>15278</v>
      </c>
      <c r="N84" s="15">
        <v>0.504</v>
      </c>
      <c r="O84" s="25">
        <f>M84*N84</f>
        <v>7700.1120000000001</v>
      </c>
      <c r="P84" s="14">
        <v>0.42899999999999999</v>
      </c>
      <c r="Q84" s="25">
        <f>M84*P84</f>
        <v>6554.2619999999997</v>
      </c>
      <c r="R84" s="16">
        <v>6.7000000000000004E-2</v>
      </c>
      <c r="S84" s="25">
        <f>M84*R84</f>
        <v>1023.6260000000001</v>
      </c>
      <c r="T84" s="26">
        <v>0.216</v>
      </c>
      <c r="U84" s="25">
        <f>M84*T84</f>
        <v>3300.0479999999998</v>
      </c>
      <c r="V84" s="16">
        <v>0.50600000000000001</v>
      </c>
      <c r="W84" s="25">
        <f>M84*V84</f>
        <v>7730.6679999999997</v>
      </c>
      <c r="X84" s="16">
        <v>0.39</v>
      </c>
      <c r="Y84" s="25">
        <f>X84*M84</f>
        <v>5958.42</v>
      </c>
      <c r="Z84" s="17">
        <v>3.1199999999999999E-3</v>
      </c>
      <c r="AA84" s="18">
        <f>M84*Z84</f>
        <v>47.667360000000002</v>
      </c>
      <c r="AB84" s="27">
        <f>IF(M84&gt;0,(AD84+AL84)/M84,0)</f>
        <v>2.4279010996203689E-3</v>
      </c>
      <c r="AC84" s="17">
        <v>3.1E-4</v>
      </c>
      <c r="AD84" s="24">
        <f>AC84*M84</f>
        <v>4.7361800000000001</v>
      </c>
      <c r="AE84" s="117">
        <v>0.21809999999999999</v>
      </c>
      <c r="AF84" s="30">
        <f>AI84*(1-AJ84)*AE84</f>
        <v>31.817518499999995</v>
      </c>
      <c r="AG84" s="28">
        <f>IF(AND(AE84&gt;0,AC84&gt;0,Z84&gt;0),((Z84-AC84)*AE84)/((AE84-AC84)*Z84),0)</f>
        <v>0.90192298862347997</v>
      </c>
      <c r="AH84" s="60">
        <f t="shared" si="1"/>
        <v>0.87353860466315236</v>
      </c>
      <c r="AI84" s="12">
        <v>163</v>
      </c>
      <c r="AJ84" s="14">
        <v>0.105</v>
      </c>
      <c r="AK84" s="15">
        <v>0.2218</v>
      </c>
      <c r="AL84" s="30">
        <f>AI84*(1-AJ84)*AK84</f>
        <v>32.357292999999999</v>
      </c>
      <c r="AM84" s="19">
        <v>1.68</v>
      </c>
      <c r="AN84" s="19"/>
      <c r="AO84" s="101">
        <f>AO82+AI84-AN84</f>
        <v>1100.2300000000002</v>
      </c>
      <c r="AP84" s="102"/>
      <c r="AQ84" s="12"/>
      <c r="AR84" s="31"/>
      <c r="AS84" s="20"/>
      <c r="AT84" s="20"/>
      <c r="AU84" s="20"/>
      <c r="AV84" s="20"/>
    </row>
    <row r="85" spans="1:48" x14ac:dyDescent="0.2">
      <c r="A85" s="158"/>
      <c r="B85" s="33">
        <v>2</v>
      </c>
      <c r="C85" s="11" t="s">
        <v>51</v>
      </c>
      <c r="D85" s="34">
        <v>20389</v>
      </c>
      <c r="E85" s="34">
        <v>7</v>
      </c>
      <c r="F85" s="34">
        <v>20005</v>
      </c>
      <c r="G85" s="35">
        <v>2.9</v>
      </c>
      <c r="H85" s="35">
        <v>8</v>
      </c>
      <c r="I85" s="34">
        <v>19636</v>
      </c>
      <c r="J85" s="35">
        <v>1.5</v>
      </c>
      <c r="K85" s="34">
        <v>16422</v>
      </c>
      <c r="L85" s="36">
        <v>6.5000000000000002E-2</v>
      </c>
      <c r="M85" s="37">
        <f>ROUND(K85*(1-L85),0)</f>
        <v>15355</v>
      </c>
      <c r="N85" s="38">
        <v>0.61299999999999999</v>
      </c>
      <c r="O85" s="25">
        <f>M85*N85</f>
        <v>9412.6149999999998</v>
      </c>
      <c r="P85" s="36">
        <v>0.34699999999999998</v>
      </c>
      <c r="Q85" s="25">
        <f>M85*P85</f>
        <v>5328.1849999999995</v>
      </c>
      <c r="R85" s="39">
        <v>0.04</v>
      </c>
      <c r="S85" s="25">
        <f>M85*R85</f>
        <v>614.20000000000005</v>
      </c>
      <c r="T85" s="28">
        <v>0.216</v>
      </c>
      <c r="U85" s="25">
        <f>M85*T85</f>
        <v>3316.68</v>
      </c>
      <c r="V85" s="39">
        <v>0.503</v>
      </c>
      <c r="W85" s="25">
        <f>M85*V85</f>
        <v>7723.5649999999996</v>
      </c>
      <c r="X85" s="39">
        <v>0.4</v>
      </c>
      <c r="Y85" s="25">
        <f>X85*M85</f>
        <v>6142</v>
      </c>
      <c r="Z85" s="40">
        <v>3.0999999999999999E-3</v>
      </c>
      <c r="AA85" s="18">
        <f>M85*Z85</f>
        <v>47.600499999999997</v>
      </c>
      <c r="AB85" s="27">
        <f>IF(M85&gt;0,(AD85+AL85)/M85,0)</f>
        <v>3.1901921393682844E-3</v>
      </c>
      <c r="AC85" s="40">
        <v>3.2000000000000003E-4</v>
      </c>
      <c r="AD85" s="37">
        <f>AC85*M85</f>
        <v>4.9136000000000006</v>
      </c>
      <c r="AE85" s="28">
        <v>0.21529999999999999</v>
      </c>
      <c r="AF85" s="41">
        <f>AI85*(1-AJ85)*AE85</f>
        <v>43.545932100000002</v>
      </c>
      <c r="AG85" s="28">
        <f>IF(AND(AE85&gt;0,AC85&gt;0,Z85&gt;0),((Z85-AC85)*AE85)/((AE85-AC85)*Z85),0)</f>
        <v>0.89810905140463171</v>
      </c>
      <c r="AH85" s="29">
        <f t="shared" si="1"/>
        <v>0.90101576098610858</v>
      </c>
      <c r="AI85" s="34">
        <v>227</v>
      </c>
      <c r="AJ85" s="36">
        <v>0.109</v>
      </c>
      <c r="AK85" s="38">
        <v>0.21790000000000001</v>
      </c>
      <c r="AL85" s="41">
        <f>AI85*(1-AJ85)*AK85</f>
        <v>44.071800300000007</v>
      </c>
      <c r="AM85" s="42">
        <v>1.65</v>
      </c>
      <c r="AN85" s="42"/>
      <c r="AO85" s="121">
        <f>AO84+AI85-AN85</f>
        <v>1327.2300000000002</v>
      </c>
      <c r="AP85" s="104"/>
      <c r="AQ85" s="43"/>
      <c r="AR85" s="44"/>
      <c r="AS85" s="45"/>
      <c r="AT85" s="45"/>
      <c r="AU85" s="45"/>
      <c r="AV85" s="45"/>
    </row>
    <row r="86" spans="1:48" x14ac:dyDescent="0.2">
      <c r="A86" s="158"/>
      <c r="B86" s="33">
        <v>3</v>
      </c>
      <c r="C86" s="46" t="s">
        <v>50</v>
      </c>
      <c r="D86" s="43">
        <v>22735</v>
      </c>
      <c r="E86" s="43">
        <v>6</v>
      </c>
      <c r="F86" s="43">
        <v>20795</v>
      </c>
      <c r="G86" s="37">
        <v>1.7</v>
      </c>
      <c r="H86" s="37">
        <v>6.8</v>
      </c>
      <c r="I86" s="43">
        <v>20041</v>
      </c>
      <c r="J86" s="127">
        <v>1</v>
      </c>
      <c r="K86" s="43">
        <v>16435</v>
      </c>
      <c r="L86" s="39">
        <v>6.3E-2</v>
      </c>
      <c r="M86" s="37">
        <f>ROUND(K86*(1-L86),0)</f>
        <v>15400</v>
      </c>
      <c r="N86" s="28">
        <v>0.73699999999999999</v>
      </c>
      <c r="O86" s="25">
        <f>M86*N86</f>
        <v>11349.8</v>
      </c>
      <c r="P86" s="39">
        <v>0.24299999999999999</v>
      </c>
      <c r="Q86" s="25">
        <f>M86*P86</f>
        <v>3742.2</v>
      </c>
      <c r="R86" s="39">
        <v>2.4E-2</v>
      </c>
      <c r="S86" s="25">
        <f>M86*R86</f>
        <v>369.6</v>
      </c>
      <c r="T86" s="28">
        <v>0.21099999999999999</v>
      </c>
      <c r="U86" s="25">
        <f>M86*T86</f>
        <v>3249.4</v>
      </c>
      <c r="V86" s="39">
        <v>0.505</v>
      </c>
      <c r="W86" s="25">
        <f>M86*V86</f>
        <v>7777</v>
      </c>
      <c r="X86" s="39">
        <v>0.39</v>
      </c>
      <c r="Y86" s="25">
        <f>X86*M86</f>
        <v>6006</v>
      </c>
      <c r="Z86" s="47">
        <v>3.0400000000000002E-3</v>
      </c>
      <c r="AA86" s="18">
        <f>M86*Z86</f>
        <v>46.816000000000003</v>
      </c>
      <c r="AB86" s="27">
        <f>IF(M86&gt;0,(AD86+AL86)/M86,0)</f>
        <v>3.4385157402597407E-3</v>
      </c>
      <c r="AC86" s="47">
        <v>3.3E-4</v>
      </c>
      <c r="AD86" s="37">
        <f>AC86*M86</f>
        <v>5.0819999999999999</v>
      </c>
      <c r="AE86" s="28">
        <v>0.2195</v>
      </c>
      <c r="AF86" s="41">
        <f>AI86*(1-AJ86)*AE86</f>
        <v>48.556912000000004</v>
      </c>
      <c r="AG86" s="28">
        <f>IF(AND(AE86&gt;0,AC86&gt;0,Z86&gt;0),((Z86-AC86)*AE86)/((AE86-AC86)*Z86),0)</f>
        <v>0.89278960336004476</v>
      </c>
      <c r="AH86" s="29">
        <f t="shared" si="1"/>
        <v>0.90540906546088462</v>
      </c>
      <c r="AI86" s="43">
        <v>248</v>
      </c>
      <c r="AJ86" s="39">
        <v>0.108</v>
      </c>
      <c r="AK86" s="28">
        <v>0.21640000000000001</v>
      </c>
      <c r="AL86" s="41">
        <f>AI86*(1-AJ86)*AK86</f>
        <v>47.871142400000004</v>
      </c>
      <c r="AM86" s="18">
        <v>1.75</v>
      </c>
      <c r="AN86" s="18"/>
      <c r="AO86" s="121">
        <f>AO85+AI86-AN86</f>
        <v>1575.2300000000002</v>
      </c>
      <c r="AP86" s="104"/>
      <c r="AQ86" s="43"/>
      <c r="AR86" s="48"/>
      <c r="AS86" s="41"/>
      <c r="AT86" s="41"/>
      <c r="AU86" s="41"/>
      <c r="AV86" s="41"/>
    </row>
    <row r="87" spans="1:48" s="22" customFormat="1" ht="13.5" thickBot="1" x14ac:dyDescent="0.25">
      <c r="A87" s="159"/>
      <c r="B87" s="49" t="s">
        <v>38</v>
      </c>
      <c r="C87" s="50"/>
      <c r="D87" s="51">
        <f>SUM(D84:D86)</f>
        <v>63260</v>
      </c>
      <c r="E87" s="51"/>
      <c r="F87" s="51">
        <f>SUM(F84:F86)</f>
        <v>58141</v>
      </c>
      <c r="G87" s="52"/>
      <c r="H87" s="52"/>
      <c r="I87" s="51">
        <f>SUM(I84:I86)</f>
        <v>56588</v>
      </c>
      <c r="J87" s="52"/>
      <c r="K87" s="51">
        <f>SUM(K84:K86)</f>
        <v>49303</v>
      </c>
      <c r="L87" s="21">
        <f>IF(K87&gt;0,(K84*L84+K85*L85+K86*L86)/K87,0)</f>
        <v>6.6334726081577186E-2</v>
      </c>
      <c r="M87" s="52">
        <f>M84+M85+M86</f>
        <v>46033</v>
      </c>
      <c r="N87" s="53">
        <f>IF(M87&gt;0,O87/M87,0)</f>
        <v>0.61830701887776152</v>
      </c>
      <c r="O87" s="54">
        <f>O84+O85+O86</f>
        <v>28462.526999999998</v>
      </c>
      <c r="P87" s="21">
        <f>IF(M87&gt;0,Q87/M87,0)</f>
        <v>0.33942274020811158</v>
      </c>
      <c r="Q87" s="54">
        <f>Q84+Q85+Q86</f>
        <v>15624.647000000001</v>
      </c>
      <c r="R87" s="21">
        <f>IF(M87&gt;0,S87/M87,0)</f>
        <v>4.3608411357069929E-2</v>
      </c>
      <c r="S87" s="54">
        <f>S84+S85+S86</f>
        <v>2007.4259999999999</v>
      </c>
      <c r="T87" s="21">
        <f>IF(M87&gt;0,U87/M87,0)</f>
        <v>0.21432728694632108</v>
      </c>
      <c r="U87" s="54">
        <f>U84+U85+U86</f>
        <v>9866.1279999999988</v>
      </c>
      <c r="V87" s="21">
        <f>IF(M87&gt;0,W87/M87,0)</f>
        <v>0.50466476223578738</v>
      </c>
      <c r="W87" s="54">
        <f>W84+W85+W86</f>
        <v>23231.233</v>
      </c>
      <c r="X87" s="21">
        <f>IF(M87&gt;0,Y87/M87,0)</f>
        <v>0.39333565051158947</v>
      </c>
      <c r="Y87" s="54">
        <f>Y84+Y85+Y86</f>
        <v>18106.419999999998</v>
      </c>
      <c r="Z87" s="55">
        <f>IF(M87&gt;0,AA87/M87,0)</f>
        <v>3.0865652901179591E-3</v>
      </c>
      <c r="AA87" s="56">
        <f>SUM(AA84:AA86)</f>
        <v>142.08386000000002</v>
      </c>
      <c r="AB87" s="55">
        <f>IF(M87&gt;0,(AB84*M84+AB85*M85+AB86*M86)/M87,0)</f>
        <v>3.0202684096191858E-3</v>
      </c>
      <c r="AC87" s="55">
        <f>IF(K87&gt;0,(K84*AC84+K85*AC85+K86*AC86)/K87,0)</f>
        <v>3.199977688984443E-4</v>
      </c>
      <c r="AD87" s="52">
        <f>SUM(AD84:AD86)</f>
        <v>14.731780000000001</v>
      </c>
      <c r="AE87" s="53">
        <f>IF(K87&gt;0,(K84*AE84+K85*AE85+K86*AE86)/K87,0)</f>
        <v>0.21763405269456218</v>
      </c>
      <c r="AF87" s="58">
        <f>SUM(AF84:AF86)</f>
        <v>123.9203626</v>
      </c>
      <c r="AG87" s="53">
        <f>IF(AND(AA87&gt;0),((AA84*AG84+AA85*AG85+AA86*AG86)/AA87),0)</f>
        <v>0.89763584522043061</v>
      </c>
      <c r="AH87" s="57">
        <f t="shared" si="1"/>
        <v>0.89535995905870458</v>
      </c>
      <c r="AI87" s="51">
        <f>SUM(AI84:AI86)</f>
        <v>638</v>
      </c>
      <c r="AJ87" s="21">
        <f>IF(AI87&gt;0,(AJ84*AI84+AJ85*AI85+AJ86*AI86)/AI87,0)</f>
        <v>0.10758934169278996</v>
      </c>
      <c r="AK87" s="53">
        <f>IF(K87&gt;0,(AK84*K84+AK85*K85+AK86*K86)/K87,0)</f>
        <v>0.21870090258199298</v>
      </c>
      <c r="AL87" s="58">
        <f>SUM(AL84:AL86)</f>
        <v>124.3002357</v>
      </c>
      <c r="AM87" s="56"/>
      <c r="AN87" s="56">
        <f>SUM(AN84:AN86)</f>
        <v>0</v>
      </c>
      <c r="AO87" s="105"/>
      <c r="AP87" s="106">
        <f>AO86</f>
        <v>1575.2300000000002</v>
      </c>
      <c r="AQ87" s="51">
        <f>SUM(AQ84:AQ86)</f>
        <v>0</v>
      </c>
      <c r="AR87" s="59"/>
      <c r="AS87" s="58"/>
      <c r="AT87" s="58"/>
      <c r="AU87" s="58"/>
      <c r="AV87" s="58"/>
    </row>
    <row r="88" spans="1:48" x14ac:dyDescent="0.2">
      <c r="A88" s="157">
        <v>22</v>
      </c>
      <c r="B88" s="23">
        <v>1</v>
      </c>
      <c r="C88" s="11" t="s">
        <v>51</v>
      </c>
      <c r="D88" s="12">
        <v>21161</v>
      </c>
      <c r="E88" s="12">
        <v>2</v>
      </c>
      <c r="F88" s="12">
        <v>13828</v>
      </c>
      <c r="G88" s="13">
        <v>1.8</v>
      </c>
      <c r="H88" s="13">
        <v>7</v>
      </c>
      <c r="I88" s="12">
        <v>13815</v>
      </c>
      <c r="J88" s="125">
        <v>1.5</v>
      </c>
      <c r="K88" s="12">
        <v>16372</v>
      </c>
      <c r="L88" s="14">
        <v>6.7000000000000004E-2</v>
      </c>
      <c r="M88" s="24">
        <f>ROUND(K88*(1-L88),0)</f>
        <v>15275</v>
      </c>
      <c r="N88" s="15">
        <v>0.69199999999999995</v>
      </c>
      <c r="O88" s="25">
        <f>M88*N88</f>
        <v>10570.3</v>
      </c>
      <c r="P88" s="14">
        <v>0.29599999999999999</v>
      </c>
      <c r="Q88" s="25">
        <f>M88*P88</f>
        <v>4521.3999999999996</v>
      </c>
      <c r="R88" s="16">
        <v>1.2E-2</v>
      </c>
      <c r="S88" s="25">
        <f>M88*R88</f>
        <v>183.3</v>
      </c>
      <c r="T88" s="26">
        <v>0.224</v>
      </c>
      <c r="U88" s="25">
        <f>M88*T88</f>
        <v>3421.6</v>
      </c>
      <c r="V88" s="16">
        <v>0.505</v>
      </c>
      <c r="W88" s="25">
        <f>M88*V88</f>
        <v>7713.875</v>
      </c>
      <c r="X88" s="16">
        <v>0.39</v>
      </c>
      <c r="Y88" s="25">
        <f>X88*M88</f>
        <v>5957.25</v>
      </c>
      <c r="Z88" s="17">
        <v>3.0200000000000001E-3</v>
      </c>
      <c r="AA88" s="18">
        <f>M88*Z88</f>
        <v>46.130500000000005</v>
      </c>
      <c r="AB88" s="27">
        <f>IF(M88&gt;0,(AD88+AL88)/M88,0)</f>
        <v>3.8494815319148937E-3</v>
      </c>
      <c r="AC88" s="17">
        <v>3.3E-4</v>
      </c>
      <c r="AD88" s="24">
        <f>AC88*M88</f>
        <v>5.0407500000000001</v>
      </c>
      <c r="AE88" s="117">
        <v>0.22239999999999999</v>
      </c>
      <c r="AF88" s="30">
        <f>AI88*(1-AJ88)*AE88</f>
        <v>53.663563199999999</v>
      </c>
      <c r="AG88" s="28">
        <f>IF(AND(AE88&gt;0,AC88&gt;0,Z88&gt;0),((Z88-AC88)*AE88)/((AE88-AC88)*Z88),0)</f>
        <v>0.89205211530163064</v>
      </c>
      <c r="AH88" s="60">
        <f t="shared" si="1"/>
        <v>0.91563035483828148</v>
      </c>
      <c r="AI88" s="12">
        <v>269</v>
      </c>
      <c r="AJ88" s="14">
        <v>0.10299999999999999</v>
      </c>
      <c r="AK88" s="15">
        <v>0.2228</v>
      </c>
      <c r="AL88" s="30">
        <f>AI88*(1-AJ88)*AK88</f>
        <v>53.7600804</v>
      </c>
      <c r="AM88" s="19">
        <v>1.78</v>
      </c>
      <c r="AN88" s="19"/>
      <c r="AO88" s="101">
        <f>AO86+AI88-AN88</f>
        <v>1844.2300000000002</v>
      </c>
      <c r="AP88" s="102"/>
      <c r="AQ88" s="12"/>
      <c r="AR88" s="31"/>
      <c r="AS88" s="20"/>
      <c r="AT88" s="20"/>
      <c r="AU88" s="20"/>
      <c r="AV88" s="20"/>
    </row>
    <row r="89" spans="1:48" x14ac:dyDescent="0.2">
      <c r="A89" s="158"/>
      <c r="B89" s="33">
        <v>2</v>
      </c>
      <c r="C89" s="11" t="s">
        <v>56</v>
      </c>
      <c r="D89" s="34">
        <v>20529</v>
      </c>
      <c r="E89" s="34">
        <v>6</v>
      </c>
      <c r="F89" s="34">
        <v>19977</v>
      </c>
      <c r="G89" s="35">
        <v>2.2999999999999998</v>
      </c>
      <c r="H89" s="35">
        <v>7.3</v>
      </c>
      <c r="I89" s="34">
        <v>19451</v>
      </c>
      <c r="J89" s="35">
        <v>0.9</v>
      </c>
      <c r="K89" s="34">
        <v>16518</v>
      </c>
      <c r="L89" s="36">
        <v>6.7000000000000004E-2</v>
      </c>
      <c r="M89" s="37">
        <f>ROUND(K89*(1-L89),0)</f>
        <v>15411</v>
      </c>
      <c r="N89" s="38">
        <v>0.65300000000000002</v>
      </c>
      <c r="O89" s="25">
        <f>M89*N89</f>
        <v>10063.383</v>
      </c>
      <c r="P89" s="36">
        <v>0.313</v>
      </c>
      <c r="Q89" s="25">
        <f>M89*P89</f>
        <v>4823.643</v>
      </c>
      <c r="R89" s="39">
        <v>3.4000000000000002E-2</v>
      </c>
      <c r="S89" s="25">
        <f>M89*R89</f>
        <v>523.97400000000005</v>
      </c>
      <c r="T89" s="28">
        <v>0.218</v>
      </c>
      <c r="U89" s="25">
        <f>M89*T89</f>
        <v>3359.598</v>
      </c>
      <c r="V89" s="39">
        <v>0.51200000000000001</v>
      </c>
      <c r="W89" s="25">
        <f>M89*V89</f>
        <v>7890.4319999999998</v>
      </c>
      <c r="X89" s="39">
        <v>0.4</v>
      </c>
      <c r="Y89" s="25">
        <f>X89*M89</f>
        <v>6164.4000000000005</v>
      </c>
      <c r="Z89" s="40">
        <v>2.96E-3</v>
      </c>
      <c r="AA89" s="18">
        <f>M89*Z89</f>
        <v>45.61656</v>
      </c>
      <c r="AB89" s="27">
        <f>IF(M89&gt;0,(AD89+AL89)/M89,0)</f>
        <v>3.5558894036727012E-3</v>
      </c>
      <c r="AC89" s="40">
        <v>2.9E-4</v>
      </c>
      <c r="AD89" s="37">
        <f>AC89*M89</f>
        <v>4.4691900000000002</v>
      </c>
      <c r="AE89" s="28">
        <v>0.2344</v>
      </c>
      <c r="AF89" s="41">
        <f>AI89*(1-AJ89)*AE89</f>
        <v>50.654777600000003</v>
      </c>
      <c r="AG89" s="28">
        <f>IF(AND(AE89&gt;0,AC89&gt;0,Z89&gt;0),((Z89-AC89)*AE89)/((AE89-AC89)*Z89),0)</f>
        <v>0.9031443985098252</v>
      </c>
      <c r="AH89" s="29">
        <f t="shared" si="1"/>
        <v>0.91959020334051711</v>
      </c>
      <c r="AI89" s="34">
        <v>238</v>
      </c>
      <c r="AJ89" s="36">
        <v>9.1999999999999998E-2</v>
      </c>
      <c r="AK89" s="38">
        <v>0.2329</v>
      </c>
      <c r="AL89" s="41">
        <f>AI89*(1-AJ89)*AK89</f>
        <v>50.330621600000001</v>
      </c>
      <c r="AM89" s="42">
        <v>1.7</v>
      </c>
      <c r="AN89" s="42"/>
      <c r="AO89" s="121">
        <f>AO88+AI89-AN89</f>
        <v>2082.2300000000005</v>
      </c>
      <c r="AP89" s="104"/>
      <c r="AQ89" s="43"/>
      <c r="AR89" s="44"/>
      <c r="AS89" s="45"/>
      <c r="AT89" s="45"/>
      <c r="AU89" s="45"/>
      <c r="AV89" s="45"/>
    </row>
    <row r="90" spans="1:48" x14ac:dyDescent="0.2">
      <c r="A90" s="158"/>
      <c r="B90" s="33">
        <v>3</v>
      </c>
      <c r="C90" s="46" t="s">
        <v>53</v>
      </c>
      <c r="D90" s="43">
        <v>23642</v>
      </c>
      <c r="E90" s="43">
        <v>4</v>
      </c>
      <c r="F90" s="43">
        <v>19004</v>
      </c>
      <c r="G90" s="37">
        <v>2.6</v>
      </c>
      <c r="H90" s="37">
        <v>7.7</v>
      </c>
      <c r="I90" s="43">
        <v>18652</v>
      </c>
      <c r="J90" s="127">
        <v>0.4</v>
      </c>
      <c r="K90" s="43">
        <v>16542</v>
      </c>
      <c r="L90" s="39">
        <v>7.2999999999999995E-2</v>
      </c>
      <c r="M90" s="37">
        <f>ROUND(K90*(1-L90),0)</f>
        <v>15334</v>
      </c>
      <c r="N90" s="28">
        <v>0.72799999999999998</v>
      </c>
      <c r="O90" s="25">
        <f>M90*N90</f>
        <v>11163.152</v>
      </c>
      <c r="P90" s="39">
        <v>0.21099999999999999</v>
      </c>
      <c r="Q90" s="25">
        <f>M90*P90</f>
        <v>3235.4739999999997</v>
      </c>
      <c r="R90" s="39">
        <v>6.0999999999999999E-2</v>
      </c>
      <c r="S90" s="25">
        <f>M90*R90</f>
        <v>935.37400000000002</v>
      </c>
      <c r="T90" s="28">
        <v>0.221</v>
      </c>
      <c r="U90" s="25">
        <f>M90*T90</f>
        <v>3388.8139999999999</v>
      </c>
      <c r="V90" s="39">
        <v>0.49299999999999999</v>
      </c>
      <c r="W90" s="25">
        <f>M90*V90</f>
        <v>7559.6620000000003</v>
      </c>
      <c r="X90" s="39">
        <v>0.4</v>
      </c>
      <c r="Y90" s="25">
        <f>X90*M90</f>
        <v>6133.6</v>
      </c>
      <c r="Z90" s="47">
        <v>3.0400000000000002E-3</v>
      </c>
      <c r="AA90" s="18">
        <f>M90*Z90</f>
        <v>46.615360000000003</v>
      </c>
      <c r="AB90" s="27">
        <f>IF(M90&gt;0,(AD90+AL90)/M90,0)</f>
        <v>3.2714650580409547E-3</v>
      </c>
      <c r="AC90" s="47">
        <v>2.7E-4</v>
      </c>
      <c r="AD90" s="37">
        <f>AC90*M90</f>
        <v>4.14018</v>
      </c>
      <c r="AE90" s="28">
        <v>0.22600000000000001</v>
      </c>
      <c r="AF90" s="41">
        <f>AI90*(1-AJ90)*AE90</f>
        <v>44.489004000000001</v>
      </c>
      <c r="AG90" s="28">
        <f>IF(AND(AE90&gt;0,AC90&gt;0,Z90&gt;0),((Z90-AC90)*AE90)/((AE90-AC90)*Z90),0)</f>
        <v>0.91227409550767458</v>
      </c>
      <c r="AH90" s="29">
        <f t="shared" si="1"/>
        <v>0.91852891707523876</v>
      </c>
      <c r="AI90" s="43">
        <v>218</v>
      </c>
      <c r="AJ90" s="39">
        <v>9.7000000000000003E-2</v>
      </c>
      <c r="AK90" s="28">
        <v>0.23380000000000001</v>
      </c>
      <c r="AL90" s="41">
        <f>AI90*(1-AJ90)*AK90</f>
        <v>46.024465200000002</v>
      </c>
      <c r="AM90" s="18">
        <v>1.7</v>
      </c>
      <c r="AN90" s="18"/>
      <c r="AO90" s="121">
        <f>AO89+AI90-AN90</f>
        <v>2300.2300000000005</v>
      </c>
      <c r="AP90" s="104"/>
      <c r="AQ90" s="43"/>
      <c r="AR90" s="48"/>
      <c r="AS90" s="41"/>
      <c r="AT90" s="41"/>
      <c r="AU90" s="41"/>
      <c r="AV90" s="41"/>
    </row>
    <row r="91" spans="1:48" s="22" customFormat="1" ht="13.5" thickBot="1" x14ac:dyDescent="0.25">
      <c r="A91" s="159"/>
      <c r="B91" s="49" t="s">
        <v>38</v>
      </c>
      <c r="C91" s="50"/>
      <c r="D91" s="51">
        <f>SUM(D88:D90)</f>
        <v>65332</v>
      </c>
      <c r="E91" s="51"/>
      <c r="F91" s="51">
        <f>SUM(F88:F90)</f>
        <v>52809</v>
      </c>
      <c r="G91" s="52"/>
      <c r="H91" s="52"/>
      <c r="I91" s="51">
        <f>SUM(I88:I90)</f>
        <v>51918</v>
      </c>
      <c r="J91" s="52"/>
      <c r="K91" s="51">
        <f>SUM(K88:K90)</f>
        <v>49432</v>
      </c>
      <c r="L91" s="21">
        <f>IF(K91&gt;0,(K88*L88+K89*L89+K90*L90)/K91,0)</f>
        <v>6.9007849166531798E-2</v>
      </c>
      <c r="M91" s="52">
        <f>M88+M89+M90</f>
        <v>46020</v>
      </c>
      <c r="N91" s="53">
        <f>IF(M91&gt;0,O91/M91,0)</f>
        <v>0.69093513689700126</v>
      </c>
      <c r="O91" s="54">
        <f>O88+O89+O90</f>
        <v>31796.834999999999</v>
      </c>
      <c r="P91" s="21">
        <f>IF(M91&gt;0,Q91/M91,0)</f>
        <v>0.27337064319860932</v>
      </c>
      <c r="Q91" s="54">
        <f>Q88+Q89+Q90</f>
        <v>12580.517</v>
      </c>
      <c r="R91" s="21">
        <f>IF(M91&gt;0,S91/M91,0)</f>
        <v>3.5694219904389396E-2</v>
      </c>
      <c r="S91" s="54">
        <f>S88+S89+S90</f>
        <v>1642.6480000000001</v>
      </c>
      <c r="T91" s="21">
        <f>IF(M91&gt;0,U91/M91,0)</f>
        <v>0.22099113428943939</v>
      </c>
      <c r="U91" s="54">
        <f>U88+U89+U90</f>
        <v>10170.012000000001</v>
      </c>
      <c r="V91" s="21">
        <f>IF(M91&gt;0,W91/M91,0)</f>
        <v>0.50334569752281622</v>
      </c>
      <c r="W91" s="54">
        <f>W88+W89+W90</f>
        <v>23163.969000000001</v>
      </c>
      <c r="X91" s="21">
        <f>IF(M91&gt;0,Y91/M91,0)</f>
        <v>0.396680790960452</v>
      </c>
      <c r="Y91" s="54">
        <f>Y88+Y89+Y90</f>
        <v>18255.25</v>
      </c>
      <c r="Z91" s="55">
        <f>IF(M91&gt;0,AA91/M91,0)</f>
        <v>3.0065714906562365E-3</v>
      </c>
      <c r="AA91" s="56">
        <f>SUM(AA88:AA90)</f>
        <v>138.36242000000001</v>
      </c>
      <c r="AB91" s="55">
        <f>IF(M91&gt;0,(AB88*M88+AB89*M89+AB90*M90)/M91,0)</f>
        <v>3.5585677357670574E-3</v>
      </c>
      <c r="AC91" s="55">
        <f>IF(K91&gt;0,(K88*AC88+K89*AC89+K90*AC90)/K91,0)</f>
        <v>2.9655526784269295E-4</v>
      </c>
      <c r="AD91" s="52">
        <f>SUM(AD88:AD90)</f>
        <v>13.650120000000001</v>
      </c>
      <c r="AE91" s="53">
        <f>IF(K91&gt;0,(K88*AE88+K89*AE89+K90*AE90)/K91,0)</f>
        <v>0.22761458164751577</v>
      </c>
      <c r="AF91" s="58">
        <f>SUM(AF88:AF90)</f>
        <v>148.80734480000001</v>
      </c>
      <c r="AG91" s="53">
        <f>IF(AND(AA91&gt;0),((AA88*AG88+AA89*AG89+AA90*AG90)/AA91),0)</f>
        <v>0.90252205858334833</v>
      </c>
      <c r="AH91" s="57">
        <f t="shared" si="1"/>
        <v>0.91784861916844718</v>
      </c>
      <c r="AI91" s="51">
        <f>SUM(AI88:AI90)</f>
        <v>725</v>
      </c>
      <c r="AJ91" s="21">
        <f>IF(AI91&gt;0,(AJ88*AI88+AJ89*AI89+AJ90*AI90)/AI91,0)</f>
        <v>9.7584827586206888E-2</v>
      </c>
      <c r="AK91" s="53">
        <f>IF(K91&gt;0,(AK88*K88+AK89*K89+AK90*K90)/K91,0)</f>
        <v>0.22985603252953551</v>
      </c>
      <c r="AL91" s="58">
        <f>SUM(AL88:AL90)</f>
        <v>150.1151672</v>
      </c>
      <c r="AM91" s="56"/>
      <c r="AN91" s="56">
        <f>SUM(AN88:AN90)</f>
        <v>0</v>
      </c>
      <c r="AO91" s="105"/>
      <c r="AP91" s="106">
        <f>AO90</f>
        <v>2300.2300000000005</v>
      </c>
      <c r="AQ91" s="51">
        <f>SUM(AQ88:AQ90)</f>
        <v>0</v>
      </c>
      <c r="AR91" s="59"/>
      <c r="AS91" s="58"/>
      <c r="AT91" s="58"/>
      <c r="AU91" s="58"/>
      <c r="AV91" s="58"/>
    </row>
    <row r="92" spans="1:48" x14ac:dyDescent="0.2">
      <c r="A92" s="157">
        <v>23</v>
      </c>
      <c r="B92" s="23">
        <v>1</v>
      </c>
      <c r="C92" s="11" t="s">
        <v>54</v>
      </c>
      <c r="D92" s="12">
        <v>7791</v>
      </c>
      <c r="E92" s="12">
        <v>1</v>
      </c>
      <c r="F92" s="12">
        <v>6891</v>
      </c>
      <c r="G92" s="13">
        <v>2.4</v>
      </c>
      <c r="H92" s="13">
        <v>6.6</v>
      </c>
      <c r="I92" s="12">
        <v>6649</v>
      </c>
      <c r="J92" s="13">
        <v>3.1</v>
      </c>
      <c r="K92" s="12">
        <v>16454</v>
      </c>
      <c r="L92" s="14">
        <v>6.7000000000000004E-2</v>
      </c>
      <c r="M92" s="24">
        <f>ROUND(K92*(1-L92),0)</f>
        <v>15352</v>
      </c>
      <c r="N92" s="15">
        <v>0.66500000000000004</v>
      </c>
      <c r="O92" s="25">
        <f>M92*N92</f>
        <v>10209.08</v>
      </c>
      <c r="P92" s="14">
        <v>0.3</v>
      </c>
      <c r="Q92" s="25">
        <f>M92*P92</f>
        <v>4605.5999999999995</v>
      </c>
      <c r="R92" s="16">
        <v>3.5000000000000003E-2</v>
      </c>
      <c r="S92" s="25">
        <f>M92*R92</f>
        <v>537.32000000000005</v>
      </c>
      <c r="T92" s="26">
        <v>0.216</v>
      </c>
      <c r="U92" s="25">
        <f>M92*T92</f>
        <v>3316.0320000000002</v>
      </c>
      <c r="V92" s="16">
        <v>0.50900000000000001</v>
      </c>
      <c r="W92" s="25">
        <f>M92*V92</f>
        <v>7814.1680000000006</v>
      </c>
      <c r="X92" s="16">
        <v>0.39</v>
      </c>
      <c r="Y92" s="25">
        <f>X92*M92</f>
        <v>5987.2800000000007</v>
      </c>
      <c r="Z92" s="17">
        <v>3.0899999999999999E-3</v>
      </c>
      <c r="AA92" s="18">
        <f>M92*Z92</f>
        <v>47.43768</v>
      </c>
      <c r="AB92" s="27">
        <f>IF(M92&gt;0,(AD92+AL92)/M92,0)</f>
        <v>3.2406111255862432E-3</v>
      </c>
      <c r="AC92" s="17">
        <v>2.7999999999999998E-4</v>
      </c>
      <c r="AD92" s="24">
        <f>AC92*M92</f>
        <v>4.2985599999999993</v>
      </c>
      <c r="AE92" s="117">
        <v>0.22040000000000001</v>
      </c>
      <c r="AF92" s="30">
        <f>AI92*(1-AJ92)*AE92</f>
        <v>44.227227200000002</v>
      </c>
      <c r="AG92" s="28">
        <f>IF(AND(AE92&gt;0,AC92&gt;0,Z92&gt;0),((Z92-AC92)*AE92)/((AE92-AC92)*Z92),0)</f>
        <v>0.91054188153916638</v>
      </c>
      <c r="AH92" s="60">
        <f t="shared" si="1"/>
        <v>0.91472733300373188</v>
      </c>
      <c r="AI92" s="12">
        <v>221</v>
      </c>
      <c r="AJ92" s="14">
        <v>9.1999999999999998E-2</v>
      </c>
      <c r="AK92" s="15">
        <v>0.22650000000000001</v>
      </c>
      <c r="AL92" s="30">
        <f>AI92*(1-AJ92)*AK92</f>
        <v>45.451302000000005</v>
      </c>
      <c r="AM92" s="19">
        <v>1.78</v>
      </c>
      <c r="AN92" s="19">
        <v>1015.32</v>
      </c>
      <c r="AO92" s="101">
        <f>AO90+AI92-AN92</f>
        <v>1505.9100000000003</v>
      </c>
      <c r="AP92" s="102"/>
      <c r="AQ92" s="12"/>
      <c r="AR92" s="31"/>
      <c r="AS92" s="20"/>
      <c r="AT92" s="20"/>
      <c r="AU92" s="20"/>
      <c r="AV92" s="20"/>
    </row>
    <row r="93" spans="1:48" x14ac:dyDescent="0.2">
      <c r="A93" s="158"/>
      <c r="B93" s="33">
        <v>2</v>
      </c>
      <c r="C93" s="11" t="s">
        <v>52</v>
      </c>
      <c r="D93" s="34">
        <v>8552</v>
      </c>
      <c r="E93" s="34">
        <v>17</v>
      </c>
      <c r="F93" s="34">
        <v>19572</v>
      </c>
      <c r="G93" s="35">
        <v>1.9</v>
      </c>
      <c r="H93" s="35">
        <v>6.7</v>
      </c>
      <c r="I93" s="34">
        <v>18170</v>
      </c>
      <c r="J93" s="35">
        <v>1.6</v>
      </c>
      <c r="K93" s="34">
        <v>16316</v>
      </c>
      <c r="L93" s="36">
        <v>6.6000000000000003E-2</v>
      </c>
      <c r="M93" s="37">
        <f>ROUND(K93*(1-L93),0)</f>
        <v>15239</v>
      </c>
      <c r="N93" s="38">
        <v>0.67</v>
      </c>
      <c r="O93" s="25">
        <f>M93*N93</f>
        <v>10210.130000000001</v>
      </c>
      <c r="P93" s="36">
        <v>0.30299999999999999</v>
      </c>
      <c r="Q93" s="25">
        <f>M93*P93</f>
        <v>4617.4169999999995</v>
      </c>
      <c r="R93" s="39">
        <v>2.7E-2</v>
      </c>
      <c r="S93" s="25">
        <f>M93*R93</f>
        <v>411.45299999999997</v>
      </c>
      <c r="T93" s="28">
        <v>0.22600000000000001</v>
      </c>
      <c r="U93" s="25">
        <f>M93*T93</f>
        <v>3444.0140000000001</v>
      </c>
      <c r="V93" s="39">
        <v>0.499</v>
      </c>
      <c r="W93" s="25">
        <f>M93*V93</f>
        <v>7604.2610000000004</v>
      </c>
      <c r="X93" s="39">
        <v>0.39</v>
      </c>
      <c r="Y93" s="25">
        <f>X93*M93</f>
        <v>5943.21</v>
      </c>
      <c r="Z93" s="40">
        <v>3.0100000000000001E-3</v>
      </c>
      <c r="AA93" s="18">
        <f>M93*Z93</f>
        <v>45.869390000000003</v>
      </c>
      <c r="AB93" s="27">
        <f>IF(M93&gt;0,(AD93+AL93)/M93,0)</f>
        <v>3.373562884703721E-3</v>
      </c>
      <c r="AC93" s="40">
        <v>2.9E-4</v>
      </c>
      <c r="AD93" s="37">
        <f>AC93*M93</f>
        <v>4.4193100000000003</v>
      </c>
      <c r="AE93" s="28">
        <v>0.21740000000000001</v>
      </c>
      <c r="AF93" s="41">
        <f>AI93*(1-AJ93)*AE93</f>
        <v>45.892705200000002</v>
      </c>
      <c r="AG93" s="28">
        <f>IF(AND(AE93&gt;0,AC93&gt;0,Z93&gt;0),((Z93-AC93)*AE93)/((AE93-AC93)*Z93),0)</f>
        <v>0.90486152203875414</v>
      </c>
      <c r="AH93" s="29">
        <f t="shared" si="1"/>
        <v>0.91522981812371029</v>
      </c>
      <c r="AI93" s="34">
        <v>233</v>
      </c>
      <c r="AJ93" s="36">
        <v>9.4E-2</v>
      </c>
      <c r="AK93" s="38">
        <v>0.22259999999999999</v>
      </c>
      <c r="AL93" s="41">
        <f>AI93*(1-AJ93)*AK93</f>
        <v>46.990414800000003</v>
      </c>
      <c r="AM93" s="42">
        <v>1.9</v>
      </c>
      <c r="AN93" s="42"/>
      <c r="AO93" s="121">
        <f>AO92+AI93-AN93</f>
        <v>1738.9100000000003</v>
      </c>
      <c r="AP93" s="104"/>
      <c r="AQ93" s="43"/>
      <c r="AR93" s="44"/>
      <c r="AS93" s="45"/>
      <c r="AT93" s="45"/>
      <c r="AU93" s="45"/>
      <c r="AV93" s="45"/>
    </row>
    <row r="94" spans="1:48" x14ac:dyDescent="0.2">
      <c r="A94" s="158"/>
      <c r="B94" s="33">
        <v>3</v>
      </c>
      <c r="C94" s="46" t="s">
        <v>53</v>
      </c>
      <c r="D94" s="43">
        <v>19835</v>
      </c>
      <c r="E94" s="43">
        <v>5</v>
      </c>
      <c r="F94" s="43">
        <v>8805</v>
      </c>
      <c r="G94" s="37">
        <v>2.7</v>
      </c>
      <c r="H94" s="37">
        <v>6.8</v>
      </c>
      <c r="I94" s="43">
        <v>9018</v>
      </c>
      <c r="J94" s="37">
        <v>4.5</v>
      </c>
      <c r="K94" s="43">
        <v>16351</v>
      </c>
      <c r="L94" s="39">
        <v>6.9000000000000006E-2</v>
      </c>
      <c r="M94" s="37">
        <f>ROUND(K94*(1-L94),0)</f>
        <v>15223</v>
      </c>
      <c r="N94" s="28">
        <v>0.74099999999999999</v>
      </c>
      <c r="O94" s="25">
        <f>M94*N94</f>
        <v>11280.243</v>
      </c>
      <c r="P94" s="39">
        <v>0.22700000000000001</v>
      </c>
      <c r="Q94" s="25">
        <f>M94*P94</f>
        <v>3455.6210000000001</v>
      </c>
      <c r="R94" s="39">
        <v>3.2000000000000001E-2</v>
      </c>
      <c r="S94" s="25">
        <f>M94*R94</f>
        <v>487.13600000000002</v>
      </c>
      <c r="T94" s="28">
        <v>0.23400000000000001</v>
      </c>
      <c r="U94" s="25">
        <f>M94*T94</f>
        <v>3562.1820000000002</v>
      </c>
      <c r="V94" s="39">
        <v>0.49199999999999999</v>
      </c>
      <c r="W94" s="25">
        <f>M94*V94</f>
        <v>7489.7159999999994</v>
      </c>
      <c r="X94" s="39">
        <v>0.39</v>
      </c>
      <c r="Y94" s="25">
        <f>X94*M94</f>
        <v>5936.97</v>
      </c>
      <c r="Z94" s="47">
        <v>2.98E-3</v>
      </c>
      <c r="AA94" s="18">
        <f>M94*Z94</f>
        <v>45.364539999999998</v>
      </c>
      <c r="AB94" s="27">
        <f>IF(M94&gt;0,(AD94+AL94)/M94,0)</f>
        <v>2.9984162254483348E-3</v>
      </c>
      <c r="AC94" s="47">
        <v>2.9E-4</v>
      </c>
      <c r="AD94" s="37">
        <f>AC94*M94</f>
        <v>4.4146700000000001</v>
      </c>
      <c r="AE94" s="28">
        <v>0.22359999999999999</v>
      </c>
      <c r="AF94" s="41">
        <f>AI94*(1-AJ94)*AE94</f>
        <v>41.962117599999999</v>
      </c>
      <c r="AG94" s="28">
        <f>IF(AND(AE94&gt;0,AC94&gt;0,Z94&gt;0),((Z94-AC94)*AE94)/((AE94-AC94)*Z94),0)</f>
        <v>0.90385682887634156</v>
      </c>
      <c r="AH94" s="29">
        <f t="shared" si="1"/>
        <v>0.90447616571336464</v>
      </c>
      <c r="AI94" s="43">
        <v>206</v>
      </c>
      <c r="AJ94" s="39">
        <v>8.8999999999999996E-2</v>
      </c>
      <c r="AK94" s="28">
        <v>0.21970000000000001</v>
      </c>
      <c r="AL94" s="41">
        <f>AI94*(1-AJ94)*AK94</f>
        <v>41.230220199999998</v>
      </c>
      <c r="AM94" s="18">
        <v>1.8</v>
      </c>
      <c r="AN94" s="18"/>
      <c r="AO94" s="121">
        <f>AO93+AI94-AN94</f>
        <v>1944.9100000000003</v>
      </c>
      <c r="AP94" s="104"/>
      <c r="AQ94" s="43"/>
      <c r="AR94" s="48"/>
      <c r="AS94" s="41"/>
      <c r="AT94" s="41"/>
      <c r="AU94" s="41"/>
      <c r="AV94" s="41"/>
    </row>
    <row r="95" spans="1:48" s="22" customFormat="1" ht="13.5" thickBot="1" x14ac:dyDescent="0.25">
      <c r="A95" s="159"/>
      <c r="B95" s="49" t="s">
        <v>38</v>
      </c>
      <c r="C95" s="50"/>
      <c r="D95" s="51">
        <f>SUM(D92:D94)</f>
        <v>36178</v>
      </c>
      <c r="E95" s="51"/>
      <c r="F95" s="51">
        <f>SUM(F92:F94)</f>
        <v>35268</v>
      </c>
      <c r="G95" s="52"/>
      <c r="H95" s="52"/>
      <c r="I95" s="51">
        <f>SUM(I92:I94)</f>
        <v>33837</v>
      </c>
      <c r="J95" s="52"/>
      <c r="K95" s="51">
        <f>SUM(K92:K94)</f>
        <v>49121</v>
      </c>
      <c r="L95" s="21">
        <f>IF(K95&gt;0,(K92*L92+K93*L93+K94*L94)/K95,0)</f>
        <v>6.7333584413998088E-2</v>
      </c>
      <c r="M95" s="52">
        <f>M92+M93+M94</f>
        <v>45814</v>
      </c>
      <c r="N95" s="53">
        <f>IF(M95&gt;0,O95/M95,0)</f>
        <v>0.69191629196315541</v>
      </c>
      <c r="O95" s="54">
        <f>O92+O93+O94</f>
        <v>31699.453000000001</v>
      </c>
      <c r="P95" s="21">
        <f>IF(M95&gt;0,Q95/M95,0)</f>
        <v>0.27674156371414849</v>
      </c>
      <c r="Q95" s="54">
        <f>Q92+Q93+Q94</f>
        <v>12678.637999999999</v>
      </c>
      <c r="R95" s="21">
        <f>IF(M95&gt;0,S95/M95,0)</f>
        <v>3.1342144322696122E-2</v>
      </c>
      <c r="S95" s="54">
        <f>S92+S93+S94</f>
        <v>1435.9090000000001</v>
      </c>
      <c r="T95" s="21">
        <f>IF(M95&gt;0,U95/M95,0)</f>
        <v>0.22530728598245081</v>
      </c>
      <c r="U95" s="54">
        <f>U92+U93+U94</f>
        <v>10322.228000000001</v>
      </c>
      <c r="V95" s="21">
        <f>IF(M95&gt;0,W95/M95,0)</f>
        <v>0.50002499236041387</v>
      </c>
      <c r="W95" s="54">
        <f>W92+W93+W94</f>
        <v>22908.145</v>
      </c>
      <c r="X95" s="21">
        <f>IF(M95&gt;0,Y95/M95,0)</f>
        <v>0.39000000000000007</v>
      </c>
      <c r="Y95" s="54">
        <f>Y92+Y93+Y94</f>
        <v>17867.460000000003</v>
      </c>
      <c r="Z95" s="55">
        <f>IF(M95&gt;0,AA95/M95,0)</f>
        <v>3.0268391757977916E-3</v>
      </c>
      <c r="AA95" s="56">
        <f>SUM(AA92:AA94)</f>
        <v>138.67161000000002</v>
      </c>
      <c r="AB95" s="55">
        <f>IF(M95&gt;0,(AB92*M92+AB93*M93+AB94*M94)/M95,0)</f>
        <v>3.2043584275548965E-3</v>
      </c>
      <c r="AC95" s="55">
        <f>IF(K95&gt;0,(K92*AC92+K93*AC93+K94*AC94)/K95,0)</f>
        <v>2.8665031249363812E-4</v>
      </c>
      <c r="AD95" s="52">
        <f>SUM(AD92:AD94)</f>
        <v>13.132539999999999</v>
      </c>
      <c r="AE95" s="53">
        <f>IF(K95&gt;0,(K92*AE92+K93*AE93+K94*AE94)/K95,0)</f>
        <v>0.22046871195618981</v>
      </c>
      <c r="AF95" s="58">
        <f>SUM(AF92:AF94)</f>
        <v>132.08205000000001</v>
      </c>
      <c r="AG95" s="53">
        <f>IF(AND(AA95&gt;0),((AA92*AG92+AA93*AG93+AA94*AG94)/AA95),0)</f>
        <v>0.9064760243374691</v>
      </c>
      <c r="AH95" s="57">
        <f t="shared" si="1"/>
        <v>0.91171587216822469</v>
      </c>
      <c r="AI95" s="51">
        <f>SUM(AI92:AI94)</f>
        <v>660</v>
      </c>
      <c r="AJ95" s="21">
        <f>IF(AI95&gt;0,(AJ92*AI92+AJ93*AI93+AJ94*AI94)/AI95,0)</f>
        <v>9.1769696969696973E-2</v>
      </c>
      <c r="AK95" s="53">
        <f>IF(K95&gt;0,(AK92*K92+AK93*K93+AK94*K94)/K95,0)</f>
        <v>0.22294104965289793</v>
      </c>
      <c r="AL95" s="58">
        <f>SUM(AL92:AL94)</f>
        <v>133.67193700000001</v>
      </c>
      <c r="AM95" s="56"/>
      <c r="AN95" s="56">
        <f>SUM(AN92:AN94)</f>
        <v>1015.32</v>
      </c>
      <c r="AO95" s="105"/>
      <c r="AP95" s="106">
        <f>AO94</f>
        <v>1944.9100000000003</v>
      </c>
      <c r="AQ95" s="51">
        <f>SUM(AQ92:AQ94)</f>
        <v>0</v>
      </c>
      <c r="AR95" s="59"/>
      <c r="AS95" s="58"/>
      <c r="AT95" s="58"/>
      <c r="AU95" s="58"/>
      <c r="AV95" s="58"/>
    </row>
    <row r="96" spans="1:48" x14ac:dyDescent="0.2">
      <c r="A96" s="157">
        <v>24</v>
      </c>
      <c r="B96" s="23">
        <v>1</v>
      </c>
      <c r="C96" s="11" t="s">
        <v>54</v>
      </c>
      <c r="D96" s="12">
        <v>19188</v>
      </c>
      <c r="E96" s="12">
        <v>1</v>
      </c>
      <c r="F96" s="12">
        <v>19460</v>
      </c>
      <c r="G96" s="13">
        <v>1.8</v>
      </c>
      <c r="H96" s="13">
        <v>7.2</v>
      </c>
      <c r="I96" s="12">
        <v>18666</v>
      </c>
      <c r="J96" s="13">
        <v>2.5</v>
      </c>
      <c r="K96" s="12">
        <v>16319</v>
      </c>
      <c r="L96" s="14">
        <v>6.2E-2</v>
      </c>
      <c r="M96" s="24">
        <f>ROUND(K96*(1-L96),0)</f>
        <v>15307</v>
      </c>
      <c r="N96" s="15">
        <v>0.70299999999999996</v>
      </c>
      <c r="O96" s="25">
        <f>M96*N96</f>
        <v>10760.821</v>
      </c>
      <c r="P96" s="14">
        <v>0.26600000000000001</v>
      </c>
      <c r="Q96" s="25">
        <f>M96*P96</f>
        <v>4071.6620000000003</v>
      </c>
      <c r="R96" s="16">
        <v>3.1E-2</v>
      </c>
      <c r="S96" s="25">
        <f>M96*R96</f>
        <v>474.517</v>
      </c>
      <c r="T96" s="26">
        <v>0.23799999999999999</v>
      </c>
      <c r="U96" s="25">
        <f>M96*T96</f>
        <v>3643.0659999999998</v>
      </c>
      <c r="V96" s="16">
        <v>0.49199999999999999</v>
      </c>
      <c r="W96" s="25">
        <f>M96*V96</f>
        <v>7531.0439999999999</v>
      </c>
      <c r="X96" s="16">
        <v>0.39</v>
      </c>
      <c r="Y96" s="25">
        <f>X96*M96</f>
        <v>5969.7300000000005</v>
      </c>
      <c r="Z96" s="17">
        <v>2.9299999999999999E-3</v>
      </c>
      <c r="AA96" s="18">
        <f>M96*Z96</f>
        <v>44.849509999999995</v>
      </c>
      <c r="AB96" s="27">
        <f>IF(M96&gt;0,(AD96+AL96)/M96,0)</f>
        <v>3.1516270725811721E-3</v>
      </c>
      <c r="AC96" s="17">
        <v>2.9E-4</v>
      </c>
      <c r="AD96" s="24">
        <f>AC96*M96</f>
        <v>4.4390299999999998</v>
      </c>
      <c r="AE96" s="117">
        <v>0.21510000000000001</v>
      </c>
      <c r="AF96" s="30">
        <f>AI96*(1-AJ96)*AE96</f>
        <v>42.289090200000004</v>
      </c>
      <c r="AG96" s="28">
        <f>IF(AND(AE96&gt;0,AC96&gt;0,Z96&gt;0),((Z96-AC96)*AE96)/((AE96-AC96)*Z96),0)</f>
        <v>0.90224030030189395</v>
      </c>
      <c r="AH96" s="60">
        <f t="shared" si="1"/>
        <v>0.90916742371443815</v>
      </c>
      <c r="AI96" s="12">
        <v>217</v>
      </c>
      <c r="AJ96" s="14">
        <v>9.4E-2</v>
      </c>
      <c r="AK96" s="15">
        <v>0.2228</v>
      </c>
      <c r="AL96" s="30">
        <f>AI96*(1-AJ96)*AK96</f>
        <v>43.802925600000002</v>
      </c>
      <c r="AM96" s="19">
        <v>1.8</v>
      </c>
      <c r="AN96" s="19"/>
      <c r="AO96" s="101">
        <f>AO94+AI96-AN96</f>
        <v>2161.9100000000003</v>
      </c>
      <c r="AP96" s="102"/>
      <c r="AQ96" s="12"/>
      <c r="AR96" s="31"/>
      <c r="AS96" s="20"/>
      <c r="AT96" s="20"/>
      <c r="AU96" s="20"/>
      <c r="AV96" s="20"/>
    </row>
    <row r="97" spans="1:48" x14ac:dyDescent="0.2">
      <c r="A97" s="158"/>
      <c r="B97" s="33">
        <v>2</v>
      </c>
      <c r="C97" s="46" t="s">
        <v>50</v>
      </c>
      <c r="D97" s="34">
        <v>18282</v>
      </c>
      <c r="E97" s="34">
        <v>5</v>
      </c>
      <c r="F97" s="34">
        <v>19016</v>
      </c>
      <c r="G97" s="35">
        <v>2.5</v>
      </c>
      <c r="H97" s="35">
        <v>7.6</v>
      </c>
      <c r="I97" s="34">
        <v>19331</v>
      </c>
      <c r="J97" s="35">
        <v>1.6</v>
      </c>
      <c r="K97" s="146">
        <v>16540</v>
      </c>
      <c r="L97" s="36">
        <v>6.9000000000000006E-2</v>
      </c>
      <c r="M97" s="37">
        <f>ROUND(K97*(1-L97),0)</f>
        <v>15399</v>
      </c>
      <c r="N97" s="38">
        <v>0.59</v>
      </c>
      <c r="O97" s="25">
        <f>M97*N97</f>
        <v>9085.41</v>
      </c>
      <c r="P97" s="36">
        <v>0.374</v>
      </c>
      <c r="Q97" s="25">
        <f>M97*P97</f>
        <v>5759.2259999999997</v>
      </c>
      <c r="R97" s="39">
        <v>3.5999999999999997E-2</v>
      </c>
      <c r="S97" s="25">
        <f>M97*R97</f>
        <v>554.36399999999992</v>
      </c>
      <c r="T97" s="28">
        <v>0.23899999999999999</v>
      </c>
      <c r="U97" s="25">
        <f>M97*T97</f>
        <v>3680.3609999999999</v>
      </c>
      <c r="V97" s="39">
        <v>0.49399999999999999</v>
      </c>
      <c r="W97" s="25">
        <f>M97*V97</f>
        <v>7607.1059999999998</v>
      </c>
      <c r="X97" s="39">
        <v>0.39</v>
      </c>
      <c r="Y97" s="25">
        <f>X97*M97</f>
        <v>6005.6100000000006</v>
      </c>
      <c r="Z97" s="40">
        <v>3.0400000000000002E-3</v>
      </c>
      <c r="AA97" s="18">
        <f>M97*Z97</f>
        <v>46.812960000000004</v>
      </c>
      <c r="AB97" s="27">
        <f>IF(M97&gt;0,(AD97+AL97)/M97,0)</f>
        <v>2.9809608416130917E-3</v>
      </c>
      <c r="AC97" s="40">
        <v>2.7999999999999998E-4</v>
      </c>
      <c r="AD97" s="37">
        <f>AC97*M97</f>
        <v>4.3117199999999993</v>
      </c>
      <c r="AE97" s="28">
        <v>0.22090000000000001</v>
      </c>
      <c r="AF97" s="41">
        <f>AI97*(1-AJ97)*AE97</f>
        <v>41.610933000000003</v>
      </c>
      <c r="AG97" s="28">
        <f>IF(AND(AE97&gt;0,AC97&gt;0,Z97&gt;0),((Z97-AC97)*AE97)/((AE97-AC97)*Z97),0)</f>
        <v>0.90904699196999839</v>
      </c>
      <c r="AH97" s="29">
        <f t="shared" si="1"/>
        <v>0.90722101556710744</v>
      </c>
      <c r="AI97" s="145">
        <v>207</v>
      </c>
      <c r="AJ97" s="36">
        <v>0.09</v>
      </c>
      <c r="AK97" s="38">
        <v>0.2208</v>
      </c>
      <c r="AL97" s="41">
        <f>AI97*(1-AJ97)*AK97</f>
        <v>41.592095999999998</v>
      </c>
      <c r="AM97" s="42">
        <v>1.75</v>
      </c>
      <c r="AN97" s="42"/>
      <c r="AO97" s="121">
        <f>AO96+AI97-AN97</f>
        <v>2368.9100000000003</v>
      </c>
      <c r="AP97" s="104"/>
      <c r="AQ97" s="43"/>
      <c r="AR97" s="44"/>
      <c r="AS97" s="45"/>
      <c r="AT97" s="45"/>
      <c r="AU97" s="45"/>
      <c r="AV97" s="45"/>
    </row>
    <row r="98" spans="1:48" x14ac:dyDescent="0.2">
      <c r="A98" s="158"/>
      <c r="B98" s="33">
        <v>3</v>
      </c>
      <c r="C98" s="46" t="s">
        <v>53</v>
      </c>
      <c r="D98" s="43">
        <v>18645</v>
      </c>
      <c r="E98" s="43">
        <v>6</v>
      </c>
      <c r="F98" s="43">
        <v>20459</v>
      </c>
      <c r="G98" s="37">
        <v>2.4</v>
      </c>
      <c r="H98" s="37">
        <v>6.5</v>
      </c>
      <c r="I98" s="43">
        <v>20125</v>
      </c>
      <c r="J98" s="37">
        <v>0.8</v>
      </c>
      <c r="K98" s="43">
        <v>16456</v>
      </c>
      <c r="L98" s="39">
        <v>6.8000000000000005E-2</v>
      </c>
      <c r="M98" s="37">
        <f>ROUND(K98*(1-L98),0)</f>
        <v>15337</v>
      </c>
      <c r="N98" s="28">
        <v>0.67700000000000005</v>
      </c>
      <c r="O98" s="25">
        <f>M98*N98</f>
        <v>10383.149000000001</v>
      </c>
      <c r="P98" s="39">
        <v>0.30499999999999999</v>
      </c>
      <c r="Q98" s="25">
        <f>M98*P98</f>
        <v>4677.7849999999999</v>
      </c>
      <c r="R98" s="39">
        <v>1.7999999999999999E-2</v>
      </c>
      <c r="S98" s="25">
        <f>M98*R98</f>
        <v>276.06599999999997</v>
      </c>
      <c r="T98" s="28">
        <v>0.23799999999999999</v>
      </c>
      <c r="U98" s="25">
        <f>M98*T98</f>
        <v>3650.2059999999997</v>
      </c>
      <c r="V98" s="39">
        <v>0.499</v>
      </c>
      <c r="W98" s="25">
        <f>M98*V98</f>
        <v>7653.1629999999996</v>
      </c>
      <c r="X98" s="39">
        <v>0.39</v>
      </c>
      <c r="Y98" s="25">
        <f>X98*M98</f>
        <v>5981.43</v>
      </c>
      <c r="Z98" s="47">
        <v>3.0200000000000001E-3</v>
      </c>
      <c r="AA98" s="18">
        <f>M98*Z98</f>
        <v>46.317740000000001</v>
      </c>
      <c r="AB98" s="27">
        <f>IF(M98&gt;0,(AD98+AL98)/M98,0)</f>
        <v>3.1473194236160923E-3</v>
      </c>
      <c r="AC98" s="47">
        <v>2.7E-4</v>
      </c>
      <c r="AD98" s="37">
        <f>AC98*M98</f>
        <v>4.1409900000000004</v>
      </c>
      <c r="AE98" s="28">
        <v>0.21560000000000001</v>
      </c>
      <c r="AF98" s="41">
        <f>AI98*(1-AJ98)*AE98</f>
        <v>42.973392000000004</v>
      </c>
      <c r="AG98" s="28">
        <f>IF(AND(AE98&gt;0,AC98&gt;0,Z98&gt;0),((Z98-AC98)*AE98)/((AE98-AC98)*Z98),0)</f>
        <v>0.91173781317632596</v>
      </c>
      <c r="AH98" s="29">
        <f t="shared" si="1"/>
        <v>0.9153289661446643</v>
      </c>
      <c r="AI98" s="43">
        <v>220</v>
      </c>
      <c r="AJ98" s="39">
        <v>9.4E-2</v>
      </c>
      <c r="AK98" s="28">
        <v>0.22140000000000001</v>
      </c>
      <c r="AL98" s="41">
        <f>AI98*(1-AJ98)*AK98</f>
        <v>44.129448000000004</v>
      </c>
      <c r="AM98" s="18">
        <v>1.75</v>
      </c>
      <c r="AN98" s="18"/>
      <c r="AO98" s="121">
        <f>AO97+AI98-AN98</f>
        <v>2588.9100000000003</v>
      </c>
      <c r="AP98" s="104"/>
      <c r="AQ98" s="43"/>
      <c r="AR98" s="48"/>
      <c r="AS98" s="41"/>
      <c r="AT98" s="41"/>
      <c r="AU98" s="41"/>
      <c r="AV98" s="41"/>
    </row>
    <row r="99" spans="1:48" s="22" customFormat="1" ht="13.5" thickBot="1" x14ac:dyDescent="0.25">
      <c r="A99" s="159"/>
      <c r="B99" s="49" t="s">
        <v>38</v>
      </c>
      <c r="C99" s="50"/>
      <c r="D99" s="51">
        <f>SUM(D96:D98)</f>
        <v>56115</v>
      </c>
      <c r="E99" s="51"/>
      <c r="F99" s="51">
        <f>SUM(F96:F98)</f>
        <v>58935</v>
      </c>
      <c r="G99" s="52"/>
      <c r="H99" s="52"/>
      <c r="I99" s="51">
        <f>SUM(I96:I98)</f>
        <v>58122</v>
      </c>
      <c r="J99" s="52"/>
      <c r="K99" s="51">
        <f>SUM(K96:K98)</f>
        <v>49315</v>
      </c>
      <c r="L99" s="21">
        <f>IF(K99&gt;0,(K96*L96+K97*L97+K98*L98)/K99,0)</f>
        <v>6.6349913819324757E-2</v>
      </c>
      <c r="M99" s="52">
        <f>M96+M97+M98</f>
        <v>46043</v>
      </c>
      <c r="N99" s="53">
        <f>IF(M99&gt;0,O99/M99,0)</f>
        <v>0.65654670633972589</v>
      </c>
      <c r="O99" s="54">
        <f>O96+O97+O98</f>
        <v>30229.38</v>
      </c>
      <c r="P99" s="21">
        <f>IF(M99&gt;0,Q99/M99,0)</f>
        <v>0.31511137415025081</v>
      </c>
      <c r="Q99" s="54">
        <f>Q96+Q97+Q98</f>
        <v>14508.672999999999</v>
      </c>
      <c r="R99" s="21">
        <f>IF(M99&gt;0,S99/M99,0)</f>
        <v>2.8341919510023236E-2</v>
      </c>
      <c r="S99" s="54">
        <f>S96+S97+S98</f>
        <v>1304.9469999999999</v>
      </c>
      <c r="T99" s="21">
        <f>IF(M99&gt;0,U99/M99,0)</f>
        <v>0.23833444823317335</v>
      </c>
      <c r="U99" s="54">
        <f>U96+U97+U98</f>
        <v>10973.633</v>
      </c>
      <c r="V99" s="21">
        <f>IF(M99&gt;0,W99/M99,0)</f>
        <v>0.49500060812718544</v>
      </c>
      <c r="W99" s="54">
        <f>W96+W97+W98</f>
        <v>22791.312999999998</v>
      </c>
      <c r="X99" s="21">
        <f>IF(M99&gt;0,Y99/M99,0)</f>
        <v>0.39</v>
      </c>
      <c r="Y99" s="54">
        <f>Y96+Y97+Y98</f>
        <v>17956.77</v>
      </c>
      <c r="Z99" s="55">
        <f>IF(M99&gt;0,AA99/M99,0)</f>
        <v>2.9967684555741374E-3</v>
      </c>
      <c r="AA99" s="56">
        <f>SUM(AA96:AA98)</f>
        <v>137.98021</v>
      </c>
      <c r="AB99" s="55">
        <f>IF(M99&gt;0,(AB96*M96+AB97*M97+AB98*M98)/M99,0)</f>
        <v>3.0931131681254478E-3</v>
      </c>
      <c r="AC99" s="55">
        <f>IF(K99&gt;0,(K96*AC96+K97*AC97+K98*AC98)/K99,0)</f>
        <v>2.7997221940586031E-4</v>
      </c>
      <c r="AD99" s="52">
        <f>SUM(AD96:AD98)</f>
        <v>12.89174</v>
      </c>
      <c r="AE99" s="53">
        <f>IF(K99&gt;0,(K96*AE96+K97*AE97+K98*AE98)/K99,0)</f>
        <v>0.21721213626685595</v>
      </c>
      <c r="AF99" s="58">
        <f>SUM(AF96:AF98)</f>
        <v>126.87341520000001</v>
      </c>
      <c r="AG99" s="53">
        <f>IF(AND(AA99&gt;0),((AA96*AG96+AA97*AG97+AA98*AG98)/AA99),0)</f>
        <v>0.90773778951977457</v>
      </c>
      <c r="AH99" s="57">
        <f t="shared" si="1"/>
        <v>0.91063548338435119</v>
      </c>
      <c r="AI99" s="51">
        <f>SUM(AI96:AI98)</f>
        <v>644</v>
      </c>
      <c r="AJ99" s="21">
        <f>IF(AI99&gt;0,(AJ96*AI96+AJ97*AI97+AJ98*AI98)/AI99,0)</f>
        <v>9.2714285714285707E-2</v>
      </c>
      <c r="AK99" s="53">
        <f>IF(K99&gt;0,(AK96*K96+AK97*K97+AK98*K98)/K99,0)</f>
        <v>0.22166204197505832</v>
      </c>
      <c r="AL99" s="58">
        <f>SUM(AL96:AL98)</f>
        <v>129.5244696</v>
      </c>
      <c r="AM99" s="56"/>
      <c r="AN99" s="56">
        <f>SUM(AN96:AN98)</f>
        <v>0</v>
      </c>
      <c r="AO99" s="105"/>
      <c r="AP99" s="106">
        <f>AO98</f>
        <v>2588.9100000000003</v>
      </c>
      <c r="AQ99" s="51">
        <f>SUM(AQ96:AQ98)</f>
        <v>0</v>
      </c>
      <c r="AR99" s="59"/>
      <c r="AS99" s="58"/>
      <c r="AT99" s="58"/>
      <c r="AU99" s="58"/>
      <c r="AV99" s="58"/>
    </row>
    <row r="100" spans="1:48" x14ac:dyDescent="0.2">
      <c r="A100" s="160">
        <v>25</v>
      </c>
      <c r="B100" s="33">
        <v>1</v>
      </c>
      <c r="C100" s="11" t="s">
        <v>54</v>
      </c>
      <c r="D100" s="12">
        <v>6479</v>
      </c>
      <c r="E100" s="12">
        <v>5</v>
      </c>
      <c r="F100" s="12">
        <v>7165</v>
      </c>
      <c r="G100" s="13">
        <v>2.2000000000000002</v>
      </c>
      <c r="H100" s="13">
        <v>7.3</v>
      </c>
      <c r="I100" s="12">
        <v>7752</v>
      </c>
      <c r="J100" s="13">
        <v>4.3</v>
      </c>
      <c r="K100" s="12">
        <v>16458</v>
      </c>
      <c r="L100" s="14">
        <v>6.6000000000000003E-2</v>
      </c>
      <c r="M100" s="24">
        <f>ROUND(K100*(1-L100),0)</f>
        <v>15372</v>
      </c>
      <c r="N100" s="15">
        <v>0.56499999999999995</v>
      </c>
      <c r="O100" s="25">
        <f>M100*N100</f>
        <v>8685.1799999999985</v>
      </c>
      <c r="P100" s="14">
        <v>0.39700000000000002</v>
      </c>
      <c r="Q100" s="25">
        <f>M100*P100</f>
        <v>6102.6840000000002</v>
      </c>
      <c r="R100" s="16">
        <v>3.7999999999999999E-2</v>
      </c>
      <c r="S100" s="25">
        <f>M100*R100</f>
        <v>584.13599999999997</v>
      </c>
      <c r="T100" s="26">
        <v>0.23200000000000001</v>
      </c>
      <c r="U100" s="25">
        <f>M100*T100</f>
        <v>3566.3040000000001</v>
      </c>
      <c r="V100" s="16">
        <v>0.498</v>
      </c>
      <c r="W100" s="25">
        <f>M100*V100</f>
        <v>7655.2560000000003</v>
      </c>
      <c r="X100" s="16">
        <v>0.39</v>
      </c>
      <c r="Y100" s="25">
        <f>X100*M100</f>
        <v>5995.08</v>
      </c>
      <c r="Z100" s="17">
        <v>3.0300000000000001E-3</v>
      </c>
      <c r="AA100" s="18">
        <f>M100*Z100</f>
        <v>46.577159999999999</v>
      </c>
      <c r="AB100" s="27">
        <f>IF(M100&gt;0,(AD100+AL100)/M100,0)</f>
        <v>3.1503161592505852E-3</v>
      </c>
      <c r="AC100" s="17">
        <v>2.7E-4</v>
      </c>
      <c r="AD100" s="24">
        <f>AC100*M100</f>
        <v>4.1504399999999997</v>
      </c>
      <c r="AE100" s="117">
        <v>0.2165</v>
      </c>
      <c r="AF100" s="30">
        <f>AI100*(1-AJ100)*AE100</f>
        <v>44.133524999999999</v>
      </c>
      <c r="AG100" s="28">
        <f>IF(AND(AE100&gt;0,AC100&gt;0,Z100&gt;0),((Z100-AC100)*AE100)/((AE100-AC100)*Z100),0)</f>
        <v>0.91202849184701107</v>
      </c>
      <c r="AH100" s="60">
        <f t="shared" si="1"/>
        <v>0.9154322847048586</v>
      </c>
      <c r="AI100" s="12">
        <v>225</v>
      </c>
      <c r="AJ100" s="14">
        <v>9.4E-2</v>
      </c>
      <c r="AK100" s="15">
        <v>0.2172</v>
      </c>
      <c r="AL100" s="30">
        <f>AI100*(1-AJ100)*AK100</f>
        <v>44.276220000000002</v>
      </c>
      <c r="AM100" s="19">
        <v>1.8</v>
      </c>
      <c r="AN100" s="19">
        <v>764.58</v>
      </c>
      <c r="AO100" s="101">
        <f>AO98+AI100-AN100</f>
        <v>2049.3300000000004</v>
      </c>
      <c r="AP100" s="120"/>
      <c r="AQ100" s="12"/>
      <c r="AR100" s="31"/>
      <c r="AS100" s="20"/>
      <c r="AT100" s="20"/>
      <c r="AU100" s="20"/>
      <c r="AV100" s="20"/>
    </row>
    <row r="101" spans="1:48" x14ac:dyDescent="0.2">
      <c r="A101" s="160"/>
      <c r="B101" s="33">
        <v>2</v>
      </c>
      <c r="C101" s="46" t="s">
        <v>50</v>
      </c>
      <c r="D101" s="34">
        <v>21081</v>
      </c>
      <c r="E101" s="34">
        <v>5</v>
      </c>
      <c r="F101" s="34">
        <v>19284</v>
      </c>
      <c r="G101" s="35">
        <v>1.6</v>
      </c>
      <c r="H101" s="35">
        <v>7.1</v>
      </c>
      <c r="I101" s="34">
        <v>19060</v>
      </c>
      <c r="J101" s="35">
        <v>2.1</v>
      </c>
      <c r="K101" s="34">
        <v>16438</v>
      </c>
      <c r="L101" s="36">
        <v>6.6000000000000003E-2</v>
      </c>
      <c r="M101" s="37">
        <f>ROUND(K101*(1-L101),0)</f>
        <v>15353</v>
      </c>
      <c r="N101" s="38">
        <v>0.60399999999999998</v>
      </c>
      <c r="O101" s="25">
        <f>M101*N101</f>
        <v>9273.2119999999995</v>
      </c>
      <c r="P101" s="36">
        <v>0.36</v>
      </c>
      <c r="Q101" s="25">
        <f>M101*P101</f>
        <v>5527.08</v>
      </c>
      <c r="R101" s="39">
        <v>3.5999999999999997E-2</v>
      </c>
      <c r="S101" s="25">
        <f>M101*R101</f>
        <v>552.70799999999997</v>
      </c>
      <c r="T101" s="28">
        <v>0.219</v>
      </c>
      <c r="U101" s="25">
        <f>M101*T101</f>
        <v>3362.3069999999998</v>
      </c>
      <c r="V101" s="39">
        <v>0.51</v>
      </c>
      <c r="W101" s="25">
        <f>M101*V101</f>
        <v>7830.03</v>
      </c>
      <c r="X101" s="39">
        <v>0.39</v>
      </c>
      <c r="Y101" s="25">
        <f>X101*M101</f>
        <v>5987.67</v>
      </c>
      <c r="Z101" s="40">
        <v>3.0200000000000001E-3</v>
      </c>
      <c r="AA101" s="18">
        <f>M101*Z101</f>
        <v>46.366060000000004</v>
      </c>
      <c r="AB101" s="27">
        <f>IF(M101&gt;0,(AD101+AL101)/M101,0)</f>
        <v>3.0780106298443303E-3</v>
      </c>
      <c r="AC101" s="40">
        <v>2.7E-4</v>
      </c>
      <c r="AD101" s="37">
        <f>AC101*M101</f>
        <v>4.1453100000000003</v>
      </c>
      <c r="AE101" s="28">
        <v>0.21959999999999999</v>
      </c>
      <c r="AF101" s="41">
        <f>AI101*(1-AJ101)*AE101</f>
        <v>42.039345599999997</v>
      </c>
      <c r="AG101" s="28">
        <f>IF(AND(AE101&gt;0,AC101&gt;0,Z101&gt;0),((Z101-AC101)*AE101)/((AE101-AC101)*Z101),0)</f>
        <v>0.91171699000236417</v>
      </c>
      <c r="AH101" s="29">
        <f t="shared" si="1"/>
        <v>0.9133760825876498</v>
      </c>
      <c r="AI101" s="34">
        <v>212</v>
      </c>
      <c r="AJ101" s="36">
        <v>9.7000000000000003E-2</v>
      </c>
      <c r="AK101" s="38">
        <v>0.22520000000000001</v>
      </c>
      <c r="AL101" s="41">
        <f>AI101*(1-AJ101)*AK101</f>
        <v>43.111387200000003</v>
      </c>
      <c r="AM101" s="42">
        <v>1.68</v>
      </c>
      <c r="AN101" s="42"/>
      <c r="AO101" s="121">
        <f>AO100+AI101-AN101</f>
        <v>2261.3300000000004</v>
      </c>
      <c r="AP101" s="104"/>
      <c r="AQ101" s="43"/>
      <c r="AR101" s="44"/>
      <c r="AS101" s="45"/>
      <c r="AT101" s="45"/>
      <c r="AU101" s="45"/>
      <c r="AV101" s="45"/>
    </row>
    <row r="102" spans="1:48" x14ac:dyDescent="0.2">
      <c r="A102" s="160"/>
      <c r="B102" s="33">
        <v>3</v>
      </c>
      <c r="C102" s="46" t="s">
        <v>53</v>
      </c>
      <c r="D102" s="43">
        <v>18005</v>
      </c>
      <c r="E102" s="43">
        <v>5</v>
      </c>
      <c r="F102" s="43">
        <v>18987</v>
      </c>
      <c r="G102" s="37">
        <v>1.5</v>
      </c>
      <c r="H102" s="37">
        <v>6.8</v>
      </c>
      <c r="I102" s="43">
        <v>18620</v>
      </c>
      <c r="J102" s="37">
        <v>1.7</v>
      </c>
      <c r="K102" s="43">
        <v>16504</v>
      </c>
      <c r="L102" s="39">
        <v>6.9000000000000006E-2</v>
      </c>
      <c r="M102" s="37">
        <f>ROUND(K102*(1-L102),0)</f>
        <v>15365</v>
      </c>
      <c r="N102" s="28">
        <v>0.57099999999999995</v>
      </c>
      <c r="O102" s="25">
        <f>M102*N102</f>
        <v>8773.4149999999991</v>
      </c>
      <c r="P102" s="39">
        <v>0.40400000000000003</v>
      </c>
      <c r="Q102" s="25">
        <f>M102*P102</f>
        <v>6207.46</v>
      </c>
      <c r="R102" s="39">
        <v>2.5000000000000001E-2</v>
      </c>
      <c r="S102" s="25">
        <f>M102*R102</f>
        <v>384.125</v>
      </c>
      <c r="T102" s="28">
        <v>0.22</v>
      </c>
      <c r="U102" s="25">
        <f>M102*T102</f>
        <v>3380.3</v>
      </c>
      <c r="V102" s="39">
        <v>0.501</v>
      </c>
      <c r="W102" s="25">
        <f>M102*V102</f>
        <v>7697.8649999999998</v>
      </c>
      <c r="X102" s="39">
        <v>0.39</v>
      </c>
      <c r="Y102" s="25">
        <f>X102*M102</f>
        <v>5992.35</v>
      </c>
      <c r="Z102" s="47">
        <v>3.1099999999999999E-3</v>
      </c>
      <c r="AA102" s="18">
        <f>M102*Z102</f>
        <v>47.785150000000002</v>
      </c>
      <c r="AB102" s="27">
        <f>IF(M102&gt;0,(AD102+AL102)/M102,0)</f>
        <v>3.0993170191994791E-3</v>
      </c>
      <c r="AC102" s="47">
        <v>2.9999999999999997E-4</v>
      </c>
      <c r="AD102" s="37">
        <f>AC102*M102</f>
        <v>4.6094999999999997</v>
      </c>
      <c r="AE102" s="28">
        <v>0.2208</v>
      </c>
      <c r="AF102" s="41">
        <f>AI102*(1-AJ102)*AE102</f>
        <v>42.302630399999998</v>
      </c>
      <c r="AG102" s="28">
        <f>IF(AND(AE102&gt;0,AC102&gt;0,Z102&gt;0),((Z102-AC102)*AE102)/((AE102-AC102)*Z102),0)</f>
        <v>0.90476627950215449</v>
      </c>
      <c r="AH102" s="29">
        <f t="shared" si="1"/>
        <v>0.90441305059059418</v>
      </c>
      <c r="AI102" s="43">
        <v>211</v>
      </c>
      <c r="AJ102" s="39">
        <v>9.1999999999999998E-2</v>
      </c>
      <c r="AK102" s="28">
        <v>0.22450000000000001</v>
      </c>
      <c r="AL102" s="41">
        <f>AI102*(1-AJ102)*AK102</f>
        <v>43.011505999999997</v>
      </c>
      <c r="AM102" s="18">
        <v>1.6</v>
      </c>
      <c r="AN102" s="18"/>
      <c r="AO102" s="121">
        <f>AO101+AI102-AN102</f>
        <v>2472.3300000000004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5" thickBot="1" x14ac:dyDescent="0.25">
      <c r="A103" s="160"/>
      <c r="B103" s="66" t="s">
        <v>38</v>
      </c>
      <c r="C103" s="50"/>
      <c r="D103" s="51">
        <f>SUM(D100:D102)</f>
        <v>45565</v>
      </c>
      <c r="E103" s="51"/>
      <c r="F103" s="51">
        <f>SUM(F100:F102)</f>
        <v>45436</v>
      </c>
      <c r="G103" s="52"/>
      <c r="H103" s="52"/>
      <c r="I103" s="51">
        <f>SUM(I100:I102)</f>
        <v>45432</v>
      </c>
      <c r="J103" s="52"/>
      <c r="K103" s="51">
        <f>SUM(K100:K102)</f>
        <v>49400</v>
      </c>
      <c r="L103" s="21">
        <f>IF(K103&gt;0,(K100*L100+K101*L101+K102*L102)/K103,0)</f>
        <v>6.7002267206477742E-2</v>
      </c>
      <c r="M103" s="52">
        <f>M100+M101+M102</f>
        <v>46090</v>
      </c>
      <c r="N103" s="53">
        <f>IF(M103&gt;0,O103/M103,0)</f>
        <v>0.57999147320459976</v>
      </c>
      <c r="O103" s="54">
        <f>O100+O101+O102</f>
        <v>26731.807000000001</v>
      </c>
      <c r="P103" s="21">
        <f>IF(M103&gt;0,Q103/M103,0)</f>
        <v>0.38700854849208066</v>
      </c>
      <c r="Q103" s="54">
        <f>Q100+Q101+Q102</f>
        <v>17837.223999999998</v>
      </c>
      <c r="R103" s="21">
        <f>IF(M103&gt;0,S103/M103,0)</f>
        <v>3.2999978303319591E-2</v>
      </c>
      <c r="S103" s="54">
        <f>S100+S101+S102</f>
        <v>1520.9690000000001</v>
      </c>
      <c r="T103" s="21">
        <f>IF(M103&gt;0,U103/M103,0)</f>
        <v>0.22366914732045998</v>
      </c>
      <c r="U103" s="54">
        <f>U100+U101+U102</f>
        <v>10308.911</v>
      </c>
      <c r="V103" s="21">
        <f>IF(M103&gt;0,W103/M103,0)</f>
        <v>0.5029974180950314</v>
      </c>
      <c r="W103" s="54">
        <f>W100+W101+W102</f>
        <v>23183.150999999998</v>
      </c>
      <c r="X103" s="21">
        <f>IF(M103&gt;0,Y103/M103,0)</f>
        <v>0.38999999999999996</v>
      </c>
      <c r="Y103" s="54">
        <f>Y100+Y101+Y102</f>
        <v>17975.099999999999</v>
      </c>
      <c r="Z103" s="55">
        <f>IF(M103&gt;0,AA103/M103,0)</f>
        <v>3.0533384682143627E-3</v>
      </c>
      <c r="AA103" s="56">
        <f>SUM(AA100:AA102)</f>
        <v>140.72836999999998</v>
      </c>
      <c r="AB103" s="55">
        <f>IF(M103&gt;0,(AB100*M100+AB101*M101+AB102*M102)/M103,0)</f>
        <v>3.1092289694076808E-3</v>
      </c>
      <c r="AC103" s="55">
        <f>IF(K103&gt;0,(K100*AC100+K101*AC101+K102*AC102)/K103,0)</f>
        <v>2.8002267206477736E-4</v>
      </c>
      <c r="AD103" s="52">
        <f>SUM(AD100:AD102)</f>
        <v>12.905249999999999</v>
      </c>
      <c r="AE103" s="53">
        <f>IF(K103&gt;0,(K100*AE100+K101*AE101+K102*AE102)/K103,0)</f>
        <v>0.2189681174089069</v>
      </c>
      <c r="AF103" s="58">
        <f>SUM(AF100:AF102)</f>
        <v>128.47550100000001</v>
      </c>
      <c r="AG103" s="53">
        <f>IF(AND(AA103&gt;0),((AA100*AG100+AA101*AG101+AA102*AG102)/AA103),0)</f>
        <v>0.90945993357088095</v>
      </c>
      <c r="AH103" s="57">
        <f t="shared" si="1"/>
        <v>0.91108588247844002</v>
      </c>
      <c r="AI103" s="51">
        <f>SUM(AI100:AI102)</f>
        <v>648</v>
      </c>
      <c r="AJ103" s="21">
        <f>IF(AI103&gt;0,(AJ100*AI100+AJ101*AI101+AJ102*AI102)/AI103,0)</f>
        <v>9.4330246913580246E-2</v>
      </c>
      <c r="AK103" s="53">
        <f>IF(K103&gt;0,(AK100*K100+AK101*K101+AK102*K102)/K103,0)</f>
        <v>0.2223008744939271</v>
      </c>
      <c r="AL103" s="58">
        <f>SUM(AL100:AL102)</f>
        <v>130.39911319999999</v>
      </c>
      <c r="AM103" s="56"/>
      <c r="AN103" s="56">
        <f>SUM(AN100:AN102)</f>
        <v>764.58</v>
      </c>
      <c r="AO103" s="122"/>
      <c r="AP103" s="106">
        <f>AO102</f>
        <v>2472.3300000000004</v>
      </c>
      <c r="AQ103" s="51">
        <f>SUM(AQ100:AQ102)</f>
        <v>0</v>
      </c>
      <c r="AR103" s="59"/>
      <c r="AS103" s="58"/>
      <c r="AT103" s="58"/>
      <c r="AU103" s="58"/>
      <c r="AV103" s="58"/>
    </row>
    <row r="104" spans="1:48" x14ac:dyDescent="0.2">
      <c r="A104" s="157">
        <v>26</v>
      </c>
      <c r="B104" s="23">
        <v>1</v>
      </c>
      <c r="C104" s="11" t="s">
        <v>52</v>
      </c>
      <c r="D104" s="12">
        <v>6435</v>
      </c>
      <c r="E104" s="12">
        <v>3</v>
      </c>
      <c r="F104" s="12">
        <v>7141</v>
      </c>
      <c r="G104" s="13">
        <v>1.9</v>
      </c>
      <c r="H104" s="13">
        <v>6.6</v>
      </c>
      <c r="I104" s="12">
        <v>7571</v>
      </c>
      <c r="J104" s="13">
        <v>4.7</v>
      </c>
      <c r="K104" s="12">
        <v>16591</v>
      </c>
      <c r="L104" s="14">
        <v>6.8000000000000005E-2</v>
      </c>
      <c r="M104" s="24">
        <f>ROUND(K104*(1-L104),0)</f>
        <v>15463</v>
      </c>
      <c r="N104" s="15">
        <v>0.64200000000000002</v>
      </c>
      <c r="O104" s="25">
        <f>M104*N104</f>
        <v>9927.246000000001</v>
      </c>
      <c r="P104" s="14">
        <v>0.33200000000000002</v>
      </c>
      <c r="Q104" s="25">
        <f>M104*P104</f>
        <v>5133.7160000000003</v>
      </c>
      <c r="R104" s="16">
        <v>2.4E-2</v>
      </c>
      <c r="S104" s="25">
        <f>M104*R104</f>
        <v>371.11200000000002</v>
      </c>
      <c r="T104" s="26">
        <v>0.20899999999999999</v>
      </c>
      <c r="U104" s="25">
        <f>M104*T104</f>
        <v>3231.7669999999998</v>
      </c>
      <c r="V104" s="16">
        <v>0.51400000000000001</v>
      </c>
      <c r="W104" s="25">
        <f>M104*V104</f>
        <v>7947.982</v>
      </c>
      <c r="X104" s="16">
        <v>0.4</v>
      </c>
      <c r="Y104" s="25">
        <f>X104*M104</f>
        <v>6185.2000000000007</v>
      </c>
      <c r="Z104" s="17">
        <v>3.13E-3</v>
      </c>
      <c r="AA104" s="18">
        <f>M104*Z104</f>
        <v>48.399189999999997</v>
      </c>
      <c r="AB104" s="27">
        <f>IF(M104&gt;0,(AD104+AL104)/M104,0)</f>
        <v>3.3598718230615013E-3</v>
      </c>
      <c r="AC104" s="17">
        <v>3.3E-4</v>
      </c>
      <c r="AD104" s="24">
        <f>AC104*M104</f>
        <v>5.1027899999999997</v>
      </c>
      <c r="AE104" s="117">
        <v>0.2167</v>
      </c>
      <c r="AF104" s="30">
        <f>AI104*(1-AJ104)*AE104</f>
        <v>45.405151000000004</v>
      </c>
      <c r="AG104" s="28">
        <f>IF(AND(AE104&gt;0,AC104&gt;0,Z104&gt;0),((Z104-AC104)*AE104)/((AE104-AC104)*Z104),0)</f>
        <v>0.89593305515445754</v>
      </c>
      <c r="AH104" s="60">
        <f t="shared" si="1"/>
        <v>0.90311482925260611</v>
      </c>
      <c r="AI104" s="12">
        <v>230</v>
      </c>
      <c r="AJ104" s="14">
        <v>8.8999999999999996E-2</v>
      </c>
      <c r="AK104" s="15">
        <v>0.22359999999999999</v>
      </c>
      <c r="AL104" s="30">
        <f>AI104*(1-AJ104)*AK104</f>
        <v>46.850907999999997</v>
      </c>
      <c r="AM104" s="19">
        <v>1.65</v>
      </c>
      <c r="AN104" s="19">
        <v>1012.18</v>
      </c>
      <c r="AO104" s="101">
        <f>AO102+AI104-AN104</f>
        <v>1690.1500000000005</v>
      </c>
      <c r="AP104" s="102"/>
      <c r="AQ104" s="12"/>
      <c r="AR104" s="31"/>
      <c r="AS104" s="20"/>
      <c r="AT104" s="20"/>
      <c r="AU104" s="20"/>
      <c r="AV104" s="20"/>
    </row>
    <row r="105" spans="1:48" x14ac:dyDescent="0.2">
      <c r="A105" s="158"/>
      <c r="B105" s="33">
        <v>2</v>
      </c>
      <c r="C105" s="46" t="s">
        <v>50</v>
      </c>
      <c r="D105" s="34">
        <v>18256</v>
      </c>
      <c r="E105" s="34">
        <v>4</v>
      </c>
      <c r="F105" s="34">
        <v>13804</v>
      </c>
      <c r="G105" s="35">
        <v>1.4</v>
      </c>
      <c r="H105" s="35">
        <v>7.6</v>
      </c>
      <c r="I105" s="34">
        <v>12463</v>
      </c>
      <c r="J105" s="35">
        <v>4.5999999999999996</v>
      </c>
      <c r="K105" s="34">
        <v>16376</v>
      </c>
      <c r="L105" s="36">
        <v>5.8999999999999997E-2</v>
      </c>
      <c r="M105" s="37">
        <f>ROUND(K105*(1-L105),0)</f>
        <v>15410</v>
      </c>
      <c r="N105" s="38">
        <v>0.67100000000000004</v>
      </c>
      <c r="O105" s="25">
        <f>M105*N105</f>
        <v>10340.11</v>
      </c>
      <c r="P105" s="36">
        <v>0.309</v>
      </c>
      <c r="Q105" s="25">
        <f>M105*P105</f>
        <v>4761.6899999999996</v>
      </c>
      <c r="R105" s="39">
        <v>0.02</v>
      </c>
      <c r="S105" s="25">
        <f>M105*R105</f>
        <v>308.2</v>
      </c>
      <c r="T105" s="28">
        <v>0.23300000000000001</v>
      </c>
      <c r="U105" s="25">
        <f>M105*T105</f>
        <v>3590.53</v>
      </c>
      <c r="V105" s="39">
        <v>0.49099999999999999</v>
      </c>
      <c r="W105" s="25">
        <f>M105*V105</f>
        <v>7566.3099999999995</v>
      </c>
      <c r="X105" s="39">
        <v>0.39</v>
      </c>
      <c r="Y105" s="25">
        <f>X105*M105</f>
        <v>6009.9000000000005</v>
      </c>
      <c r="Z105" s="40">
        <v>3.1199999999999999E-3</v>
      </c>
      <c r="AA105" s="18">
        <f>M105*Z105</f>
        <v>48.0792</v>
      </c>
      <c r="AB105" s="27">
        <f>IF(M105&gt;0,(AD105+AL105)/M105,0)</f>
        <v>3.2042866320571056E-3</v>
      </c>
      <c r="AC105" s="40">
        <v>3.2000000000000003E-4</v>
      </c>
      <c r="AD105" s="37">
        <f>AC105*M105</f>
        <v>4.9312000000000005</v>
      </c>
      <c r="AE105" s="28">
        <v>0.21249999999999999</v>
      </c>
      <c r="AF105" s="41">
        <f>AI105*(1-AJ105)*AE105</f>
        <v>42.970687499999997</v>
      </c>
      <c r="AG105" s="28">
        <f>IF(AND(AE105&gt;0,AC105&gt;0,Z105&gt;0),((Z105-AC105)*AE105)/((AE105-AC105)*Z105),0)</f>
        <v>0.89878936848490987</v>
      </c>
      <c r="AH105" s="29">
        <f t="shared" si="1"/>
        <v>0.90144616554855361</v>
      </c>
      <c r="AI105" s="34">
        <v>221</v>
      </c>
      <c r="AJ105" s="36">
        <v>8.5000000000000006E-2</v>
      </c>
      <c r="AK105" s="38">
        <v>0.2198</v>
      </c>
      <c r="AL105" s="41">
        <f>AI105*(1-AJ105)*AK105</f>
        <v>44.446857000000001</v>
      </c>
      <c r="AM105" s="42">
        <v>1.65</v>
      </c>
      <c r="AN105" s="42"/>
      <c r="AO105" s="121">
        <f>AO104+AI105-AN105</f>
        <v>1911.1500000000005</v>
      </c>
      <c r="AP105" s="104"/>
      <c r="AQ105" s="43"/>
      <c r="AR105" s="44"/>
      <c r="AS105" s="45"/>
      <c r="AT105" s="45"/>
      <c r="AU105" s="45"/>
      <c r="AV105" s="45"/>
    </row>
    <row r="106" spans="1:48" x14ac:dyDescent="0.2">
      <c r="A106" s="158"/>
      <c r="B106" s="33">
        <v>3</v>
      </c>
      <c r="C106" s="11" t="s">
        <v>51</v>
      </c>
      <c r="D106" s="43">
        <v>22344</v>
      </c>
      <c r="E106" s="43">
        <v>2</v>
      </c>
      <c r="F106" s="43">
        <v>20933</v>
      </c>
      <c r="G106" s="37">
        <v>1.4</v>
      </c>
      <c r="H106" s="37">
        <v>7.8</v>
      </c>
      <c r="I106" s="43">
        <v>19735</v>
      </c>
      <c r="J106" s="37">
        <v>3.3</v>
      </c>
      <c r="K106" s="43">
        <v>16586</v>
      </c>
      <c r="L106" s="39">
        <v>6.4000000000000001E-2</v>
      </c>
      <c r="M106" s="37">
        <f>ROUND(K106*(1-L106),0)</f>
        <v>15524</v>
      </c>
      <c r="N106" s="28">
        <v>0.63900000000000001</v>
      </c>
      <c r="O106" s="25">
        <f>M106*N106</f>
        <v>9919.8359999999993</v>
      </c>
      <c r="P106" s="39">
        <v>0.34699999999999998</v>
      </c>
      <c r="Q106" s="25">
        <f>M106*P106</f>
        <v>5386.8279999999995</v>
      </c>
      <c r="R106" s="39">
        <v>1.4E-2</v>
      </c>
      <c r="S106" s="25">
        <f>M106*R106</f>
        <v>217.33600000000001</v>
      </c>
      <c r="T106" s="28">
        <v>0.255</v>
      </c>
      <c r="U106" s="25">
        <f>M106*T106</f>
        <v>3958.62</v>
      </c>
      <c r="V106" s="39">
        <v>0.48599999999999999</v>
      </c>
      <c r="W106" s="25">
        <f>M106*V106</f>
        <v>7544.6639999999998</v>
      </c>
      <c r="X106" s="39">
        <v>0.4</v>
      </c>
      <c r="Y106" s="25">
        <f>X106*M106</f>
        <v>6209.6</v>
      </c>
      <c r="Z106" s="47">
        <v>3.0300000000000001E-3</v>
      </c>
      <c r="AA106" s="18">
        <f>M106*Z106</f>
        <v>47.03772</v>
      </c>
      <c r="AB106" s="27">
        <f>IF(M106&gt;0,(AD106+AL106)/M106,0)</f>
        <v>3.0016160783303278E-3</v>
      </c>
      <c r="AC106" s="47">
        <v>3.1E-4</v>
      </c>
      <c r="AD106" s="37">
        <f>AC106*M106</f>
        <v>4.8124399999999996</v>
      </c>
      <c r="AE106" s="28">
        <v>0.2127</v>
      </c>
      <c r="AF106" s="41">
        <f>AI106*(1-AJ106)*AE106</f>
        <v>41.706216000000005</v>
      </c>
      <c r="AG106" s="28">
        <f>IF(AND(AE106&gt;0,AC106&gt;0,Z106&gt;0),((Z106-AC106)*AE106)/((AE106-AC106)*Z106),0)</f>
        <v>0.89900001818064013</v>
      </c>
      <c r="AH106" s="29">
        <f t="shared" si="1"/>
        <v>0.89802867838966816</v>
      </c>
      <c r="AI106" s="43">
        <v>215</v>
      </c>
      <c r="AJ106" s="39">
        <v>8.7999999999999995E-2</v>
      </c>
      <c r="AK106" s="28">
        <v>0.21310000000000001</v>
      </c>
      <c r="AL106" s="41">
        <f>AI106*(1-AJ106)*AK106</f>
        <v>41.784648000000004</v>
      </c>
      <c r="AM106" s="18">
        <v>1.54</v>
      </c>
      <c r="AN106" s="18"/>
      <c r="AO106" s="121">
        <f>AO105+AI106-AN106</f>
        <v>2126.1500000000005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5" thickBot="1" x14ac:dyDescent="0.25">
      <c r="A107" s="159"/>
      <c r="B107" s="49" t="s">
        <v>38</v>
      </c>
      <c r="C107" s="50"/>
      <c r="D107" s="51">
        <f>SUM(D104:D106)</f>
        <v>47035</v>
      </c>
      <c r="E107" s="51"/>
      <c r="F107" s="51">
        <f>SUM(F104:F106)</f>
        <v>41878</v>
      </c>
      <c r="G107" s="52"/>
      <c r="H107" s="52"/>
      <c r="I107" s="51">
        <f>SUM(I104:I106)</f>
        <v>39769</v>
      </c>
      <c r="J107" s="52"/>
      <c r="K107" s="51">
        <f>SUM(K104:K106)</f>
        <v>49553</v>
      </c>
      <c r="L107" s="21">
        <f>IF(K107&gt;0,(K104*L104+K105*L105+K106*L106)/K107,0)</f>
        <v>6.3686880713579405E-2</v>
      </c>
      <c r="M107" s="52">
        <f>M104+M105+M106</f>
        <v>46397</v>
      </c>
      <c r="N107" s="53">
        <f>IF(M107&gt;0,O107/M107,0)</f>
        <v>0.65062810095480306</v>
      </c>
      <c r="O107" s="54">
        <f>O104+O105+O106</f>
        <v>30187.191999999999</v>
      </c>
      <c r="P107" s="21">
        <f>IF(M107&gt;0,Q107/M107,0)</f>
        <v>0.32937978748625985</v>
      </c>
      <c r="Q107" s="54">
        <f>Q104+Q105+Q106</f>
        <v>15282.233999999999</v>
      </c>
      <c r="R107" s="21">
        <f>IF(M107&gt;0,S107/M107,0)</f>
        <v>1.932555984223118E-2</v>
      </c>
      <c r="S107" s="54">
        <f>S104+S105+S106</f>
        <v>896.64800000000002</v>
      </c>
      <c r="T107" s="21">
        <f>IF(M107&gt;0,U107/M107,0)</f>
        <v>0.23236237256719186</v>
      </c>
      <c r="U107" s="54">
        <f>U104+U105+U106</f>
        <v>10780.917000000001</v>
      </c>
      <c r="V107" s="21">
        <f>IF(M107&gt;0,W107/M107,0)</f>
        <v>0.49699239174946652</v>
      </c>
      <c r="W107" s="54">
        <f>W104+W105+W106</f>
        <v>23058.955999999998</v>
      </c>
      <c r="X107" s="21">
        <f>IF(M107&gt;0,Y107/M107,0)</f>
        <v>0.39667866456883</v>
      </c>
      <c r="Y107" s="54">
        <f>Y104+Y105+Y106</f>
        <v>18404.700000000004</v>
      </c>
      <c r="Z107" s="55">
        <f>IF(M107&gt;0,AA107/M107,0)</f>
        <v>3.093219604715822E-3</v>
      </c>
      <c r="AA107" s="56">
        <f>SUM(AA104:AA106)</f>
        <v>143.51611</v>
      </c>
      <c r="AB107" s="55">
        <f>IF(M107&gt;0,(AB104*M104+AB105*M105+AB106*M106)/M107,0)</f>
        <v>3.1883277582602323E-3</v>
      </c>
      <c r="AC107" s="55">
        <f>IF(K107&gt;0,(K104*AC104+K105*AC105+K106*AC106)/K107,0)</f>
        <v>3.2000100902064457E-4</v>
      </c>
      <c r="AD107" s="52">
        <f>SUM(AD104:AD106)</f>
        <v>14.846429999999998</v>
      </c>
      <c r="AE107" s="53">
        <f>IF(K107&gt;0,(K104*AE104+K105*AE105+K106*AE106)/K107,0)</f>
        <v>0.21397315803281339</v>
      </c>
      <c r="AF107" s="58">
        <f>SUM(AF104:AF106)</f>
        <v>130.0820545</v>
      </c>
      <c r="AG107" s="53">
        <f>IF(AND(AA107&gt;0),((AA104*AG104+AA105*AG105+AA106*AG106)/AA107),0)</f>
        <v>0.89789514991826791</v>
      </c>
      <c r="AH107" s="57">
        <f t="shared" si="1"/>
        <v>0.90095107737212887</v>
      </c>
      <c r="AI107" s="51">
        <f>SUM(AI104:AI106)</f>
        <v>666</v>
      </c>
      <c r="AJ107" s="21">
        <f>IF(AI107&gt;0,(AJ104*AI104+AJ105*AI105+AJ106*AI106)/AI107,0)</f>
        <v>8.734984984984985E-2</v>
      </c>
      <c r="AK107" s="53">
        <f>IF(K107&gt;0,(AK104*K104+AK105*K105+AK106*K106)/K107,0)</f>
        <v>0.21882971767602366</v>
      </c>
      <c r="AL107" s="58">
        <f>SUM(AL104:AL106)</f>
        <v>133.082413</v>
      </c>
      <c r="AM107" s="56"/>
      <c r="AN107" s="56">
        <f>SUM(AN104:AN106)</f>
        <v>1012.18</v>
      </c>
      <c r="AO107" s="105"/>
      <c r="AP107" s="106">
        <f>AO106</f>
        <v>2126.1500000000005</v>
      </c>
      <c r="AQ107" s="51">
        <f>SUM(AQ104:AQ106)</f>
        <v>0</v>
      </c>
      <c r="AR107" s="59"/>
      <c r="AS107" s="58"/>
      <c r="AT107" s="58"/>
      <c r="AU107" s="58"/>
      <c r="AV107" s="58"/>
    </row>
    <row r="108" spans="1:48" x14ac:dyDescent="0.2">
      <c r="A108" s="157">
        <v>27</v>
      </c>
      <c r="B108" s="23">
        <v>1</v>
      </c>
      <c r="C108" s="11" t="s">
        <v>52</v>
      </c>
      <c r="D108" s="12">
        <v>6160</v>
      </c>
      <c r="E108" s="12">
        <v>1</v>
      </c>
      <c r="F108" s="12">
        <v>10903</v>
      </c>
      <c r="G108" s="13">
        <v>2.1</v>
      </c>
      <c r="H108" s="13">
        <v>7.7</v>
      </c>
      <c r="I108" s="12">
        <v>11049</v>
      </c>
      <c r="J108" s="13">
        <v>4.9000000000000004</v>
      </c>
      <c r="K108" s="12">
        <v>16423</v>
      </c>
      <c r="L108" s="14">
        <v>0.06</v>
      </c>
      <c r="M108" s="24">
        <f>ROUND(K108*(1-L108),0)</f>
        <v>15438</v>
      </c>
      <c r="N108" s="15">
        <v>0.60799999999999998</v>
      </c>
      <c r="O108" s="25">
        <f>M108*N108</f>
        <v>9386.3040000000001</v>
      </c>
      <c r="P108" s="14">
        <v>0.36899999999999999</v>
      </c>
      <c r="Q108" s="25">
        <f>M108*P108</f>
        <v>5696.6220000000003</v>
      </c>
      <c r="R108" s="16">
        <v>2.3E-2</v>
      </c>
      <c r="S108" s="25">
        <f>M108*R108</f>
        <v>355.07400000000001</v>
      </c>
      <c r="T108" s="26">
        <v>0.23100000000000001</v>
      </c>
      <c r="U108" s="25">
        <f>M108*T108</f>
        <v>3566.1780000000003</v>
      </c>
      <c r="V108" s="16">
        <v>0.51900000000000002</v>
      </c>
      <c r="W108" s="25">
        <f>M108*V108</f>
        <v>8012.3220000000001</v>
      </c>
      <c r="X108" s="16">
        <v>0.39</v>
      </c>
      <c r="Y108" s="25">
        <f>X108*M108</f>
        <v>6020.8200000000006</v>
      </c>
      <c r="Z108" s="17">
        <v>2.9499999999999999E-3</v>
      </c>
      <c r="AA108" s="18">
        <f>M108*Z108</f>
        <v>45.542099999999998</v>
      </c>
      <c r="AB108" s="27">
        <f>IF(M108&gt;0,(AD108+AL108)/M108,0)</f>
        <v>2.9924825495530509E-3</v>
      </c>
      <c r="AC108" s="17">
        <v>2.7E-4</v>
      </c>
      <c r="AD108" s="24">
        <f>AC108*M108</f>
        <v>4.1682600000000001</v>
      </c>
      <c r="AE108" s="117">
        <v>0.21590000000000001</v>
      </c>
      <c r="AF108" s="30">
        <f>AI108*(1-AJ108)*AE108</f>
        <v>40.383663200000001</v>
      </c>
      <c r="AG108" s="28">
        <f>IF(AND(AE108&gt;0,AC108&gt;0,Z108&gt;0),((Z108-AC108)*AE108)/((AE108-AC108)*Z108),0)</f>
        <v>0.90961211805847597</v>
      </c>
      <c r="AH108" s="60">
        <f t="shared" si="1"/>
        <v>0.91086841137522201</v>
      </c>
      <c r="AI108" s="12">
        <v>206</v>
      </c>
      <c r="AJ108" s="14">
        <v>9.1999999999999998E-2</v>
      </c>
      <c r="AK108" s="15">
        <v>0.22470000000000001</v>
      </c>
      <c r="AL108" s="30">
        <f>AI108*(1-AJ108)*AK108</f>
        <v>42.029685600000001</v>
      </c>
      <c r="AM108" s="19">
        <v>1.65</v>
      </c>
      <c r="AN108" s="19">
        <v>1168.48</v>
      </c>
      <c r="AO108" s="101">
        <f>AO106+AI108-AN108</f>
        <v>1163.6700000000005</v>
      </c>
      <c r="AP108" s="102"/>
      <c r="AQ108" s="12"/>
      <c r="AR108" s="31"/>
      <c r="AS108" s="20"/>
      <c r="AT108" s="20"/>
      <c r="AU108" s="20"/>
      <c r="AV108" s="20"/>
    </row>
    <row r="109" spans="1:48" x14ac:dyDescent="0.2">
      <c r="A109" s="158"/>
      <c r="B109" s="33">
        <v>2</v>
      </c>
      <c r="C109" s="11" t="s">
        <v>53</v>
      </c>
      <c r="D109" s="34">
        <v>18530</v>
      </c>
      <c r="E109" s="34">
        <v>6</v>
      </c>
      <c r="F109" s="34">
        <v>19716</v>
      </c>
      <c r="G109" s="35">
        <v>2.1</v>
      </c>
      <c r="H109" s="35">
        <v>6.1</v>
      </c>
      <c r="I109" s="34">
        <v>18620</v>
      </c>
      <c r="J109" s="35">
        <v>3.8</v>
      </c>
      <c r="K109" s="34">
        <v>16389</v>
      </c>
      <c r="L109" s="36">
        <v>7.3999999999999996E-2</v>
      </c>
      <c r="M109" s="37">
        <f>ROUND(K109*(1-L109),0)</f>
        <v>15176</v>
      </c>
      <c r="N109" s="38">
        <v>0.69299999999999995</v>
      </c>
      <c r="O109" s="25">
        <f>M109*N109</f>
        <v>10516.967999999999</v>
      </c>
      <c r="P109" s="36">
        <v>0.29199999999999998</v>
      </c>
      <c r="Q109" s="25">
        <f>M109*P109</f>
        <v>4431.3919999999998</v>
      </c>
      <c r="R109" s="39">
        <v>1.4999999999999999E-2</v>
      </c>
      <c r="S109" s="25">
        <f>M109*R109</f>
        <v>227.64</v>
      </c>
      <c r="T109" s="28">
        <v>0.222</v>
      </c>
      <c r="U109" s="25">
        <f>M109*T109</f>
        <v>3369.0720000000001</v>
      </c>
      <c r="V109" s="39">
        <v>0.51100000000000001</v>
      </c>
      <c r="W109" s="25">
        <f>M109*V109</f>
        <v>7754.9359999999997</v>
      </c>
      <c r="X109" s="39">
        <v>0.39</v>
      </c>
      <c r="Y109" s="25">
        <f>X109*M109</f>
        <v>5918.64</v>
      </c>
      <c r="Z109" s="40">
        <v>3.0200000000000001E-3</v>
      </c>
      <c r="AA109" s="18">
        <f>M109*Z109</f>
        <v>45.831520000000005</v>
      </c>
      <c r="AB109" s="27">
        <f>IF(M109&gt;0,(AD109+AL109)/M109,0)</f>
        <v>2.9559055350553507E-3</v>
      </c>
      <c r="AC109" s="40">
        <v>2.7E-4</v>
      </c>
      <c r="AD109" s="37">
        <f>AC109*M109</f>
        <v>4.0975200000000003</v>
      </c>
      <c r="AE109" s="28">
        <v>0.20949999999999999</v>
      </c>
      <c r="AF109" s="41">
        <f>AI109*(1-AJ109)*AE109</f>
        <v>39.100241999999994</v>
      </c>
      <c r="AG109" s="28">
        <f>IF(AND(AE109&gt;0,AC109&gt;0,Z109&gt;0),((Z109-AC109)*AE109)/((AE109-AC109)*Z109),0)</f>
        <v>0.91177110141790796</v>
      </c>
      <c r="AH109" s="29">
        <f t="shared" si="1"/>
        <v>0.90978216348736485</v>
      </c>
      <c r="AI109" s="34">
        <v>206</v>
      </c>
      <c r="AJ109" s="36">
        <v>9.4E-2</v>
      </c>
      <c r="AK109" s="38">
        <v>0.21840000000000001</v>
      </c>
      <c r="AL109" s="41">
        <f>AI109*(1-AJ109)*AK109</f>
        <v>40.761302399999998</v>
      </c>
      <c r="AM109" s="42">
        <v>1.6</v>
      </c>
      <c r="AN109" s="42"/>
      <c r="AO109" s="121">
        <f>AO108+AI109-AN109</f>
        <v>1369.6700000000005</v>
      </c>
      <c r="AP109" s="104"/>
      <c r="AQ109" s="43"/>
      <c r="AR109" s="44"/>
      <c r="AS109" s="45"/>
      <c r="AT109" s="45"/>
      <c r="AU109" s="45"/>
      <c r="AV109" s="45"/>
    </row>
    <row r="110" spans="1:48" x14ac:dyDescent="0.2">
      <c r="A110" s="158"/>
      <c r="B110" s="33">
        <v>3</v>
      </c>
      <c r="C110" s="11" t="s">
        <v>51</v>
      </c>
      <c r="D110" s="43">
        <v>18510</v>
      </c>
      <c r="E110" s="43">
        <v>6</v>
      </c>
      <c r="F110" s="43">
        <v>19892</v>
      </c>
      <c r="G110" s="37">
        <v>2.1</v>
      </c>
      <c r="H110" s="37">
        <v>6.3</v>
      </c>
      <c r="I110" s="43">
        <v>19661</v>
      </c>
      <c r="J110" s="37">
        <v>2.6</v>
      </c>
      <c r="K110" s="43">
        <v>16370</v>
      </c>
      <c r="L110" s="39">
        <v>7.0999999999999994E-2</v>
      </c>
      <c r="M110" s="37">
        <f>ROUND(K110*(1-L110),0)</f>
        <v>15208</v>
      </c>
      <c r="N110" s="28">
        <v>0.67400000000000004</v>
      </c>
      <c r="O110" s="25">
        <f>M110*N110</f>
        <v>10250.192000000001</v>
      </c>
      <c r="P110" s="39">
        <v>0.314</v>
      </c>
      <c r="Q110" s="25">
        <f>M110*P110</f>
        <v>4775.3119999999999</v>
      </c>
      <c r="R110" s="39">
        <v>1.2E-2</v>
      </c>
      <c r="S110" s="25">
        <f>M110*R110</f>
        <v>182.49600000000001</v>
      </c>
      <c r="T110" s="28">
        <v>0.23499999999999999</v>
      </c>
      <c r="U110" s="25">
        <f>M110*T110</f>
        <v>3573.8799999999997</v>
      </c>
      <c r="V110" s="39">
        <v>0.50800000000000001</v>
      </c>
      <c r="W110" s="25">
        <f>M110*V110</f>
        <v>7725.6639999999998</v>
      </c>
      <c r="X110" s="39">
        <v>0.4</v>
      </c>
      <c r="Y110" s="25">
        <f>X110*M110</f>
        <v>6083.2000000000007</v>
      </c>
      <c r="Z110" s="47">
        <v>2.8500000000000001E-3</v>
      </c>
      <c r="AA110" s="18">
        <f>M110*Z110</f>
        <v>43.342800000000004</v>
      </c>
      <c r="AB110" s="27">
        <f>IF(M110&gt;0,(AD110+AL110)/M110,0)</f>
        <v>2.9006757233035244E-3</v>
      </c>
      <c r="AC110" s="47">
        <v>2.9999999999999997E-4</v>
      </c>
      <c r="AD110" s="37">
        <f>AC110*M110</f>
        <v>4.5623999999999993</v>
      </c>
      <c r="AE110" s="28">
        <v>0.20810000000000001</v>
      </c>
      <c r="AF110" s="41">
        <f>AI110*(1-AJ110)*AE110</f>
        <v>39.230595800000003</v>
      </c>
      <c r="AG110" s="28">
        <f>IF(AND(AE110&gt;0,AC110&gt;0,Z110&gt;0),((Z110-AC110)*AE110)/((AE110-AC110)*Z110),0)</f>
        <v>0.89602856998125746</v>
      </c>
      <c r="AH110" s="29">
        <f t="shared" si="1"/>
        <v>0.89785970226216372</v>
      </c>
      <c r="AI110" s="43">
        <v>209</v>
      </c>
      <c r="AJ110" s="39">
        <v>9.8000000000000004E-2</v>
      </c>
      <c r="AK110" s="28">
        <v>0.20979999999999999</v>
      </c>
      <c r="AL110" s="41">
        <f>AI110*(1-AJ110)*AK110</f>
        <v>39.551076399999999</v>
      </c>
      <c r="AM110" s="18">
        <v>1.65</v>
      </c>
      <c r="AN110" s="18"/>
      <c r="AO110" s="121">
        <f>AO109+AI110-AN110</f>
        <v>1578.6700000000005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5" thickBot="1" x14ac:dyDescent="0.25">
      <c r="A111" s="159"/>
      <c r="B111" s="49" t="s">
        <v>38</v>
      </c>
      <c r="C111" s="50"/>
      <c r="D111" s="51">
        <f>SUM(D108:D110)</f>
        <v>43200</v>
      </c>
      <c r="E111" s="51"/>
      <c r="F111" s="51">
        <f>SUM(F108:F110)</f>
        <v>50511</v>
      </c>
      <c r="G111" s="52"/>
      <c r="H111" s="52"/>
      <c r="I111" s="51">
        <f>SUM(I108:I110)</f>
        <v>49330</v>
      </c>
      <c r="J111" s="52"/>
      <c r="K111" s="51">
        <f>SUM(K108:K110)</f>
        <v>49182</v>
      </c>
      <c r="L111" s="21">
        <f>IF(K111&gt;0,(K108*L108+K109*L109+K110*L110)/K111,0)</f>
        <v>6.8326542230897472E-2</v>
      </c>
      <c r="M111" s="52">
        <f>M108+M109+M110</f>
        <v>45822</v>
      </c>
      <c r="N111" s="53">
        <f>IF(M111&gt;0,O111/M111,0)</f>
        <v>0.65805647942036571</v>
      </c>
      <c r="O111" s="54">
        <f>O108+O109+O110</f>
        <v>30153.464</v>
      </c>
      <c r="P111" s="21">
        <f>IF(M111&gt;0,Q111/M111,0)</f>
        <v>0.32524390030989481</v>
      </c>
      <c r="Q111" s="54">
        <f>Q108+Q109+Q110</f>
        <v>14903.325999999999</v>
      </c>
      <c r="R111" s="21">
        <f>IF(M111&gt;0,S111/M111,0)</f>
        <v>1.6699620269739424E-2</v>
      </c>
      <c r="S111" s="54">
        <f>S108+S109+S110</f>
        <v>765.20999999999992</v>
      </c>
      <c r="T111" s="21">
        <f>IF(M111&gt;0,U111/M111,0)</f>
        <v>0.22934682030465714</v>
      </c>
      <c r="U111" s="54">
        <f>U108+U109+U110</f>
        <v>10509.13</v>
      </c>
      <c r="V111" s="21">
        <f>IF(M111&gt;0,W111/M111,0)</f>
        <v>0.51269962026973936</v>
      </c>
      <c r="W111" s="54">
        <f>W108+W109+W110</f>
        <v>23492.921999999999</v>
      </c>
      <c r="X111" s="21">
        <f>IF(M111&gt;0,Y111/M111,0)</f>
        <v>0.39331892977172545</v>
      </c>
      <c r="Y111" s="54">
        <f>Y108+Y109+Y110</f>
        <v>18022.660000000003</v>
      </c>
      <c r="Z111" s="55">
        <f>IF(M111&gt;0,AA111/M111,0)</f>
        <v>2.9399943258696694E-3</v>
      </c>
      <c r="AA111" s="56">
        <f>SUM(AA108:AA110)</f>
        <v>134.71642</v>
      </c>
      <c r="AB111" s="55">
        <f>IF(M111&gt;0,(AB108*M108+AB109*M109+AB110*M110)/M111,0)</f>
        <v>2.9498983981493605E-3</v>
      </c>
      <c r="AC111" s="55">
        <f>IF(K111&gt;0,(K108*AC108+K109*AC109+K110*AC110)/K111,0)</f>
        <v>2.7998536049774305E-4</v>
      </c>
      <c r="AD111" s="52">
        <f>SUM(AD108:AD110)</f>
        <v>12.82818</v>
      </c>
      <c r="AE111" s="53">
        <f>IF(K111&gt;0,(K108*AE108+K109*AE109+K110*AE110)/K111,0)</f>
        <v>0.21117112358179821</v>
      </c>
      <c r="AF111" s="58">
        <f>SUM(AF108:AF110)</f>
        <v>118.714501</v>
      </c>
      <c r="AG111" s="53">
        <f>IF(AND(AA111&gt;0),((AA108*AG108+AA109*AG109+AA110*AG110)/AA111),0)</f>
        <v>0.90597633617989148</v>
      </c>
      <c r="AH111" s="57">
        <f t="shared" si="1"/>
        <v>0.90625229087129544</v>
      </c>
      <c r="AI111" s="51">
        <f>SUM(AI108:AI110)</f>
        <v>621</v>
      </c>
      <c r="AJ111" s="21">
        <f>IF(AI111&gt;0,(AJ108*AI108+AJ109*AI109+AJ110*AI110)/AI111,0)</f>
        <v>9.4682769726247992E-2</v>
      </c>
      <c r="AK111" s="53">
        <f>IF(K111&gt;0,(AK108*K108+AK109*K109+AK110*K110)/K111,0)</f>
        <v>0.21764124476434468</v>
      </c>
      <c r="AL111" s="58">
        <f>SUM(AL108:AL110)</f>
        <v>122.3420644</v>
      </c>
      <c r="AM111" s="56"/>
      <c r="AN111" s="56">
        <f>SUM(AN108:AN110)</f>
        <v>1168.48</v>
      </c>
      <c r="AO111" s="105"/>
      <c r="AP111" s="106">
        <f>AO110</f>
        <v>1578.6700000000005</v>
      </c>
      <c r="AQ111" s="51">
        <f>SUM(AQ108:AQ110)</f>
        <v>0</v>
      </c>
      <c r="AR111" s="59"/>
      <c r="AS111" s="58"/>
      <c r="AT111" s="58"/>
      <c r="AU111" s="58"/>
      <c r="AV111" s="58"/>
    </row>
    <row r="112" spans="1:48" x14ac:dyDescent="0.2">
      <c r="A112" s="157">
        <v>28</v>
      </c>
      <c r="B112" s="23">
        <v>1</v>
      </c>
      <c r="C112" s="11" t="s">
        <v>52</v>
      </c>
      <c r="D112" s="12">
        <v>20712</v>
      </c>
      <c r="E112" s="12">
        <v>3</v>
      </c>
      <c r="F112" s="12">
        <v>16572</v>
      </c>
      <c r="G112" s="13">
        <v>2.4</v>
      </c>
      <c r="H112" s="13">
        <v>8.1</v>
      </c>
      <c r="I112" s="12">
        <v>16132</v>
      </c>
      <c r="J112" s="13">
        <v>2.6</v>
      </c>
      <c r="K112" s="12">
        <v>16261</v>
      </c>
      <c r="L112" s="14">
        <v>6.7000000000000004E-2</v>
      </c>
      <c r="M112" s="24">
        <f>ROUND(K112*(1-L112),0)</f>
        <v>15172</v>
      </c>
      <c r="N112" s="15">
        <v>0.33700000000000002</v>
      </c>
      <c r="O112" s="25">
        <f>M112*N112</f>
        <v>5112.9639999999999</v>
      </c>
      <c r="P112" s="14">
        <v>0.63700000000000001</v>
      </c>
      <c r="Q112" s="25">
        <f>M112*P112</f>
        <v>9664.5640000000003</v>
      </c>
      <c r="R112" s="16">
        <v>2.5999999999999999E-2</v>
      </c>
      <c r="S112" s="25">
        <f>M112*R112</f>
        <v>394.47199999999998</v>
      </c>
      <c r="T112" s="26">
        <v>0.24299999999999999</v>
      </c>
      <c r="U112" s="25">
        <f>M112*T112</f>
        <v>3686.7959999999998</v>
      </c>
      <c r="V112" s="16">
        <v>0.496</v>
      </c>
      <c r="W112" s="25">
        <f>M112*V112</f>
        <v>7525.3119999999999</v>
      </c>
      <c r="X112" s="16">
        <v>0.39</v>
      </c>
      <c r="Y112" s="25">
        <f>X112*M112</f>
        <v>5917.08</v>
      </c>
      <c r="Z112" s="17">
        <v>2.8500000000000001E-3</v>
      </c>
      <c r="AA112" s="18">
        <f>M112*Z112</f>
        <v>43.240200000000002</v>
      </c>
      <c r="AB112" s="27">
        <f>IF(M112&gt;0,(AD112+AL112)/M112,0)</f>
        <v>2.9955866069074611E-3</v>
      </c>
      <c r="AC112" s="17">
        <v>2.5999999999999998E-4</v>
      </c>
      <c r="AD112" s="24">
        <f>AC112*M112</f>
        <v>3.9447199999999998</v>
      </c>
      <c r="AE112" s="117">
        <v>0.2112</v>
      </c>
      <c r="AF112" s="30">
        <f>AI112*(1-AJ112)*AE112</f>
        <v>39.844147200000002</v>
      </c>
      <c r="AG112" s="28">
        <f>IF(AND(AE112&gt;0,AC112&gt;0,Z112&gt;0),((Z112-AC112)*AE112)/((AE112-AC112)*Z112),0)</f>
        <v>0.90989206209797768</v>
      </c>
      <c r="AH112" s="60">
        <f t="shared" si="1"/>
        <v>0.91428616748413916</v>
      </c>
      <c r="AI112" s="12">
        <v>208</v>
      </c>
      <c r="AJ112" s="14">
        <v>9.2999999999999999E-2</v>
      </c>
      <c r="AK112" s="15">
        <v>0.22</v>
      </c>
      <c r="AL112" s="30">
        <f>AI112*(1-AJ112)*AK112</f>
        <v>41.50432</v>
      </c>
      <c r="AM112" s="19">
        <v>1.6</v>
      </c>
      <c r="AN112" s="19"/>
      <c r="AO112" s="101">
        <f>AO110+AI112-AN112</f>
        <v>1786.6700000000005</v>
      </c>
      <c r="AP112" s="102"/>
      <c r="AQ112" s="12"/>
      <c r="AR112" s="31"/>
      <c r="AS112" s="20"/>
      <c r="AT112" s="20"/>
      <c r="AU112" s="20"/>
      <c r="AV112" s="20"/>
    </row>
    <row r="113" spans="1:48" x14ac:dyDescent="0.2">
      <c r="A113" s="158"/>
      <c r="B113" s="33">
        <v>2</v>
      </c>
      <c r="C113" s="11" t="s">
        <v>53</v>
      </c>
      <c r="D113" s="34">
        <v>19568</v>
      </c>
      <c r="E113" s="34">
        <v>3</v>
      </c>
      <c r="F113" s="34">
        <v>14902</v>
      </c>
      <c r="G113" s="35">
        <v>3.1</v>
      </c>
      <c r="H113" s="35">
        <v>7.7</v>
      </c>
      <c r="I113" s="34">
        <v>15049</v>
      </c>
      <c r="J113" s="35">
        <v>2.9</v>
      </c>
      <c r="K113" s="34">
        <v>15629</v>
      </c>
      <c r="L113" s="36">
        <v>7.0000000000000007E-2</v>
      </c>
      <c r="M113" s="37">
        <f>ROUND(K113*(1-L113),0)</f>
        <v>14535</v>
      </c>
      <c r="N113" s="38">
        <v>0.61</v>
      </c>
      <c r="O113" s="25">
        <f>M113*N113</f>
        <v>8866.35</v>
      </c>
      <c r="P113" s="36">
        <v>0.35199999999999998</v>
      </c>
      <c r="Q113" s="25">
        <f>M113*P113</f>
        <v>5116.32</v>
      </c>
      <c r="R113" s="39">
        <v>3.7999999999999999E-2</v>
      </c>
      <c r="S113" s="25">
        <f>M113*R113</f>
        <v>552.33000000000004</v>
      </c>
      <c r="T113" s="28">
        <v>0.24</v>
      </c>
      <c r="U113" s="25">
        <f>M113*T113</f>
        <v>3488.4</v>
      </c>
      <c r="V113" s="39">
        <v>0.499</v>
      </c>
      <c r="W113" s="25">
        <f>M113*V113</f>
        <v>7252.9650000000001</v>
      </c>
      <c r="X113" s="39">
        <v>0.4</v>
      </c>
      <c r="Y113" s="25">
        <f>X113*M113</f>
        <v>5814</v>
      </c>
      <c r="Z113" s="40">
        <v>2.8300000000000001E-3</v>
      </c>
      <c r="AA113" s="18">
        <f>M113*Z113</f>
        <v>41.134050000000002</v>
      </c>
      <c r="AB113" s="27">
        <f>IF(M113&gt;0,(AD113+AL113)/M113,0)</f>
        <v>2.877950987272102E-3</v>
      </c>
      <c r="AC113" s="40">
        <v>2.4000000000000001E-4</v>
      </c>
      <c r="AD113" s="37">
        <f>AC113*M113</f>
        <v>3.4883999999999999</v>
      </c>
      <c r="AE113" s="28">
        <v>0.2165</v>
      </c>
      <c r="AF113" s="41">
        <f>AI113*(1-AJ113)*AE113</f>
        <v>38.360335999999997</v>
      </c>
      <c r="AG113" s="28">
        <f>IF(AND(AE113&gt;0,AC113&gt;0,Z113&gt;0),((Z113-AC113)*AE113)/((AE113-AC113)*Z113),0)</f>
        <v>0.91621000634297334</v>
      </c>
      <c r="AH113" s="29">
        <f t="shared" si="1"/>
        <v>0.91762503463681599</v>
      </c>
      <c r="AI113" s="34">
        <v>196</v>
      </c>
      <c r="AJ113" s="36">
        <v>9.6000000000000002E-2</v>
      </c>
      <c r="AK113" s="38">
        <v>0.21640000000000001</v>
      </c>
      <c r="AL113" s="41">
        <f>AI113*(1-AJ113)*AK113</f>
        <v>38.342617600000004</v>
      </c>
      <c r="AM113" s="42">
        <v>1.6</v>
      </c>
      <c r="AN113" s="42"/>
      <c r="AO113" s="121">
        <f>AO112+AI113-AN113</f>
        <v>1982.6700000000005</v>
      </c>
      <c r="AP113" s="104"/>
      <c r="AQ113" s="43"/>
      <c r="AR113" s="44"/>
      <c r="AS113" s="45"/>
      <c r="AT113" s="45"/>
      <c r="AU113" s="45"/>
      <c r="AV113" s="45"/>
    </row>
    <row r="114" spans="1:48" x14ac:dyDescent="0.2">
      <c r="A114" s="158"/>
      <c r="B114" s="33">
        <v>3</v>
      </c>
      <c r="C114" s="11" t="s">
        <v>54</v>
      </c>
      <c r="D114" s="43">
        <v>16720</v>
      </c>
      <c r="E114" s="43">
        <v>2</v>
      </c>
      <c r="F114" s="43">
        <v>17107</v>
      </c>
      <c r="G114" s="37">
        <v>3.9</v>
      </c>
      <c r="H114" s="37">
        <v>9.1999999999999993</v>
      </c>
      <c r="I114" s="43">
        <v>17345</v>
      </c>
      <c r="J114" s="37">
        <v>2</v>
      </c>
      <c r="K114" s="43">
        <v>15346</v>
      </c>
      <c r="L114" s="39">
        <v>6.0999999999999999E-2</v>
      </c>
      <c r="M114" s="37">
        <f>ROUND(K114*(1-L114),0)</f>
        <v>14410</v>
      </c>
      <c r="N114" s="28">
        <v>0.56999999999999995</v>
      </c>
      <c r="O114" s="25">
        <f>M114*N114</f>
        <v>8213.6999999999989</v>
      </c>
      <c r="P114" s="39">
        <v>0.39</v>
      </c>
      <c r="Q114" s="25">
        <f>M114*P114</f>
        <v>5619.9000000000005</v>
      </c>
      <c r="R114" s="39">
        <v>0.04</v>
      </c>
      <c r="S114" s="25">
        <f>M114*R114</f>
        <v>576.4</v>
      </c>
      <c r="T114" s="28">
        <v>0.23599999999999999</v>
      </c>
      <c r="U114" s="25">
        <f>M114*T114</f>
        <v>3400.7599999999998</v>
      </c>
      <c r="V114" s="39">
        <v>0.505</v>
      </c>
      <c r="W114" s="25">
        <f>M114*V114</f>
        <v>7277.05</v>
      </c>
      <c r="X114" s="39">
        <v>0.4</v>
      </c>
      <c r="Y114" s="25">
        <f>X114*M114</f>
        <v>5764</v>
      </c>
      <c r="Z114" s="47">
        <v>2.8800000000000002E-3</v>
      </c>
      <c r="AA114" s="18">
        <f>M114*Z114</f>
        <v>41.500800000000005</v>
      </c>
      <c r="AB114" s="27">
        <f>IF(M114&gt;0,(AD114+AL114)/M114,0)</f>
        <v>3.1018005274115199E-3</v>
      </c>
      <c r="AC114" s="47">
        <v>2.5000000000000001E-4</v>
      </c>
      <c r="AD114" s="37">
        <f>AC114*M114</f>
        <v>3.6025</v>
      </c>
      <c r="AE114" s="28">
        <v>0.21129999999999999</v>
      </c>
      <c r="AF114" s="41">
        <f>AI114*(1-AJ114)*AE114</f>
        <v>39.523242400000001</v>
      </c>
      <c r="AG114" s="28">
        <f>IF(AND(AE114&gt;0,AC114&gt;0,Z114&gt;0),((Z114-AC114)*AE114)/((AE114-AC114)*Z114),0)</f>
        <v>0.91427617204980405</v>
      </c>
      <c r="AH114" s="29">
        <f t="shared" si="1"/>
        <v>0.92044904454983378</v>
      </c>
      <c r="AI114" s="43">
        <v>206</v>
      </c>
      <c r="AJ114" s="39">
        <v>9.1999999999999998E-2</v>
      </c>
      <c r="AK114" s="28">
        <v>0.21970000000000001</v>
      </c>
      <c r="AL114" s="41">
        <f>AI114*(1-AJ114)*AK114</f>
        <v>41.0944456</v>
      </c>
      <c r="AM114" s="18">
        <v>1.75</v>
      </c>
      <c r="AN114" s="18"/>
      <c r="AO114" s="121">
        <f>AO113+AI114-AN114</f>
        <v>2188.6700000000005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5" thickBot="1" x14ac:dyDescent="0.25">
      <c r="A115" s="159"/>
      <c r="B115" s="49" t="s">
        <v>38</v>
      </c>
      <c r="C115" s="50"/>
      <c r="D115" s="51">
        <f>SUM(D112:D114)</f>
        <v>57000</v>
      </c>
      <c r="E115" s="51"/>
      <c r="F115" s="51">
        <f>SUM(F112:F114)</f>
        <v>48581</v>
      </c>
      <c r="G115" s="52"/>
      <c r="H115" s="52"/>
      <c r="I115" s="51">
        <f>SUM(I112:I114)</f>
        <v>48526</v>
      </c>
      <c r="J115" s="52"/>
      <c r="K115" s="51">
        <f>SUM(K112:K114)</f>
        <v>47236</v>
      </c>
      <c r="L115" s="21">
        <f>IF(K115&gt;0,(K112*L112+K113*L113+K114*L114)/K115,0)</f>
        <v>6.6043335591498026E-2</v>
      </c>
      <c r="M115" s="52">
        <f>M112+M113+M114</f>
        <v>44117</v>
      </c>
      <c r="N115" s="53">
        <f>IF(M115&gt;0,O115/M115,0)</f>
        <v>0.50304902871908785</v>
      </c>
      <c r="O115" s="54">
        <f>O112+O113+O114</f>
        <v>22193.013999999999</v>
      </c>
      <c r="P115" s="21">
        <f>IF(M115&gt;0,Q115/M115,0)</f>
        <v>0.46242455289344242</v>
      </c>
      <c r="Q115" s="54">
        <f>Q112+Q113+Q114</f>
        <v>20400.784</v>
      </c>
      <c r="R115" s="21">
        <f>IF(M115&gt;0,S115/M115,0)</f>
        <v>3.4526418387469685E-2</v>
      </c>
      <c r="S115" s="54">
        <f>S112+S113+S114</f>
        <v>1523.202</v>
      </c>
      <c r="T115" s="21">
        <f>IF(M115&gt;0,U115/M115,0)</f>
        <v>0.23972518530271777</v>
      </c>
      <c r="U115" s="54">
        <f>U112+U113+U114</f>
        <v>10575.956</v>
      </c>
      <c r="V115" s="21">
        <f>IF(M115&gt;0,W115/M115,0)</f>
        <v>0.49992807761180502</v>
      </c>
      <c r="W115" s="54">
        <f>W112+W113+W114</f>
        <v>22055.327000000001</v>
      </c>
      <c r="X115" s="21">
        <f>IF(M115&gt;0,Y115/M115,0)</f>
        <v>0.39656096289412246</v>
      </c>
      <c r="Y115" s="54">
        <f>Y112+Y113+Y114</f>
        <v>17495.080000000002</v>
      </c>
      <c r="Z115" s="55">
        <f>IF(M115&gt;0,AA115/M115,0)</f>
        <v>2.8532096470748241E-3</v>
      </c>
      <c r="AA115" s="56">
        <f>SUM(AA112:AA114)</f>
        <v>125.87505000000002</v>
      </c>
      <c r="AB115" s="55">
        <f>IF(M115&gt;0,(AB112*M112+AB113*M113+AB114*M114)/M115,0)</f>
        <v>2.9915226148650178E-3</v>
      </c>
      <c r="AC115" s="55">
        <f>IF(K115&gt;0,(K112*AC112+K113*AC113+K114*AC114)/K115,0)</f>
        <v>2.5013379625709204E-4</v>
      </c>
      <c r="AD115" s="52">
        <f>SUM(AD112:AD114)</f>
        <v>11.03562</v>
      </c>
      <c r="AE115" s="53">
        <f>IF(K115&gt;0,(K112*AE112+K113*AE113+K114*AE114)/K115,0)</f>
        <v>0.21298610170209162</v>
      </c>
      <c r="AF115" s="58">
        <f>SUM(AF112:AF114)</f>
        <v>117.7277256</v>
      </c>
      <c r="AG115" s="53">
        <f>IF(AND(AA115&gt;0),((AA112*AG112+AA113*AG113+AA114*AG114)/AA115),0)</f>
        <v>0.91340210403845434</v>
      </c>
      <c r="AH115" s="57">
        <f t="shared" si="1"/>
        <v>0.91743503475560628</v>
      </c>
      <c r="AI115" s="51">
        <f>SUM(AI112:AI114)</f>
        <v>610</v>
      </c>
      <c r="AJ115" s="21">
        <f>IF(AI115&gt;0,(AJ112*AI112+AJ113*AI113+AJ114*AI114)/AI115,0)</f>
        <v>9.3626229508196712E-2</v>
      </c>
      <c r="AK115" s="53">
        <f>IF(K115&gt;0,(AK112*K112+AK113*K113+AK114*K114)/K115,0)</f>
        <v>0.21871140232026423</v>
      </c>
      <c r="AL115" s="58">
        <f>SUM(AL112:AL114)</f>
        <v>120.9413832</v>
      </c>
      <c r="AM115" s="56"/>
      <c r="AN115" s="56">
        <f>SUM(AN112:AN114)</f>
        <v>0</v>
      </c>
      <c r="AO115" s="105"/>
      <c r="AP115" s="106">
        <f>AO114</f>
        <v>2188.6700000000005</v>
      </c>
      <c r="AQ115" s="51">
        <f>SUM(AQ112:AQ114)</f>
        <v>0</v>
      </c>
      <c r="AR115" s="59"/>
      <c r="AS115" s="58"/>
      <c r="AT115" s="58"/>
      <c r="AU115" s="58"/>
      <c r="AV115" s="58"/>
    </row>
    <row r="116" spans="1:48" x14ac:dyDescent="0.2">
      <c r="A116" s="158">
        <v>29</v>
      </c>
      <c r="B116" s="33">
        <v>1</v>
      </c>
      <c r="C116" s="46" t="s">
        <v>50</v>
      </c>
      <c r="D116" s="12">
        <v>11200</v>
      </c>
      <c r="E116" s="12">
        <v>2</v>
      </c>
      <c r="F116" s="12">
        <v>13240</v>
      </c>
      <c r="G116" s="13">
        <v>2.5</v>
      </c>
      <c r="H116" s="13">
        <v>9.1</v>
      </c>
      <c r="I116" s="12">
        <v>13561</v>
      </c>
      <c r="J116" s="13">
        <v>2.5</v>
      </c>
      <c r="K116" s="12">
        <v>15304</v>
      </c>
      <c r="L116" s="14">
        <v>6.4000000000000001E-2</v>
      </c>
      <c r="M116" s="24">
        <f>ROUND(K116*(1-L116),0)</f>
        <v>14325</v>
      </c>
      <c r="N116" s="15">
        <v>0.439</v>
      </c>
      <c r="O116" s="25">
        <f>M116*N116</f>
        <v>6288.6750000000002</v>
      </c>
      <c r="P116" s="14">
        <v>0.49</v>
      </c>
      <c r="Q116" s="25">
        <f>M116*P116</f>
        <v>7019.25</v>
      </c>
      <c r="R116" s="16">
        <v>7.0999999999999994E-2</v>
      </c>
      <c r="S116" s="25">
        <f>M116*R116</f>
        <v>1017.0749999999999</v>
      </c>
      <c r="T116" s="26">
        <v>0.23899999999999999</v>
      </c>
      <c r="U116" s="25">
        <f>M116*T116</f>
        <v>3423.6749999999997</v>
      </c>
      <c r="V116" s="16">
        <v>0.51400000000000001</v>
      </c>
      <c r="W116" s="25">
        <f>M116*V116</f>
        <v>7363.05</v>
      </c>
      <c r="X116" s="16">
        <v>0.4</v>
      </c>
      <c r="Y116" s="25">
        <f>X116*M116</f>
        <v>5730</v>
      </c>
      <c r="Z116" s="17">
        <v>2.97E-3</v>
      </c>
      <c r="AA116" s="18">
        <f>M116*Z116</f>
        <v>42.545250000000003</v>
      </c>
      <c r="AB116" s="27">
        <f>IF(M116&gt;0,(AD116+AL116)/M116,0)</f>
        <v>2.9046919371727743E-3</v>
      </c>
      <c r="AC116" s="17">
        <v>2.5000000000000001E-4</v>
      </c>
      <c r="AD116" s="24">
        <f>AC116*M116</f>
        <v>3.5812500000000003</v>
      </c>
      <c r="AE116" s="117">
        <v>0.21249999999999999</v>
      </c>
      <c r="AF116" s="30">
        <f>AI116*(1-AJ116)*AE116</f>
        <v>37.308624999999999</v>
      </c>
      <c r="AG116" s="28">
        <f>IF(AND(AE116&gt;0,AC116&gt;0,Z116&gt;0),((Z116-AC116)*AE116)/((AE116-AC116)*Z116),0)</f>
        <v>0.91690362597311958</v>
      </c>
      <c r="AH116" s="60">
        <f t="shared" si="1"/>
        <v>0.9149884339338985</v>
      </c>
      <c r="AI116" s="12">
        <v>194</v>
      </c>
      <c r="AJ116" s="14">
        <v>9.5000000000000001E-2</v>
      </c>
      <c r="AK116" s="15">
        <v>0.21659999999999999</v>
      </c>
      <c r="AL116" s="30">
        <f>AI116*(1-AJ116)*AK116</f>
        <v>38.028461999999998</v>
      </c>
      <c r="AM116" s="19">
        <v>1.63</v>
      </c>
      <c r="AN116" s="19"/>
      <c r="AO116" s="101">
        <f>AO114+AI116-AN116</f>
        <v>2382.6700000000005</v>
      </c>
      <c r="AP116" s="120"/>
      <c r="AQ116" s="12"/>
      <c r="AR116" s="31"/>
      <c r="AS116" s="20"/>
      <c r="AT116" s="20"/>
      <c r="AU116" s="20"/>
      <c r="AV116" s="20"/>
    </row>
    <row r="117" spans="1:48" x14ac:dyDescent="0.2">
      <c r="A117" s="158"/>
      <c r="B117" s="33">
        <v>2</v>
      </c>
      <c r="C117" s="11" t="s">
        <v>53</v>
      </c>
      <c r="D117" s="34">
        <v>18955</v>
      </c>
      <c r="E117" s="34">
        <v>4</v>
      </c>
      <c r="F117" s="34">
        <v>16799</v>
      </c>
      <c r="G117" s="35">
        <v>3.5</v>
      </c>
      <c r="H117" s="35">
        <v>7.2</v>
      </c>
      <c r="I117" s="34">
        <v>17452</v>
      </c>
      <c r="J117" s="35">
        <v>1.8</v>
      </c>
      <c r="K117" s="34">
        <v>15145</v>
      </c>
      <c r="L117" s="36">
        <v>7.0000000000000007E-2</v>
      </c>
      <c r="M117" s="37">
        <f>ROUND(K117*(1-L117),0)</f>
        <v>14085</v>
      </c>
      <c r="N117" s="38">
        <v>0.57199999999999995</v>
      </c>
      <c r="O117" s="25">
        <f>M117*N117</f>
        <v>8056.619999999999</v>
      </c>
      <c r="P117" s="36">
        <v>0.39</v>
      </c>
      <c r="Q117" s="25">
        <f>M117*P117</f>
        <v>5493.1500000000005</v>
      </c>
      <c r="R117" s="39">
        <v>3.7999999999999999E-2</v>
      </c>
      <c r="S117" s="25">
        <f>M117*R117</f>
        <v>535.23</v>
      </c>
      <c r="T117" s="28">
        <v>0.23499999999999999</v>
      </c>
      <c r="U117" s="25">
        <f>M117*T117</f>
        <v>3309.9749999999999</v>
      </c>
      <c r="V117" s="39">
        <v>0.51</v>
      </c>
      <c r="W117" s="25">
        <f>M117*V117</f>
        <v>7183.35</v>
      </c>
      <c r="X117" s="39">
        <v>0.39</v>
      </c>
      <c r="Y117" s="25">
        <f>X117*M117</f>
        <v>5493.1500000000005</v>
      </c>
      <c r="Z117" s="40">
        <v>2.96E-3</v>
      </c>
      <c r="AA117" s="18">
        <f>M117*Z117</f>
        <v>41.691600000000001</v>
      </c>
      <c r="AB117" s="27">
        <f>IF(M117&gt;0,(AD117+AL117)/M117,0)</f>
        <v>2.8205264039758613E-3</v>
      </c>
      <c r="AC117" s="40">
        <v>2.5000000000000001E-4</v>
      </c>
      <c r="AD117" s="37">
        <f>AC117*M117</f>
        <v>3.5212500000000002</v>
      </c>
      <c r="AE117" s="28">
        <v>0.21479999999999999</v>
      </c>
      <c r="AF117" s="41">
        <f>AI117*(1-AJ117)*AE117</f>
        <v>35.301950400000003</v>
      </c>
      <c r="AG117" s="28">
        <f>IF(AND(AE117&gt;0,AC117&gt;0,Z117&gt;0),((Z117-AC117)*AE117)/((AE117-AC117)*Z117),0)</f>
        <v>0.91660735543280403</v>
      </c>
      <c r="AH117" s="29">
        <f t="shared" si="1"/>
        <v>0.91239946889180146</v>
      </c>
      <c r="AI117" s="34">
        <v>181</v>
      </c>
      <c r="AJ117" s="36">
        <v>9.1999999999999998E-2</v>
      </c>
      <c r="AK117" s="38">
        <v>0.2203</v>
      </c>
      <c r="AL117" s="41">
        <f>AI117*(1-AJ117)*AK117</f>
        <v>36.205864400000003</v>
      </c>
      <c r="AM117" s="42">
        <v>1.6</v>
      </c>
      <c r="AN117" s="42"/>
      <c r="AO117" s="121">
        <f>AO116+AI117-AN117</f>
        <v>2563.6700000000005</v>
      </c>
      <c r="AP117" s="104"/>
      <c r="AQ117" s="43"/>
      <c r="AR117" s="44"/>
      <c r="AS117" s="45"/>
      <c r="AT117" s="45"/>
      <c r="AU117" s="45"/>
      <c r="AV117" s="45"/>
    </row>
    <row r="118" spans="1:48" x14ac:dyDescent="0.2">
      <c r="A118" s="158"/>
      <c r="B118" s="33">
        <v>3</v>
      </c>
      <c r="C118" s="11" t="s">
        <v>54</v>
      </c>
      <c r="D118" s="43">
        <v>18345</v>
      </c>
      <c r="E118" s="43">
        <v>2</v>
      </c>
      <c r="F118" s="43">
        <v>17571</v>
      </c>
      <c r="G118" s="37">
        <v>2.4</v>
      </c>
      <c r="H118" s="37">
        <v>9.6999999999999993</v>
      </c>
      <c r="I118" s="43">
        <v>18164</v>
      </c>
      <c r="J118" s="37">
        <v>0.8</v>
      </c>
      <c r="K118" s="43">
        <v>15167</v>
      </c>
      <c r="L118" s="39">
        <v>6.8000000000000005E-2</v>
      </c>
      <c r="M118" s="37">
        <f>ROUND(K118*(1-L118),0)</f>
        <v>14136</v>
      </c>
      <c r="N118" s="28">
        <v>0.49</v>
      </c>
      <c r="O118" s="25">
        <f>M118*N118</f>
        <v>6926.64</v>
      </c>
      <c r="P118" s="39">
        <v>0.45800000000000002</v>
      </c>
      <c r="Q118" s="25">
        <f>M118*P118</f>
        <v>6474.2880000000005</v>
      </c>
      <c r="R118" s="39">
        <v>5.1999999999999998E-2</v>
      </c>
      <c r="S118" s="25">
        <f>M118*R118</f>
        <v>735.072</v>
      </c>
      <c r="T118" s="28">
        <v>0.23</v>
      </c>
      <c r="U118" s="25">
        <f>M118*T118</f>
        <v>3251.28</v>
      </c>
      <c r="V118" s="39">
        <v>0.5</v>
      </c>
      <c r="W118" s="25">
        <f>M118*V118</f>
        <v>7068</v>
      </c>
      <c r="X118" s="39">
        <v>0.4</v>
      </c>
      <c r="Y118" s="25">
        <f>X118*M118</f>
        <v>5654.4000000000005</v>
      </c>
      <c r="Z118" s="47">
        <v>2.9199999999999999E-3</v>
      </c>
      <c r="AA118" s="18">
        <f>M118*Z118</f>
        <v>41.277119999999996</v>
      </c>
      <c r="AB118" s="27">
        <f>IF(M118&gt;0,(AD118+AL118)/M118,0)</f>
        <v>2.9944057724957552E-3</v>
      </c>
      <c r="AC118" s="47">
        <v>2.5999999999999998E-4</v>
      </c>
      <c r="AD118" s="37">
        <f>AC118*M118</f>
        <v>3.6753599999999995</v>
      </c>
      <c r="AE118" s="28">
        <v>0.2112</v>
      </c>
      <c r="AF118" s="41">
        <f>AI118*(1-AJ118)*AE118</f>
        <v>37.970380800000001</v>
      </c>
      <c r="AG118" s="28">
        <f>IF(AND(AE118&gt;0,AC118&gt;0,Z118&gt;0),((Z118-AC118)*AE118)/((AE118-AC118)*Z118),0)</f>
        <v>0.91208173199936105</v>
      </c>
      <c r="AH118" s="29">
        <f t="shared" si="1"/>
        <v>0.91427705776277657</v>
      </c>
      <c r="AI118" s="43">
        <v>198</v>
      </c>
      <c r="AJ118" s="39">
        <v>9.1999999999999998E-2</v>
      </c>
      <c r="AK118" s="28">
        <v>0.215</v>
      </c>
      <c r="AL118" s="41">
        <f>AI118*(1-AJ118)*AK118</f>
        <v>38.653559999999999</v>
      </c>
      <c r="AM118" s="18">
        <v>1.68</v>
      </c>
      <c r="AN118" s="18"/>
      <c r="AO118" s="121">
        <f>AO117+AI118-AN118</f>
        <v>2761.6700000000005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5" thickBot="1" x14ac:dyDescent="0.25">
      <c r="A119" s="159"/>
      <c r="B119" s="49" t="s">
        <v>38</v>
      </c>
      <c r="C119" s="50"/>
      <c r="D119" s="51">
        <f>SUM(D116:D118)</f>
        <v>48500</v>
      </c>
      <c r="E119" s="51"/>
      <c r="F119" s="51">
        <f>SUM(F116:F118)</f>
        <v>47610</v>
      </c>
      <c r="G119" s="52"/>
      <c r="H119" s="52"/>
      <c r="I119" s="51">
        <f>SUM(I116:I118)</f>
        <v>49177</v>
      </c>
      <c r="J119" s="52"/>
      <c r="K119" s="51">
        <f>SUM(K116:K118)</f>
        <v>45616</v>
      </c>
      <c r="L119" s="21">
        <f>IF(K119&gt;0,(K116*L116+K117*L117+K118*L118)/K119,0)</f>
        <v>6.7322036127674512E-2</v>
      </c>
      <c r="M119" s="52">
        <f>M116+M117+M118</f>
        <v>42546</v>
      </c>
      <c r="N119" s="53">
        <f>IF(M119&gt;0,O119/M119,0)</f>
        <v>0.4999749682696375</v>
      </c>
      <c r="O119" s="54">
        <f>O116+O117+O118</f>
        <v>21271.934999999998</v>
      </c>
      <c r="P119" s="21">
        <f>IF(M119&gt;0,Q119/M119,0)</f>
        <v>0.44626258637709776</v>
      </c>
      <c r="Q119" s="54">
        <f>Q116+Q117+Q118</f>
        <v>18986.688000000002</v>
      </c>
      <c r="R119" s="21">
        <f>IF(M119&gt;0,S119/M119,0)</f>
        <v>5.3762445353264701E-2</v>
      </c>
      <c r="S119" s="54">
        <f>S116+S117+S118</f>
        <v>2287.377</v>
      </c>
      <c r="T119" s="21">
        <f>IF(M119&gt;0,U119/M119,0)</f>
        <v>0.23468551685234806</v>
      </c>
      <c r="U119" s="54">
        <f>U116+U117+U118</f>
        <v>9984.93</v>
      </c>
      <c r="V119" s="21">
        <f>IF(M119&gt;0,W119/M119,0)</f>
        <v>0.50802425609928081</v>
      </c>
      <c r="W119" s="54">
        <f>W116+W117+W118</f>
        <v>21614.400000000001</v>
      </c>
      <c r="X119" s="21">
        <f>IF(M119&gt;0,Y119/M119,0)</f>
        <v>0.39668946551967288</v>
      </c>
      <c r="Y119" s="54">
        <f>Y116+Y117+Y118</f>
        <v>16877.550000000003</v>
      </c>
      <c r="Z119" s="55">
        <f>IF(M119&gt;0,AA119/M119,0)</f>
        <v>2.950076857989E-3</v>
      </c>
      <c r="AA119" s="56">
        <f>SUM(AA116:AA118)</f>
        <v>125.51397</v>
      </c>
      <c r="AB119" s="55">
        <f>IF(M119&gt;0,(AB116*M116+AB117*M117+AB118*M118)/M119,0)</f>
        <v>2.9066362619282662E-3</v>
      </c>
      <c r="AC119" s="55">
        <f>IF(K119&gt;0,(K116*AC116+K117*AC117+K118*AC118)/K119,0)</f>
        <v>2.5332492984917571E-4</v>
      </c>
      <c r="AD119" s="52">
        <f>SUM(AD116:AD118)</f>
        <v>10.77786</v>
      </c>
      <c r="AE119" s="53">
        <f>IF(K119&gt;0,(K116*AE116+K117*AE117+K118*AE118)/K119,0)</f>
        <v>0.21283138372500873</v>
      </c>
      <c r="AF119" s="58">
        <f>SUM(AF116:AF118)</f>
        <v>110.5809562</v>
      </c>
      <c r="AG119" s="53">
        <f>IF(AND(AA119&gt;0),((AA116*AG116+AA117*AG117+AA118*AG118)/AA119),0)</f>
        <v>0.91521946373173135</v>
      </c>
      <c r="AH119" s="57">
        <f t="shared" si="1"/>
        <v>0.91391145717988997</v>
      </c>
      <c r="AI119" s="51">
        <f>SUM(AI116:AI118)</f>
        <v>573</v>
      </c>
      <c r="AJ119" s="21">
        <f>IF(AI119&gt;0,(AJ116*AI116+AJ117*AI117+AJ118*AI118)/AI119,0)</f>
        <v>9.3015706806282725E-2</v>
      </c>
      <c r="AK119" s="53">
        <f>IF(K119&gt;0,(AK116*K116+AK117*K117+AK118*K118)/K119,0)</f>
        <v>0.21729645080673446</v>
      </c>
      <c r="AL119" s="58">
        <f>SUM(AL116:AL118)</f>
        <v>112.8878864</v>
      </c>
      <c r="AM119" s="56"/>
      <c r="AN119" s="56">
        <f>SUM(AN116:AN118)</f>
        <v>0</v>
      </c>
      <c r="AO119" s="105"/>
      <c r="AP119" s="106">
        <f>AO118</f>
        <v>2761.6700000000005</v>
      </c>
      <c r="AQ119" s="51">
        <f>SUM(AQ116:AQ118)</f>
        <v>0</v>
      </c>
      <c r="AR119" s="59"/>
      <c r="AS119" s="58"/>
      <c r="AT119" s="58"/>
      <c r="AU119" s="58"/>
      <c r="AV119" s="58"/>
    </row>
    <row r="120" spans="1:48" x14ac:dyDescent="0.2">
      <c r="A120" s="157">
        <v>30</v>
      </c>
      <c r="B120" s="23">
        <v>1</v>
      </c>
      <c r="C120" s="46" t="s">
        <v>50</v>
      </c>
      <c r="D120" s="12">
        <v>5100</v>
      </c>
      <c r="E120" s="12">
        <v>1</v>
      </c>
      <c r="F120" s="12">
        <v>8544</v>
      </c>
      <c r="G120" s="13">
        <v>2.2999999999999998</v>
      </c>
      <c r="H120" s="13">
        <v>9.6999999999999993</v>
      </c>
      <c r="I120" s="12">
        <v>9228</v>
      </c>
      <c r="J120" s="13">
        <v>2.6</v>
      </c>
      <c r="K120" s="12">
        <v>14917</v>
      </c>
      <c r="L120" s="14">
        <v>7.1999999999999995E-2</v>
      </c>
      <c r="M120" s="37">
        <f>ROUND(K120*(1-L120),0)</f>
        <v>13843</v>
      </c>
      <c r="N120" s="15">
        <v>0.42099999999999999</v>
      </c>
      <c r="O120" s="25">
        <f>M120*N120</f>
        <v>5827.9030000000002</v>
      </c>
      <c r="P120" s="14">
        <v>0.34599999999999997</v>
      </c>
      <c r="Q120" s="25">
        <f>M120*P120</f>
        <v>4789.6779999999999</v>
      </c>
      <c r="R120" s="16">
        <v>0.23300000000000001</v>
      </c>
      <c r="S120" s="25">
        <f>M120*R120</f>
        <v>3225.4190000000003</v>
      </c>
      <c r="T120" s="26">
        <v>0.23</v>
      </c>
      <c r="U120" s="25">
        <f>M120*T120</f>
        <v>3183.8900000000003</v>
      </c>
      <c r="V120" s="16">
        <v>0.50800000000000001</v>
      </c>
      <c r="W120" s="25">
        <f>M120*V120</f>
        <v>7032.2439999999997</v>
      </c>
      <c r="X120" s="16">
        <v>0.4</v>
      </c>
      <c r="Y120" s="25">
        <f>X120*M120</f>
        <v>5537.2000000000007</v>
      </c>
      <c r="Z120" s="17">
        <v>2.9199999999999999E-3</v>
      </c>
      <c r="AA120" s="18">
        <f>M120*Z120</f>
        <v>40.421559999999999</v>
      </c>
      <c r="AB120" s="27">
        <f>IF(M120&gt;0,(AD120+AL120)/M120,0)</f>
        <v>2.754557682583255E-3</v>
      </c>
      <c r="AC120" s="17">
        <v>2.5000000000000001E-4</v>
      </c>
      <c r="AD120" s="24">
        <f>AC120*M120</f>
        <v>3.46075</v>
      </c>
      <c r="AE120" s="117">
        <v>0.2099</v>
      </c>
      <c r="AF120" s="30">
        <f>AI120*(1-AJ120)*AE120</f>
        <v>34.457183999999998</v>
      </c>
      <c r="AG120" s="28">
        <f>IF(AND(AE120&gt;0,AC120&gt;0,Z120&gt;0),((Z120-AC120)*AE120)/((AE120-AC120)*Z120),0)</f>
        <v>0.91547393078483696</v>
      </c>
      <c r="AH120" s="60">
        <f t="shared" si="1"/>
        <v>0.9103188824856413</v>
      </c>
      <c r="AI120" s="12">
        <v>180</v>
      </c>
      <c r="AJ120" s="14">
        <v>8.7999999999999995E-2</v>
      </c>
      <c r="AK120" s="15">
        <v>0.2112</v>
      </c>
      <c r="AL120" s="30">
        <f>AI120*(1-AJ120)*AK120</f>
        <v>34.670591999999999</v>
      </c>
      <c r="AM120" s="19">
        <v>1.62</v>
      </c>
      <c r="AN120" s="19">
        <v>1215.96</v>
      </c>
      <c r="AO120" s="101">
        <f>AO118+AI120-AN120</f>
        <v>1725.7100000000005</v>
      </c>
      <c r="AP120" s="102"/>
      <c r="AQ120" s="12"/>
      <c r="AR120" s="31"/>
      <c r="AS120" s="20"/>
      <c r="AT120" s="20"/>
      <c r="AU120" s="20"/>
      <c r="AV120" s="20"/>
    </row>
    <row r="121" spans="1:48" x14ac:dyDescent="0.2">
      <c r="A121" s="158"/>
      <c r="B121" s="33">
        <v>2</v>
      </c>
      <c r="C121" s="11" t="s">
        <v>51</v>
      </c>
      <c r="D121" s="34">
        <v>17718</v>
      </c>
      <c r="E121" s="34">
        <v>4</v>
      </c>
      <c r="F121" s="34">
        <v>16373</v>
      </c>
      <c r="G121" s="35">
        <v>1.9</v>
      </c>
      <c r="H121" s="35">
        <v>7.8</v>
      </c>
      <c r="I121" s="34">
        <v>16181</v>
      </c>
      <c r="J121" s="35">
        <v>1.7</v>
      </c>
      <c r="K121" s="34">
        <v>14987</v>
      </c>
      <c r="L121" s="36">
        <v>6.9000000000000006E-2</v>
      </c>
      <c r="M121" s="37">
        <f>ROUND(K121*(1-L121),0)</f>
        <v>13953</v>
      </c>
      <c r="N121" s="38">
        <v>0.376</v>
      </c>
      <c r="O121" s="25">
        <f>M121*N121</f>
        <v>5246.3280000000004</v>
      </c>
      <c r="P121" s="36">
        <v>0.4</v>
      </c>
      <c r="Q121" s="25">
        <f>M121*P121</f>
        <v>5581.2000000000007</v>
      </c>
      <c r="R121" s="39">
        <v>0.224</v>
      </c>
      <c r="S121" s="25">
        <f>M121*R121</f>
        <v>3125.4720000000002</v>
      </c>
      <c r="T121" s="28">
        <v>0.20599999999999999</v>
      </c>
      <c r="U121" s="25">
        <f>M121*T121</f>
        <v>2874.3179999999998</v>
      </c>
      <c r="V121" s="39">
        <v>0.53400000000000003</v>
      </c>
      <c r="W121" s="25">
        <f>M121*V121</f>
        <v>7450.902</v>
      </c>
      <c r="X121" s="39">
        <v>0.39</v>
      </c>
      <c r="Y121" s="25">
        <f>X121*M121</f>
        <v>5441.67</v>
      </c>
      <c r="Z121" s="40">
        <v>2.9499999999999999E-3</v>
      </c>
      <c r="AA121" s="18">
        <f>M121*Z121</f>
        <v>41.161349999999999</v>
      </c>
      <c r="AB121" s="27">
        <f>IF(M121&gt;0,(AD121+AL121)/M121,0)</f>
        <v>2.7728600301010538E-3</v>
      </c>
      <c r="AC121" s="40">
        <v>2.5999999999999998E-4</v>
      </c>
      <c r="AD121" s="37">
        <f>AC121*M121</f>
        <v>3.6277799999999996</v>
      </c>
      <c r="AE121" s="28">
        <v>0.21340000000000001</v>
      </c>
      <c r="AF121" s="41">
        <f>AI121*(1-AJ121)*AE121</f>
        <v>35.731695999999999</v>
      </c>
      <c r="AG121" s="28">
        <f>IF(AND(AE121&gt;0,AC121&gt;0,Z121&gt;0),((Z121-AC121)*AE121)/((AE121-AC121)*Z121),0)</f>
        <v>0.91297674958609221</v>
      </c>
      <c r="AH121" s="29">
        <f t="shared" si="1"/>
        <v>0.90736061545071167</v>
      </c>
      <c r="AI121" s="34">
        <v>184</v>
      </c>
      <c r="AJ121" s="36">
        <v>0.09</v>
      </c>
      <c r="AK121" s="38">
        <v>0.2094</v>
      </c>
      <c r="AL121" s="41">
        <f>AI121*(1-AJ121)*AK121</f>
        <v>35.061936000000003</v>
      </c>
      <c r="AM121" s="42">
        <v>1.6</v>
      </c>
      <c r="AN121" s="42"/>
      <c r="AO121" s="121">
        <f>AO120+AI121-AN121</f>
        <v>1909.7100000000005</v>
      </c>
      <c r="AP121" s="104"/>
      <c r="AQ121" s="43"/>
      <c r="AR121" s="44"/>
      <c r="AS121" s="45"/>
      <c r="AT121" s="45"/>
      <c r="AU121" s="45"/>
      <c r="AV121" s="45"/>
    </row>
    <row r="122" spans="1:48" x14ac:dyDescent="0.2">
      <c r="A122" s="158"/>
      <c r="B122" s="33">
        <v>3</v>
      </c>
      <c r="C122" s="11" t="s">
        <v>54</v>
      </c>
      <c r="D122" s="43">
        <v>22296</v>
      </c>
      <c r="E122" s="43">
        <v>1</v>
      </c>
      <c r="F122" s="43">
        <v>17648</v>
      </c>
      <c r="G122" s="37">
        <v>2.8</v>
      </c>
      <c r="H122" s="37">
        <v>9.5</v>
      </c>
      <c r="I122" s="43">
        <v>17643</v>
      </c>
      <c r="J122" s="37">
        <v>0.6</v>
      </c>
      <c r="K122" s="43">
        <v>15612</v>
      </c>
      <c r="L122" s="39">
        <v>6.7000000000000004E-2</v>
      </c>
      <c r="M122" s="37">
        <f>ROUND(K122*(1-L122),0)</f>
        <v>14566</v>
      </c>
      <c r="N122" s="28">
        <v>0.52500000000000002</v>
      </c>
      <c r="O122" s="25">
        <f>M122*N122</f>
        <v>7647.1500000000005</v>
      </c>
      <c r="P122" s="39">
        <v>0.38100000000000001</v>
      </c>
      <c r="Q122" s="25">
        <f>M122*P122</f>
        <v>5549.6459999999997</v>
      </c>
      <c r="R122" s="39">
        <v>9.4E-2</v>
      </c>
      <c r="S122" s="25">
        <f>M122*R122</f>
        <v>1369.204</v>
      </c>
      <c r="T122" s="28">
        <v>0.22</v>
      </c>
      <c r="U122" s="25">
        <f>M122*T122</f>
        <v>3204.52</v>
      </c>
      <c r="V122" s="39">
        <v>0.51800000000000002</v>
      </c>
      <c r="W122" s="25">
        <f>M122*V122</f>
        <v>7545.1880000000001</v>
      </c>
      <c r="X122" s="39">
        <v>0.4</v>
      </c>
      <c r="Y122" s="25">
        <f>X122*M122</f>
        <v>5826.4000000000005</v>
      </c>
      <c r="Z122" s="47">
        <v>2.8800000000000002E-3</v>
      </c>
      <c r="AA122" s="18">
        <f>M122*Z122</f>
        <v>41.95008</v>
      </c>
      <c r="AB122" s="27">
        <f>IF(M122&gt;0,(AD122+AL122)/M122,0)</f>
        <v>2.9291608403130579E-3</v>
      </c>
      <c r="AC122" s="47">
        <v>2.5999999999999998E-4</v>
      </c>
      <c r="AD122" s="37">
        <f>AC122*M122</f>
        <v>3.7871599999999996</v>
      </c>
      <c r="AE122" s="28">
        <v>0.22120000000000001</v>
      </c>
      <c r="AF122" s="41">
        <f>AI122*(1-AJ122)*AE122</f>
        <v>38.878996800000003</v>
      </c>
      <c r="AG122" s="28">
        <f>IF(AND(AE122&gt;0,AC122&gt;0,Z122&gt;0),((Z122-AC122)*AE122)/((AE122-AC122)*Z122),0)</f>
        <v>0.91079277430775574</v>
      </c>
      <c r="AH122" s="29">
        <f t="shared" si="1"/>
        <v>0.91230971189104548</v>
      </c>
      <c r="AI122" s="43">
        <v>194</v>
      </c>
      <c r="AJ122" s="39">
        <v>9.4E-2</v>
      </c>
      <c r="AK122" s="28">
        <v>0.22120000000000001</v>
      </c>
      <c r="AL122" s="41">
        <f>AI122*(1-AJ122)*AK122</f>
        <v>38.878996800000003</v>
      </c>
      <c r="AM122" s="18">
        <v>1.7</v>
      </c>
      <c r="AN122" s="18"/>
      <c r="AO122" s="121">
        <f>AO121+AI122-AN122</f>
        <v>2103.7100000000005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5" thickBot="1" x14ac:dyDescent="0.25">
      <c r="A123" s="159"/>
      <c r="B123" s="49" t="s">
        <v>38</v>
      </c>
      <c r="C123" s="50"/>
      <c r="D123" s="51">
        <f>SUM(D120:D122)</f>
        <v>45114</v>
      </c>
      <c r="E123" s="51"/>
      <c r="F123" s="51">
        <f>SUM(F120:F122)</f>
        <v>42565</v>
      </c>
      <c r="G123" s="52"/>
      <c r="H123" s="52"/>
      <c r="I123" s="51">
        <f>SUM(I120:I122)</f>
        <v>43052</v>
      </c>
      <c r="J123" s="52"/>
      <c r="K123" s="51">
        <f>SUM(K120:K122)</f>
        <v>45516</v>
      </c>
      <c r="L123" s="21">
        <f>IF(K123&gt;0,(K120*L120+K121*L121+K122*L122)/K123,0)</f>
        <v>6.9297192196150811E-2</v>
      </c>
      <c r="M123" s="52">
        <f>M120+M121+M122</f>
        <v>42362</v>
      </c>
      <c r="N123" s="53">
        <f>IF(M123&gt;0,O123/M123,0)</f>
        <v>0.4419380812992777</v>
      </c>
      <c r="O123" s="54">
        <f>O120+O121+O122</f>
        <v>18721.381000000001</v>
      </c>
      <c r="P123" s="21">
        <f>IF(M123&gt;0,Q123/M123,0)</f>
        <v>0.37582087720126534</v>
      </c>
      <c r="Q123" s="54">
        <f>Q120+Q121+Q122</f>
        <v>15920.524000000001</v>
      </c>
      <c r="R123" s="21">
        <f>IF(M123&gt;0,S123/M123,0)</f>
        <v>0.18224104149945708</v>
      </c>
      <c r="S123" s="54">
        <f>S120+S121+S122</f>
        <v>7720.0950000000003</v>
      </c>
      <c r="T123" s="21">
        <f>IF(M123&gt;0,U123/M123,0)</f>
        <v>0.21865653179736558</v>
      </c>
      <c r="U123" s="54">
        <f>U120+U121+U122</f>
        <v>9262.728000000001</v>
      </c>
      <c r="V123" s="21">
        <f>IF(M123&gt;0,W123/M123,0)</f>
        <v>0.52000221896983156</v>
      </c>
      <c r="W123" s="54">
        <f>W120+W121+W122</f>
        <v>22028.334000000003</v>
      </c>
      <c r="X123" s="21">
        <f>IF(M123&gt;0,Y123/M123,0)</f>
        <v>0.39670624616401495</v>
      </c>
      <c r="Y123" s="54">
        <f>Y120+Y121+Y122</f>
        <v>16805.27</v>
      </c>
      <c r="Z123" s="55">
        <f>IF(M123&gt;0,AA123/M123,0)</f>
        <v>2.9161274255228744E-3</v>
      </c>
      <c r="AA123" s="56">
        <f>SUM(AA120:AA122)</f>
        <v>123.53299</v>
      </c>
      <c r="AB123" s="55">
        <f>IF(M123&gt;0,(AB120*M120+AB121*M121+AB122*M122)/M123,0)</f>
        <v>2.8206226051650063E-3</v>
      </c>
      <c r="AC123" s="55">
        <f>IF(K123&gt;0,(K120*AC120+K121*AC121+K122*AC122)/K123,0)</f>
        <v>2.5672269092187361E-4</v>
      </c>
      <c r="AD123" s="52">
        <f>SUM(AD120:AD122)</f>
        <v>10.875689999999999</v>
      </c>
      <c r="AE123" s="53">
        <f>IF(K123&gt;0,(K120*AE120+K121*AE121+K122*AE122)/K123,0)</f>
        <v>0.2149283438790755</v>
      </c>
      <c r="AF123" s="58">
        <f>SUM(AF120:AF122)</f>
        <v>109.06787679999999</v>
      </c>
      <c r="AG123" s="53">
        <f>IF(AND(AA123&gt;0),((AA120*AG120+AA121*AG121+AA122*AG122)/AA123),0)</f>
        <v>0.91305221138792902</v>
      </c>
      <c r="AH123" s="57">
        <f t="shared" si="1"/>
        <v>0.91007525071633399</v>
      </c>
      <c r="AI123" s="51">
        <f>SUM(AI120:AI122)</f>
        <v>558</v>
      </c>
      <c r="AJ123" s="21">
        <f>IF(AI123&gt;0,(AJ120*AI120+AJ121*AI121+AJ122*AI122)/AI123,0)</f>
        <v>9.0745519713261641E-2</v>
      </c>
      <c r="AK123" s="53">
        <f>IF(K123&gt;0,(AK120*K120+AK121*K121+AK122*K122)/K123,0)</f>
        <v>0.21403731874505669</v>
      </c>
      <c r="AL123" s="58">
        <f>SUM(AL120:AL122)</f>
        <v>108.61152480000001</v>
      </c>
      <c r="AM123" s="56"/>
      <c r="AN123" s="56">
        <f>SUM(AN120:AN122)</f>
        <v>1215.96</v>
      </c>
      <c r="AO123" s="105"/>
      <c r="AP123" s="106">
        <f>AO122</f>
        <v>2103.7100000000005</v>
      </c>
      <c r="AQ123" s="51">
        <f>SUM(AQ120:AQ122)</f>
        <v>0</v>
      </c>
      <c r="AR123" s="59"/>
      <c r="AS123" s="58"/>
      <c r="AT123" s="58"/>
      <c r="AU123" s="58"/>
      <c r="AV123" s="58"/>
    </row>
    <row r="124" spans="1:48" x14ac:dyDescent="0.2">
      <c r="A124" s="157">
        <v>31</v>
      </c>
      <c r="B124" s="23">
        <v>1</v>
      </c>
      <c r="C124" s="46" t="s">
        <v>50</v>
      </c>
      <c r="D124" s="12">
        <v>4800</v>
      </c>
      <c r="E124" s="12">
        <v>0</v>
      </c>
      <c r="F124" s="12">
        <v>10186</v>
      </c>
      <c r="G124" s="13">
        <v>2.9</v>
      </c>
      <c r="H124" s="13">
        <v>9.1999999999999993</v>
      </c>
      <c r="I124" s="12">
        <v>9878</v>
      </c>
      <c r="J124" s="13">
        <v>2.8</v>
      </c>
      <c r="K124" s="12">
        <v>16091</v>
      </c>
      <c r="L124" s="14">
        <v>6.8000000000000005E-2</v>
      </c>
      <c r="M124" s="24">
        <f>ROUND(K124*(1-L124),0)</f>
        <v>14997</v>
      </c>
      <c r="N124" s="15">
        <v>0.49099999999999999</v>
      </c>
      <c r="O124" s="25">
        <f>M124*N124</f>
        <v>7363.527</v>
      </c>
      <c r="P124" s="14">
        <v>0.38300000000000001</v>
      </c>
      <c r="Q124" s="25">
        <f>M124*P124</f>
        <v>5743.8509999999997</v>
      </c>
      <c r="R124" s="16">
        <v>0.126</v>
      </c>
      <c r="S124" s="25">
        <f>M124*R124</f>
        <v>1889.6220000000001</v>
      </c>
      <c r="T124" s="26">
        <v>0.20699999999999999</v>
      </c>
      <c r="U124" s="25">
        <f>M124*T124</f>
        <v>3104.3789999999999</v>
      </c>
      <c r="V124" s="16">
        <v>0.52100000000000002</v>
      </c>
      <c r="W124" s="25">
        <f>M124*V124</f>
        <v>7813.4369999999999</v>
      </c>
      <c r="X124" s="16">
        <v>0.4</v>
      </c>
      <c r="Y124" s="25">
        <f>X124*M124</f>
        <v>5998.8</v>
      </c>
      <c r="Z124" s="17">
        <v>3.0300000000000001E-3</v>
      </c>
      <c r="AA124" s="18">
        <f>M124*Z124</f>
        <v>45.440910000000002</v>
      </c>
      <c r="AB124" s="27">
        <f>IF(M124&gt;0,(AD124+AL124)/M124,0)</f>
        <v>3.1754703940788161E-3</v>
      </c>
      <c r="AC124" s="17">
        <v>2.9E-4</v>
      </c>
      <c r="AD124" s="24">
        <f>AC124*M124</f>
        <v>4.3491299999999997</v>
      </c>
      <c r="AE124" s="117">
        <v>0.216</v>
      </c>
      <c r="AF124" s="30">
        <f>AI124*(1-AJ124)*AE124</f>
        <v>41.821272</v>
      </c>
      <c r="AG124" s="28">
        <f>IF(AND(AE124&gt;0,AC124&gt;0,Z124&gt;0),((Z124-AC124)*AE124)/((AE124-AC124)*Z124),0)</f>
        <v>0.90550615489901887</v>
      </c>
      <c r="AH124" s="60">
        <f t="shared" si="1"/>
        <v>0.9098555208011474</v>
      </c>
      <c r="AI124" s="12">
        <v>213</v>
      </c>
      <c r="AJ124" s="14">
        <v>9.0999999999999998E-2</v>
      </c>
      <c r="AK124" s="15">
        <v>0.2235</v>
      </c>
      <c r="AL124" s="30">
        <f>AI124*(1-AJ124)*AK124</f>
        <v>43.273399500000004</v>
      </c>
      <c r="AM124" s="19">
        <v>1.65</v>
      </c>
      <c r="AN124" s="19">
        <v>804.48</v>
      </c>
      <c r="AO124" s="101">
        <f>AO122+AI124-AN124-AP124</f>
        <v>1323.5600000000004</v>
      </c>
      <c r="AP124" s="102">
        <v>188.67</v>
      </c>
      <c r="AQ124" s="12"/>
      <c r="AR124" s="31"/>
      <c r="AS124" s="20"/>
      <c r="AT124" s="20"/>
      <c r="AU124" s="20"/>
      <c r="AV124" s="20"/>
    </row>
    <row r="125" spans="1:48" x14ac:dyDescent="0.2">
      <c r="A125" s="158"/>
      <c r="B125" s="33">
        <v>2</v>
      </c>
      <c r="C125" s="11" t="s">
        <v>51</v>
      </c>
      <c r="D125" s="34">
        <v>19286</v>
      </c>
      <c r="E125" s="34">
        <v>3</v>
      </c>
      <c r="F125" s="34">
        <v>17742</v>
      </c>
      <c r="G125" s="35">
        <v>3</v>
      </c>
      <c r="H125" s="35">
        <v>8.3000000000000007</v>
      </c>
      <c r="I125" s="34">
        <v>17166</v>
      </c>
      <c r="J125" s="35">
        <v>1.5</v>
      </c>
      <c r="K125" s="34">
        <v>16386</v>
      </c>
      <c r="L125" s="36">
        <v>6.6000000000000003E-2</v>
      </c>
      <c r="M125" s="37">
        <f>ROUND(K125*(1-L125),0)</f>
        <v>15305</v>
      </c>
      <c r="N125" s="38">
        <v>0.496</v>
      </c>
      <c r="O125" s="25">
        <f>M125*N125</f>
        <v>7591.28</v>
      </c>
      <c r="P125" s="36">
        <v>0.379</v>
      </c>
      <c r="Q125" s="25">
        <f>M125*P125</f>
        <v>5800.5950000000003</v>
      </c>
      <c r="R125" s="39">
        <v>0.125</v>
      </c>
      <c r="S125" s="25">
        <f>M125*R125</f>
        <v>1913.125</v>
      </c>
      <c r="T125" s="28">
        <v>0.215</v>
      </c>
      <c r="U125" s="25">
        <f>M125*T125</f>
        <v>3290.5749999999998</v>
      </c>
      <c r="V125" s="39">
        <v>0.51800000000000002</v>
      </c>
      <c r="W125" s="25">
        <f>M125*V125</f>
        <v>7927.9900000000007</v>
      </c>
      <c r="X125" s="39">
        <v>0.39</v>
      </c>
      <c r="Y125" s="25">
        <f>X125*M125</f>
        <v>5968.95</v>
      </c>
      <c r="Z125" s="40">
        <v>3.0400000000000002E-3</v>
      </c>
      <c r="AA125" s="18">
        <f>M125*Z125</f>
        <v>46.527200000000001</v>
      </c>
      <c r="AB125" s="27">
        <f>IF(M125&gt;0,(AD125+AL125)/M125,0)</f>
        <v>3.2937812871610584E-3</v>
      </c>
      <c r="AC125" s="40">
        <v>2.7E-4</v>
      </c>
      <c r="AD125" s="37">
        <f>AC125*M125</f>
        <v>4.1323499999999997</v>
      </c>
      <c r="AE125" s="28">
        <v>0.21590000000000001</v>
      </c>
      <c r="AF125" s="41">
        <f>AI125*(1-AJ125)*AE125</f>
        <v>46.129409899999999</v>
      </c>
      <c r="AG125" s="28">
        <f>IF(AND(AE125&gt;0,AC125&gt;0,Z125&gt;0),((Z125-AC125)*AE125)/((AE125-AC125)*Z125),0)</f>
        <v>0.91232514516825847</v>
      </c>
      <c r="AH125" s="29">
        <f t="shared" si="1"/>
        <v>0.91917312779622662</v>
      </c>
      <c r="AI125" s="34">
        <v>233</v>
      </c>
      <c r="AJ125" s="36">
        <v>8.3000000000000004E-2</v>
      </c>
      <c r="AK125" s="38">
        <v>0.21659999999999999</v>
      </c>
      <c r="AL125" s="41">
        <f>AI125*(1-AJ125)*AK125</f>
        <v>46.278972599999996</v>
      </c>
      <c r="AM125" s="42">
        <v>1.71</v>
      </c>
      <c r="AN125" s="42"/>
      <c r="AO125" s="121">
        <f>AO124+AI125-AN125</f>
        <v>1556.5600000000004</v>
      </c>
      <c r="AP125" s="104"/>
      <c r="AQ125" s="43"/>
      <c r="AR125" s="44"/>
      <c r="AS125" s="45"/>
      <c r="AT125" s="45"/>
      <c r="AU125" s="45"/>
      <c r="AV125" s="45"/>
    </row>
    <row r="126" spans="1:48" x14ac:dyDescent="0.2">
      <c r="A126" s="158"/>
      <c r="B126" s="33">
        <v>3</v>
      </c>
      <c r="C126" s="46" t="s">
        <v>56</v>
      </c>
      <c r="D126" s="43">
        <v>21615</v>
      </c>
      <c r="E126" s="43">
        <v>1</v>
      </c>
      <c r="F126" s="43">
        <v>18294</v>
      </c>
      <c r="G126" s="37">
        <v>4.5999999999999996</v>
      </c>
      <c r="H126" s="37">
        <v>9.4</v>
      </c>
      <c r="I126" s="43">
        <v>17946</v>
      </c>
      <c r="J126" s="37">
        <v>0.9</v>
      </c>
      <c r="K126" s="43">
        <v>16462</v>
      </c>
      <c r="L126" s="39">
        <v>5.8999999999999997E-2</v>
      </c>
      <c r="M126" s="37">
        <f>ROUND(K126*(1-L126),0)</f>
        <v>15491</v>
      </c>
      <c r="N126" s="28">
        <v>0.55500000000000005</v>
      </c>
      <c r="O126" s="25">
        <f>M126*N126</f>
        <v>8597.505000000001</v>
      </c>
      <c r="P126" s="39">
        <v>0.41599999999999998</v>
      </c>
      <c r="Q126" s="25">
        <f>M126*P126</f>
        <v>6444.2559999999994</v>
      </c>
      <c r="R126" s="39">
        <v>2.9000000000000001E-2</v>
      </c>
      <c r="S126" s="25">
        <f>M126*R126</f>
        <v>449.23900000000003</v>
      </c>
      <c r="T126" s="28">
        <v>0.21199999999999999</v>
      </c>
      <c r="U126" s="25">
        <f>M126*T126</f>
        <v>3284.0920000000001</v>
      </c>
      <c r="V126" s="39">
        <v>0.52300000000000002</v>
      </c>
      <c r="W126" s="25">
        <f>M126*V126</f>
        <v>8101.7930000000006</v>
      </c>
      <c r="X126" s="39">
        <v>0.39</v>
      </c>
      <c r="Y126" s="25">
        <f>X126*M126</f>
        <v>6041.49</v>
      </c>
      <c r="Z126" s="47">
        <v>3.0500000000000002E-3</v>
      </c>
      <c r="AA126" s="18">
        <f>M126*Z126</f>
        <v>47.247550000000004</v>
      </c>
      <c r="AB126" s="27">
        <f>IF(M126&gt;0,(AD126+AL126)/M126,0)</f>
        <v>3.2494638047898777E-3</v>
      </c>
      <c r="AC126" s="47">
        <v>2.5999999999999998E-4</v>
      </c>
      <c r="AD126" s="37">
        <f>AC126*M126</f>
        <v>4.02766</v>
      </c>
      <c r="AE126" s="28">
        <v>0.22009999999999999</v>
      </c>
      <c r="AF126" s="41">
        <f>AI126*(1-AJ126)*AE126</f>
        <v>44.201142300000001</v>
      </c>
      <c r="AG126" s="28">
        <f>IF(AND(AE126&gt;0,AC126&gt;0,Z126&gt;0),((Z126-AC126)*AE126)/((AE126-AC126)*Z126),0)</f>
        <v>0.91583595819314201</v>
      </c>
      <c r="AH126" s="29">
        <f t="shared" si="1"/>
        <v>0.92102524914811668</v>
      </c>
      <c r="AI126" s="43">
        <v>219</v>
      </c>
      <c r="AJ126" s="39">
        <v>8.3000000000000004E-2</v>
      </c>
      <c r="AK126" s="28">
        <v>0.2306</v>
      </c>
      <c r="AL126" s="41">
        <f>AI126*(1-AJ126)*AK126</f>
        <v>46.309783799999998</v>
      </c>
      <c r="AM126" s="18">
        <v>1.6</v>
      </c>
      <c r="AN126" s="18"/>
      <c r="AO126" s="121">
        <f>AO125+AI126-AN126</f>
        <v>1775.5600000000004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5" thickBot="1" x14ac:dyDescent="0.25">
      <c r="A127" s="159"/>
      <c r="B127" s="49" t="s">
        <v>38</v>
      </c>
      <c r="C127" s="50"/>
      <c r="D127" s="51">
        <f>SUM(D124:D126)</f>
        <v>45701</v>
      </c>
      <c r="E127" s="61"/>
      <c r="F127" s="51">
        <f>SUM(F124:F126)</f>
        <v>46222</v>
      </c>
      <c r="G127" s="62"/>
      <c r="H127" s="62"/>
      <c r="I127" s="51">
        <f>SUM(I124:I126)</f>
        <v>44990</v>
      </c>
      <c r="J127" s="52"/>
      <c r="K127" s="51">
        <f>SUM(K124:K126)</f>
        <v>48939</v>
      </c>
      <c r="L127" s="21">
        <f>IF(K127&gt;0,(K124*L124+K125*L125+K126*L126)/K127,0)</f>
        <v>6.4302948568626256E-2</v>
      </c>
      <c r="M127" s="52">
        <f>M124+M125+M126</f>
        <v>45793</v>
      </c>
      <c r="N127" s="53">
        <f>IF(M127&gt;0,O127/M127,0)</f>
        <v>0.51432122813530456</v>
      </c>
      <c r="O127" s="54">
        <f>O124+O125+O126</f>
        <v>23552.312000000002</v>
      </c>
      <c r="P127" s="21">
        <f>IF(M127&gt;0,Q127/M127,0)</f>
        <v>0.39282645819230005</v>
      </c>
      <c r="Q127" s="54">
        <f>Q124+Q125+Q126</f>
        <v>17988.701999999997</v>
      </c>
      <c r="R127" s="21">
        <f>IF(M127&gt;0,S127/M127,0)</f>
        <v>9.2852313672395367E-2</v>
      </c>
      <c r="S127" s="54">
        <f>S124+S125+S126</f>
        <v>4251.9860000000008</v>
      </c>
      <c r="T127" s="21">
        <f>IF(M127&gt;0,U127/M127,0)</f>
        <v>0.21136518681894614</v>
      </c>
      <c r="U127" s="54">
        <f>U124+U125+U126</f>
        <v>9679.0460000000003</v>
      </c>
      <c r="V127" s="21">
        <f>IF(M127&gt;0,W127/M127,0)</f>
        <v>0.52067390212477893</v>
      </c>
      <c r="W127" s="54">
        <f>W124+W125+W126</f>
        <v>23843.22</v>
      </c>
      <c r="X127" s="21">
        <f>IF(M127&gt;0,Y127/M127,0)</f>
        <v>0.39327495468739759</v>
      </c>
      <c r="Y127" s="54">
        <f>Y124+Y125+Y126</f>
        <v>18009.239999999998</v>
      </c>
      <c r="Z127" s="55">
        <f>IF(M127&gt;0,AA127/M127,0)</f>
        <v>3.0401078767497221E-3</v>
      </c>
      <c r="AA127" s="56">
        <f>SUM(AA124:AA126)</f>
        <v>139.21566000000001</v>
      </c>
      <c r="AB127" s="55">
        <f>IF(M127&gt;0,(AB124*M124+AB125*M125+AB126*M126)/M127,0)</f>
        <v>3.2400431485161488E-3</v>
      </c>
      <c r="AC127" s="55">
        <f>IF(K127&gt;0,(K124*AC124+K125*AC125+K126*AC126)/K127,0)</f>
        <v>2.7321216207932321E-4</v>
      </c>
      <c r="AD127" s="52">
        <f>SUM(AD124:AD126)</f>
        <v>12.509139999999999</v>
      </c>
      <c r="AE127" s="53">
        <f>IF(K127&gt;0,(K124*AE124+K125*AE125+K126*AE126)/K127,0)</f>
        <v>0.21734566705490507</v>
      </c>
      <c r="AF127" s="58">
        <f>SUM(AF124:AF126)</f>
        <v>132.15182420000002</v>
      </c>
      <c r="AG127" s="53">
        <f>IF(AND(AA127&gt;0),((AA124*AG124+AA125*AG125+AA126*AG126)/AA127),0)</f>
        <v>0.91129089507612404</v>
      </c>
      <c r="AH127" s="57">
        <f t="shared" si="1"/>
        <v>0.91679670658203383</v>
      </c>
      <c r="AI127" s="51">
        <f>SUM(AI124:AI126)</f>
        <v>665</v>
      </c>
      <c r="AJ127" s="21">
        <f>IF(AI127&gt;0,(AJ124*AI124+AJ125*AI125+AJ126*AI126)/AI127,0)</f>
        <v>8.556240601503759E-2</v>
      </c>
      <c r="AK127" s="53">
        <f>IF(K127&gt;0,(AK124*K124+AK125*K125+AK126*K126)/K127,0)</f>
        <v>0.22357799096834838</v>
      </c>
      <c r="AL127" s="58">
        <f>SUM(AL124:AL126)</f>
        <v>135.8621559</v>
      </c>
      <c r="AM127" s="63"/>
      <c r="AN127" s="56">
        <f>SUM(AN124:AN126)</f>
        <v>804.48</v>
      </c>
      <c r="AO127" s="105"/>
      <c r="AP127" s="106">
        <f>AO126</f>
        <v>1775.5600000000004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1517188</v>
      </c>
      <c r="E128" s="69"/>
      <c r="F128" s="69">
        <f>SUM(F127,F123,F119,F115,F111,F107,F103,F99,F95,F91,F87,F83,F79,F75,F71,F67,F63,F59,F55,F51,F47,F43,F39,F35,F31,F27,F23,F19,F15,F11,F7)</f>
        <v>1463485</v>
      </c>
      <c r="G128" s="75"/>
      <c r="H128" s="69"/>
      <c r="I128" s="69">
        <f>SUM(I127,I123,I119,I115,I111,I107,I103,I99,I95,I91,I87,I83,I79,I75,I71,I67,I63,I59,I55,I51,I47,I43,I39,I35,I31,I27,I23,I19,I15,I11,I7)</f>
        <v>1461046</v>
      </c>
      <c r="J128" s="75"/>
      <c r="K128" s="69">
        <f>SUM(K127,K123,K119,K115,K111,K107,K103,K99,K95,K91,K87,K83,K79,K75,K71,K67,K63,K59,K55,K51,K47,K43,K39,K35,K31,K27,K23,K19,K15,K11,K7)</f>
        <v>1480151</v>
      </c>
      <c r="L128" s="70">
        <f>1-M128/K128</f>
        <v>6.8588948019492557E-2</v>
      </c>
      <c r="M128" s="69">
        <f>SUM(M127,M123,M119,M115,M111,M107,M103,M99,M95,M91,M87,M83,M79,M75,M71,M67,M63,M59,M55,M51,M47,M43,M39,M35,M31,M27,M23,M19,M15,M11,M7)</f>
        <v>1378629</v>
      </c>
      <c r="N128" s="71">
        <f>IF(AND(M128&gt;0),(O128/M128),0)</f>
        <v>0.58083528200843026</v>
      </c>
      <c r="O128" s="69">
        <f>SUM(O127,O123,O119,O115,O111,O107,O103,O99,O95,O91,O87,O83,O79,O75,O71,O67,O63,O59,O55,O51,O47,O43,O39,O35,O31,O27,O23,O19,O15,O11,O7)</f>
        <v>800756.36400000018</v>
      </c>
      <c r="P128" s="71">
        <f>Q128/M128</f>
        <v>0.3764280578748887</v>
      </c>
      <c r="Q128" s="69">
        <f>SUM(Q127,Q123,Q119,Q115,Q111,Q107,Q103,Q99,Q95,Q91,Q87,Q83,Q79,Q75,Q71,Q67,Q63,Q59,Q55,Q51,Q47,Q43,Q39,Q35,Q31,Q27,Q23,Q19,Q15,Q11,Q7)</f>
        <v>518954.63699999993</v>
      </c>
      <c r="R128" s="71">
        <f>S128/M128</f>
        <v>4.2758909757447436E-2</v>
      </c>
      <c r="S128" s="69">
        <f>SUM(S127,S123,S119,S115,S111,S107,S103,S99,S95,S91,S87,S83,S79,S75,S71,S67,S63,S59,S55,S51,S47,S43,S39,S35,S31,S27,S23,S19,S15,S11,S7)</f>
        <v>58948.673000000003</v>
      </c>
      <c r="T128" s="71">
        <f>U128/M128</f>
        <v>0.22782949147305043</v>
      </c>
      <c r="U128" s="69">
        <f>SUM(U127,U123,U119,U115,U111,U107,U103,U99,U95,U91,U87,U83,U79,U75,U71,U67,U63,U59,U55,U51,U47,U43,U39,U35,U31,U27,U23,U19,U15,U11,U7)</f>
        <v>314092.34400000004</v>
      </c>
      <c r="V128" s="71">
        <f>W128/M128</f>
        <v>0.50393370660271919</v>
      </c>
      <c r="W128" s="69">
        <f>SUM(W127,W123,W119,W115,W111,W107,W103,W99,W95,W91,W87,W83,W79,W75,W71,W67,W63,W59,W55,W51,W47,W43,W39,W35,W31,W27,W23,W19,W15,W11,W7)</f>
        <v>694737.62200000009</v>
      </c>
      <c r="X128" s="71">
        <f>IF(AND(M128&gt;0),(Y128/M128),0)</f>
        <v>0.39341464599975778</v>
      </c>
      <c r="Y128" s="69">
        <f>SUM(Y127,Y123,Y119,Y115,Y111,Y107,Y103,Y99,Y95,Y91,Y87,Y83,Y79,Y75,Y71,Y67,Y63,Y59,Y55,Y51,Y47,Y43,Y39,Y35,Y31,Y27,Y23,Y19,Y15,Y11,Y7)</f>
        <v>542372.84000000008</v>
      </c>
      <c r="Z128" s="72">
        <f>IF(AND(M128&gt;0),(AA128/M128),0)</f>
        <v>3.0443242743334134E-3</v>
      </c>
      <c r="AA128" s="69">
        <f>SUM(AA127,AA123,AA119,AA115,AA111,AA107,AA103,AA99,AA95,AA91,AA87,AA83,AA79,AA75,AA71,AA67,AA63,AA59,AA55,AA51,AA47,AA43,AA39,AA35,AA31,AA27,AA23,AA19,AA15,AA11,AA7)</f>
        <v>4196.9937299999992</v>
      </c>
      <c r="AB128" s="73">
        <f>(AD128+AL128)/M128</f>
        <v>3.1195991437145171E-3</v>
      </c>
      <c r="AC128" s="74">
        <f>AD128/(M128-AI128)</f>
        <v>2.9262653167991986E-4</v>
      </c>
      <c r="AD128" s="75">
        <f>SUM(AD127,AD123,AD119,AD115,AD111,AD107,AD103,AD99,AD95,AD91,AD87,AD83,AD79,AD75,AD71,AD67,AD63,AD59,AD55,AD51,AD47,AD43,AD39,AD35,AD31,AD27,AD23,AD19,AD15,AD11,AD7)</f>
        <v>397.69321000000008</v>
      </c>
      <c r="AE128" s="71">
        <f>AF128/AI128</f>
        <v>0.19656920945255851</v>
      </c>
      <c r="AF128" s="69">
        <f>SUM(AF127,AF123,AF119,AF115,AF111,AF107,AF103,AF99,AF95,AF91,AF87,AF83,AF79,AF75,AF71,AF67,AF63,AF59,AF55,AF51,AF47,AF43,AF39,AF35,AF31,AF27,AF23,AF19,AF15,AF11,AF7)</f>
        <v>3849.2182595000008</v>
      </c>
      <c r="AG128" s="76">
        <f>((Z128-AC128)*AE128)/((AE128-AC128)*Z128)</f>
        <v>0.90522558350551829</v>
      </c>
      <c r="AH128" s="77">
        <f>((AB128-AC128)*AK128)/((AK128-AC128)*AB128)</f>
        <v>0.90752976232983329</v>
      </c>
      <c r="AI128" s="69">
        <f>SUM(AI127,AI123,AI119,AI115,AI111,AI107,AI103,AI99,AI95,AI91,AI87,AI83,AI79,AI75,AI71,AI67,AI63,AI59,AI55,AI51,AI47,AI43,AI39,AI35,AI31,AI27,AI23,AI19,AI15,AI11,AI7)</f>
        <v>19582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9.0823256051475856E-2</v>
      </c>
      <c r="AK128" s="71">
        <f>AL128/AI128</f>
        <v>0.1993196117812277</v>
      </c>
      <c r="AL128" s="69">
        <f>SUM(AL127,AL123,AL119,AL115,AL111,AL107,AL103,AL99,AL95,AL91,AL87,AL83,AL79,AL75,AL71,AL67,AL63,AL59,AL55,AL51,AL47,AL43,AL39,AL35,AL31,AL27,AL23,AL19,AL15,AL11,AL7)</f>
        <v>3903.0766379000011</v>
      </c>
      <c r="AM128" s="69"/>
      <c r="AN128" s="107">
        <f>SUM(AN127,AN123,AN119,AN115,AN111,AN107,AN103,AN99,AN95,AN91,AN87,AN83,AN79,AN75,AN71,AN67,AN63,AN59,AN55,AN51,AN47,AN43,AN39,AN35,AN31,AN27,AN23,AN19,AN15,AN11,AN7)</f>
        <v>19166.38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2">
      <c r="AH131" s="80"/>
    </row>
    <row r="132" spans="34:34" x14ac:dyDescent="0.2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_3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</protectedRanges>
  <mergeCells count="36">
    <mergeCell ref="AS1:AT1"/>
    <mergeCell ref="AU1:AV1"/>
    <mergeCell ref="A124:A127"/>
    <mergeCell ref="A104:A107"/>
    <mergeCell ref="A108:A111"/>
    <mergeCell ref="A112:A115"/>
    <mergeCell ref="A116:A119"/>
    <mergeCell ref="A120:A123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A1:A2"/>
    <mergeCell ref="B1:B2"/>
    <mergeCell ref="A24:A27"/>
    <mergeCell ref="A28:A31"/>
    <mergeCell ref="A32:A35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32"/>
  <sheetViews>
    <sheetView zoomScale="110" zoomScaleNormal="110" workbookViewId="0">
      <pane ySplit="2" topLeftCell="A3" activePane="bottomLeft" state="frozen"/>
      <selection pane="bottomLeft" sqref="A1:A2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8.42578125" style="32" hidden="1" customWidth="1"/>
    <col min="20" max="20" width="9" style="32" customWidth="1"/>
    <col min="21" max="21" width="6.7109375" style="32" hidden="1" customWidth="1"/>
    <col min="22" max="22" width="9" style="32" customWidth="1"/>
    <col min="23" max="23" width="7.42578125" style="32" hidden="1" customWidth="1"/>
    <col min="24" max="24" width="9.85546875" style="32" customWidth="1"/>
    <col min="25" max="25" width="14.42578125" style="32" hidden="1" customWidth="1"/>
    <col min="26" max="26" width="11.5703125" style="32" bestFit="1" customWidth="1"/>
    <col min="27" max="27" width="7.5703125" style="32" hidden="1" customWidth="1"/>
    <col min="28" max="28" width="11.7109375" style="32" hidden="1" customWidth="1"/>
    <col min="29" max="29" width="11.5703125" style="32" bestFit="1" customWidth="1"/>
    <col min="30" max="30" width="12.28515625" style="32" hidden="1" customWidth="1"/>
    <col min="31" max="31" width="15" style="80" customWidth="1"/>
    <col min="32" max="32" width="15" style="82" hidden="1" customWidth="1"/>
    <col min="33" max="33" width="13.85546875" style="32" customWidth="1"/>
    <col min="34" max="34" width="10" style="32" customWidth="1"/>
    <col min="35" max="35" width="12" style="32" customWidth="1"/>
    <col min="36" max="36" width="11.5703125" style="81" customWidth="1"/>
    <col min="37" max="37" width="12.28515625" style="82" bestFit="1" customWidth="1"/>
    <col min="38" max="38" width="11.7109375" style="32" bestFit="1" customWidth="1"/>
    <col min="39" max="39" width="11.85546875" style="32" customWidth="1"/>
    <col min="40" max="40" width="12" style="110" customWidth="1"/>
    <col min="41" max="41" width="11.5703125" style="111" customWidth="1"/>
    <col min="42" max="42" width="11.5703125" style="112" customWidth="1"/>
    <col min="43" max="43" width="12.140625" style="83" customWidth="1"/>
    <col min="44" max="44" width="14.85546875" style="32" customWidth="1"/>
    <col min="45" max="45" width="6.42578125" style="32" bestFit="1" customWidth="1"/>
    <col min="46" max="46" width="10.42578125" style="32" customWidth="1"/>
    <col min="47" max="47" width="6.42578125" style="32" bestFit="1" customWidth="1"/>
    <col min="48" max="48" width="11.140625" style="32" customWidth="1"/>
    <col min="49" max="16384" width="9.140625" style="32"/>
  </cols>
  <sheetData>
    <row r="1" spans="1:48" s="22" customFormat="1" ht="66" customHeight="1" x14ac:dyDescent="0.2">
      <c r="A1" s="164" t="s">
        <v>47</v>
      </c>
      <c r="B1" s="166" t="s">
        <v>46</v>
      </c>
      <c r="C1" s="161" t="s">
        <v>45</v>
      </c>
      <c r="D1" s="129" t="s">
        <v>0</v>
      </c>
      <c r="E1" s="129" t="s">
        <v>1</v>
      </c>
      <c r="F1" s="129" t="s">
        <v>2</v>
      </c>
      <c r="G1" s="2" t="s">
        <v>48</v>
      </c>
      <c r="H1" s="129" t="s">
        <v>3</v>
      </c>
      <c r="I1" s="129" t="s">
        <v>4</v>
      </c>
      <c r="J1" s="124" t="s">
        <v>49</v>
      </c>
      <c r="K1" s="129" t="s">
        <v>5</v>
      </c>
      <c r="L1" s="129" t="s">
        <v>6</v>
      </c>
      <c r="M1" s="129" t="s">
        <v>7</v>
      </c>
      <c r="N1" s="129" t="s">
        <v>8</v>
      </c>
      <c r="O1" s="129"/>
      <c r="P1" s="1" t="s">
        <v>9</v>
      </c>
      <c r="Q1" s="1"/>
      <c r="R1" s="1" t="s">
        <v>10</v>
      </c>
      <c r="S1" s="1"/>
      <c r="T1" s="129" t="s">
        <v>11</v>
      </c>
      <c r="U1" s="129"/>
      <c r="V1" s="129" t="s">
        <v>12</v>
      </c>
      <c r="W1" s="129"/>
      <c r="X1" s="129" t="s">
        <v>13</v>
      </c>
      <c r="Y1" s="129"/>
      <c r="Z1" s="129" t="s">
        <v>14</v>
      </c>
      <c r="AA1" s="129" t="s">
        <v>15</v>
      </c>
      <c r="AB1" s="129" t="s">
        <v>16</v>
      </c>
      <c r="AC1" s="129" t="s">
        <v>17</v>
      </c>
      <c r="AD1" s="129" t="s">
        <v>18</v>
      </c>
      <c r="AE1" s="114" t="s">
        <v>43</v>
      </c>
      <c r="AF1" s="3" t="s">
        <v>44</v>
      </c>
      <c r="AG1" s="129" t="s">
        <v>19</v>
      </c>
      <c r="AH1" s="129" t="s">
        <v>20</v>
      </c>
      <c r="AI1" s="129" t="s">
        <v>21</v>
      </c>
      <c r="AJ1" s="2" t="s">
        <v>22</v>
      </c>
      <c r="AK1" s="3" t="s">
        <v>23</v>
      </c>
      <c r="AL1" s="129" t="s">
        <v>24</v>
      </c>
      <c r="AM1" s="129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9" t="s">
        <v>27</v>
      </c>
      <c r="AS1" s="163" t="s">
        <v>28</v>
      </c>
      <c r="AT1" s="163"/>
      <c r="AU1" s="163" t="s">
        <v>29</v>
      </c>
      <c r="AV1" s="163"/>
    </row>
    <row r="2" spans="1:48" s="22" customFormat="1" ht="13.5" thickBot="1" x14ac:dyDescent="0.25">
      <c r="A2" s="165"/>
      <c r="B2" s="167"/>
      <c r="C2" s="162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5" thickBot="1" x14ac:dyDescent="0.25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Май!AP127</f>
        <v>1775.5600000000004</v>
      </c>
      <c r="AP3" s="100"/>
      <c r="AQ3" s="90"/>
      <c r="AR3" s="128"/>
      <c r="AS3" s="128"/>
      <c r="AT3" s="128"/>
      <c r="AU3" s="128"/>
      <c r="AV3" s="128"/>
    </row>
    <row r="4" spans="1:48" x14ac:dyDescent="0.2">
      <c r="A4" s="157">
        <v>1</v>
      </c>
      <c r="B4" s="23">
        <v>1</v>
      </c>
      <c r="C4" s="11" t="s">
        <v>53</v>
      </c>
      <c r="D4" s="12">
        <v>6443</v>
      </c>
      <c r="E4" s="12">
        <v>0</v>
      </c>
      <c r="F4" s="12">
        <v>6680</v>
      </c>
      <c r="G4" s="13">
        <v>3.4</v>
      </c>
      <c r="H4" s="13">
        <v>8.6999999999999993</v>
      </c>
      <c r="I4" s="12">
        <v>6571</v>
      </c>
      <c r="J4" s="13">
        <v>4.5</v>
      </c>
      <c r="K4" s="12">
        <v>16354</v>
      </c>
      <c r="L4" s="14">
        <v>6.9000000000000006E-2</v>
      </c>
      <c r="M4" s="24">
        <f>ROUND(K4*(1-L4),0)</f>
        <v>15226</v>
      </c>
      <c r="N4" s="15">
        <v>0.70499999999999996</v>
      </c>
      <c r="O4" s="25">
        <f>M4*N4</f>
        <v>10734.33</v>
      </c>
      <c r="P4" s="14">
        <v>0.26600000000000001</v>
      </c>
      <c r="Q4" s="25">
        <f>M4*P4</f>
        <v>4050.1160000000004</v>
      </c>
      <c r="R4" s="16">
        <v>2.9000000000000001E-2</v>
      </c>
      <c r="S4" s="25">
        <f>M4*R4</f>
        <v>441.55400000000003</v>
      </c>
      <c r="T4" s="26">
        <v>0.222</v>
      </c>
      <c r="U4" s="25">
        <f>M4*T4</f>
        <v>3380.172</v>
      </c>
      <c r="V4" s="16">
        <v>0.51200000000000001</v>
      </c>
      <c r="W4" s="25">
        <f>M4*V4</f>
        <v>7795.7120000000004</v>
      </c>
      <c r="X4" s="16">
        <v>0.4</v>
      </c>
      <c r="Y4" s="155">
        <f>X4*M4</f>
        <v>6090.4000000000005</v>
      </c>
      <c r="Z4" s="17">
        <v>3.1099999999999999E-3</v>
      </c>
      <c r="AA4" s="19">
        <f>M4*Z4</f>
        <v>47.35286</v>
      </c>
      <c r="AB4" s="27">
        <f>IF(M4&gt;0,(AD4+AL4)/M4,0)</f>
        <v>3.1854572770261395E-3</v>
      </c>
      <c r="AC4" s="17">
        <v>2.7E-4</v>
      </c>
      <c r="AD4" s="24">
        <f>AC4*M4</f>
        <v>4.1110199999999999</v>
      </c>
      <c r="AE4" s="117">
        <v>0.21679999999999999</v>
      </c>
      <c r="AF4" s="30">
        <f>AI4*(1-AJ4)*AE4</f>
        <v>43.253551200000004</v>
      </c>
      <c r="AG4" s="28">
        <f>IF(AND(AE4&gt;0,AC4&gt;0,Z4&gt;0),((Z4-AC4)*AE4)/((AE4-AC4)*Z4),0)</f>
        <v>0.91432196484658712</v>
      </c>
      <c r="AH4" s="60">
        <f>IF(AND(AB4&gt;0,AK4&gt;0,AC4&gt;0),((AK4*(AB4-AC4))/(AB4*(AK4-AC4))),0)</f>
        <v>0.91635177614667207</v>
      </c>
      <c r="AI4" s="12">
        <v>219</v>
      </c>
      <c r="AJ4" s="14">
        <v>8.8999999999999996E-2</v>
      </c>
      <c r="AK4" s="15">
        <v>0.2225</v>
      </c>
      <c r="AL4" s="30">
        <f>AI4*(1-AJ4)*AK4</f>
        <v>44.390752500000005</v>
      </c>
      <c r="AM4" s="19">
        <v>1.6</v>
      </c>
      <c r="AN4" s="19">
        <v>1061.3</v>
      </c>
      <c r="AO4" s="113">
        <f>AO3+AI4-AN4</f>
        <v>933.26000000000045</v>
      </c>
      <c r="AP4" s="102"/>
      <c r="AQ4" s="12"/>
      <c r="AR4" s="31"/>
      <c r="AS4" s="20"/>
      <c r="AT4" s="20"/>
      <c r="AU4" s="20"/>
      <c r="AV4" s="20"/>
    </row>
    <row r="5" spans="1:48" x14ac:dyDescent="0.2">
      <c r="A5" s="158"/>
      <c r="B5" s="33">
        <v>2</v>
      </c>
      <c r="C5" s="11" t="s">
        <v>51</v>
      </c>
      <c r="D5" s="34">
        <v>20342</v>
      </c>
      <c r="E5" s="34">
        <v>1</v>
      </c>
      <c r="F5" s="34">
        <v>17374</v>
      </c>
      <c r="G5" s="35">
        <v>3.2</v>
      </c>
      <c r="H5" s="35">
        <v>8.1999999999999993</v>
      </c>
      <c r="I5" s="34">
        <v>17543</v>
      </c>
      <c r="J5" s="35">
        <v>3</v>
      </c>
      <c r="K5" s="34">
        <v>16312</v>
      </c>
      <c r="L5" s="36">
        <v>7.0000000000000007E-2</v>
      </c>
      <c r="M5" s="37">
        <f>ROUND(K5*(1-L5),0)</f>
        <v>15170</v>
      </c>
      <c r="N5" s="38">
        <v>0.67700000000000005</v>
      </c>
      <c r="O5" s="25">
        <f>M5*N5</f>
        <v>10270.09</v>
      </c>
      <c r="P5" s="36">
        <v>0.307</v>
      </c>
      <c r="Q5" s="25">
        <f>M5*P5</f>
        <v>4657.1899999999996</v>
      </c>
      <c r="R5" s="39">
        <v>1.6E-2</v>
      </c>
      <c r="S5" s="25">
        <f>M5*R5</f>
        <v>242.72</v>
      </c>
      <c r="T5" s="28">
        <v>0.22900000000000001</v>
      </c>
      <c r="U5" s="25">
        <f>M5*T5</f>
        <v>3473.9300000000003</v>
      </c>
      <c r="V5" s="39">
        <v>0.51500000000000001</v>
      </c>
      <c r="W5" s="25">
        <f>M5*V5</f>
        <v>7812.55</v>
      </c>
      <c r="X5" s="39">
        <v>0.4</v>
      </c>
      <c r="Y5" s="25">
        <f>X5*M5</f>
        <v>6068</v>
      </c>
      <c r="Z5" s="40">
        <v>3.0699999999999998E-3</v>
      </c>
      <c r="AA5" s="18">
        <f>M5*Z5</f>
        <v>46.571899999999999</v>
      </c>
      <c r="AB5" s="27">
        <f>IF(M5&gt;0,(AD5+AL5)/M5,0)</f>
        <v>3.0745134871456824E-3</v>
      </c>
      <c r="AC5" s="40">
        <v>2.7999999999999998E-4</v>
      </c>
      <c r="AD5" s="37">
        <f>AC5*M5</f>
        <v>4.2475999999999994</v>
      </c>
      <c r="AE5" s="28">
        <v>0.21779999999999999</v>
      </c>
      <c r="AF5" s="41">
        <f>AI5*(1-AJ5)*AE5</f>
        <v>41.911689600000003</v>
      </c>
      <c r="AG5" s="28">
        <f>IF(AND(AE5&gt;0,AC5&gt;0,Z5&gt;0),((Z5-AC5)*AE5)/((AE5-AC5)*Z5),0)</f>
        <v>0.90996462341850648</v>
      </c>
      <c r="AH5" s="29">
        <f t="shared" ref="AH5:AH68" si="0">IF(AND(AB5&gt;0,AK5&gt;0,AC5&gt;0),((AK5*(AB5-AC5))/(AB5*(AK5-AC5))),0)</f>
        <v>0.91008539369580121</v>
      </c>
      <c r="AI5" s="34">
        <v>211</v>
      </c>
      <c r="AJ5" s="36">
        <v>8.7999999999999995E-2</v>
      </c>
      <c r="AK5" s="38">
        <v>0.2203</v>
      </c>
      <c r="AL5" s="41">
        <f>AI5*(1-AJ5)*AK5</f>
        <v>42.392769600000001</v>
      </c>
      <c r="AM5" s="42">
        <v>1.65</v>
      </c>
      <c r="AN5" s="42"/>
      <c r="AO5" s="113">
        <f>AO4+AI5-AN5</f>
        <v>1144.2600000000004</v>
      </c>
      <c r="AP5" s="103"/>
      <c r="AQ5" s="43"/>
      <c r="AR5" s="44"/>
      <c r="AS5" s="45"/>
      <c r="AT5" s="45"/>
      <c r="AU5" s="45"/>
      <c r="AV5" s="45"/>
    </row>
    <row r="6" spans="1:48" x14ac:dyDescent="0.2">
      <c r="A6" s="158"/>
      <c r="B6" s="33">
        <v>3</v>
      </c>
      <c r="C6" s="11" t="s">
        <v>56</v>
      </c>
      <c r="D6" s="43">
        <v>17562</v>
      </c>
      <c r="E6" s="43">
        <v>1</v>
      </c>
      <c r="F6" s="43">
        <v>18400</v>
      </c>
      <c r="G6" s="37">
        <v>3</v>
      </c>
      <c r="H6" s="37">
        <v>9.4</v>
      </c>
      <c r="I6" s="43">
        <v>18779</v>
      </c>
      <c r="J6" s="37">
        <v>2.2999999999999998</v>
      </c>
      <c r="K6" s="43">
        <v>16446</v>
      </c>
      <c r="L6" s="39">
        <v>6.3E-2</v>
      </c>
      <c r="M6" s="37">
        <f>ROUND(K6*(1-L6),0)</f>
        <v>15410</v>
      </c>
      <c r="N6" s="28">
        <v>0.53</v>
      </c>
      <c r="O6" s="25">
        <f>M6*N6</f>
        <v>8167.3</v>
      </c>
      <c r="P6" s="39">
        <v>0.434</v>
      </c>
      <c r="Q6" s="25">
        <f>M6*P6</f>
        <v>6687.94</v>
      </c>
      <c r="R6" s="39">
        <v>3.5999999999999997E-2</v>
      </c>
      <c r="S6" s="25">
        <f>M6*R6</f>
        <v>554.76</v>
      </c>
      <c r="T6" s="28">
        <v>0.22500000000000001</v>
      </c>
      <c r="U6" s="25">
        <f>M6*T6</f>
        <v>3467.25</v>
      </c>
      <c r="V6" s="39">
        <v>0.51400000000000001</v>
      </c>
      <c r="W6" s="25">
        <f>M6*V6</f>
        <v>7920.74</v>
      </c>
      <c r="X6" s="39">
        <v>0.4</v>
      </c>
      <c r="Y6" s="25">
        <f>X6*M6</f>
        <v>6164</v>
      </c>
      <c r="Z6" s="47">
        <v>2.8400000000000001E-3</v>
      </c>
      <c r="AA6" s="18">
        <f>M6*Z6</f>
        <v>43.764400000000002</v>
      </c>
      <c r="AB6" s="27">
        <f>IF(M6&gt;0,(AD6+AL6)/M6,0)</f>
        <v>3.1479949643088904E-3</v>
      </c>
      <c r="AC6" s="47">
        <v>2.5999999999999998E-4</v>
      </c>
      <c r="AD6" s="37">
        <f>AC6*M6</f>
        <v>4.0065999999999997</v>
      </c>
      <c r="AE6" s="28">
        <v>0.21909999999999999</v>
      </c>
      <c r="AF6" s="41">
        <f>AI6*(1-AJ6)*AE6</f>
        <v>43.608349400000002</v>
      </c>
      <c r="AG6" s="28">
        <f>IF(AND(AE6&gt;0,AC6&gt;0,Z6&gt;0),((Z6-AC6)*AE6)/((AE6-AC6)*Z6),0)</f>
        <v>0.90953001871584116</v>
      </c>
      <c r="AH6" s="29">
        <f t="shared" si="0"/>
        <v>0.91847574094688844</v>
      </c>
      <c r="AI6" s="43">
        <v>218</v>
      </c>
      <c r="AJ6" s="39">
        <v>8.6999999999999994E-2</v>
      </c>
      <c r="AK6" s="28">
        <v>0.22359999999999999</v>
      </c>
      <c r="AL6" s="41">
        <f>AI6*(1-AJ6)*AK6</f>
        <v>44.504002400000005</v>
      </c>
      <c r="AM6" s="18">
        <v>1.65</v>
      </c>
      <c r="AN6" s="18"/>
      <c r="AO6" s="113">
        <f>AO5+AI6-AN6</f>
        <v>1362.2600000000004</v>
      </c>
      <c r="AP6" s="104"/>
      <c r="AQ6" s="43"/>
      <c r="AR6" s="48"/>
      <c r="AS6" s="41"/>
      <c r="AT6" s="41"/>
      <c r="AU6" s="41"/>
      <c r="AV6" s="41"/>
    </row>
    <row r="7" spans="1:48" s="22" customFormat="1" ht="13.5" thickBot="1" x14ac:dyDescent="0.25">
      <c r="A7" s="159"/>
      <c r="B7" s="49" t="s">
        <v>38</v>
      </c>
      <c r="C7" s="50"/>
      <c r="D7" s="51">
        <f>SUM(D4:D6)</f>
        <v>44347</v>
      </c>
      <c r="E7" s="51"/>
      <c r="F7" s="51">
        <f>SUM(F4:F6)</f>
        <v>42454</v>
      </c>
      <c r="G7" s="52"/>
      <c r="H7" s="52"/>
      <c r="I7" s="51">
        <f>SUM(I4:I6)</f>
        <v>42893</v>
      </c>
      <c r="J7" s="52"/>
      <c r="K7" s="51">
        <f>SUM(K4:K6)</f>
        <v>49112</v>
      </c>
      <c r="L7" s="21">
        <f>IF(K7&gt;0,(K4*L4+K5*L5+K6*L6)/K7,0)</f>
        <v>6.7322935331487227E-2</v>
      </c>
      <c r="M7" s="52">
        <f>M4+M5+M6</f>
        <v>45806</v>
      </c>
      <c r="N7" s="53">
        <f>IF(M7&gt;0,O7/M7,0)</f>
        <v>0.63685368728987468</v>
      </c>
      <c r="O7" s="54">
        <f>O4+O5+O6</f>
        <v>29171.719999999998</v>
      </c>
      <c r="P7" s="21">
        <f>IF(M7&gt;0,Q7/M7,0)</f>
        <v>0.33609671222110638</v>
      </c>
      <c r="Q7" s="54">
        <f>Q4+Q5+Q6</f>
        <v>15395.245999999999</v>
      </c>
      <c r="R7" s="21">
        <f>IF(M7&gt;0,S7/M7,0)</f>
        <v>2.7049600489018909E-2</v>
      </c>
      <c r="S7" s="54">
        <f>S4+S5+S6</f>
        <v>1239.0340000000001</v>
      </c>
      <c r="T7" s="21">
        <f>IF(M7&gt;0,U7/M7,0)</f>
        <v>0.22532751167969264</v>
      </c>
      <c r="U7" s="54">
        <f>U4+U5+U6</f>
        <v>10321.352000000001</v>
      </c>
      <c r="V7" s="21">
        <f>IF(M7&gt;0,W7/M7,0)</f>
        <v>0.51366637558398465</v>
      </c>
      <c r="W7" s="54">
        <f>W4+W5+W6</f>
        <v>23529.002</v>
      </c>
      <c r="X7" s="21">
        <f>IF(M7&gt;0,Y7/M7,0)</f>
        <v>0.4</v>
      </c>
      <c r="Y7" s="54">
        <f>Y4+Y5+Y6</f>
        <v>18322.400000000001</v>
      </c>
      <c r="Z7" s="55">
        <f>IF(M7&gt;0,AA7/M7,0)</f>
        <v>3.0059197485045623E-3</v>
      </c>
      <c r="AA7" s="56">
        <f>SUM(AA4:AA6)</f>
        <v>137.68915999999999</v>
      </c>
      <c r="AB7" s="55">
        <f>IF(M7&gt;0,(AB4*M4+AB5*M5+AB6*M6)/M7,0)</f>
        <v>3.1361119613151117E-3</v>
      </c>
      <c r="AC7" s="55">
        <f>IF(K7&gt;0,(K4*AC4+K5*AC5+K6*AC6)/K7,0)</f>
        <v>2.699727154259651E-4</v>
      </c>
      <c r="AD7" s="52">
        <f>SUM(AD4:AD6)</f>
        <v>12.365219999999997</v>
      </c>
      <c r="AE7" s="53">
        <f>IF(K7&gt;0,(K4*AE4+K5*AE5+K6*AE6)/K7,0)</f>
        <v>0.21790233344192864</v>
      </c>
      <c r="AF7" s="58">
        <f>SUM(AF4:AF6)</f>
        <v>128.7735902</v>
      </c>
      <c r="AG7" s="53">
        <f>IF(AND(AA7&gt;0),((AA4*AG4+AA5*AG5+AA6*AG6)/AA7),0)</f>
        <v>0.91132502364585055</v>
      </c>
      <c r="AH7" s="57">
        <f t="shared" si="0"/>
        <v>0.91502690364358408</v>
      </c>
      <c r="AI7" s="51">
        <f>SUM(AI4:AI6)</f>
        <v>648</v>
      </c>
      <c r="AJ7" s="21">
        <f>IF(AI7&gt;0,(AJ4*AI4+AJ5*AI5+AJ6*AI6)/AI7,0)</f>
        <v>8.8001543209876534E-2</v>
      </c>
      <c r="AK7" s="53">
        <f>IF(K7&gt;0,(AK4*K4+AK5*K5+AK6*K6)/K7,0)</f>
        <v>0.22213764863984362</v>
      </c>
      <c r="AL7" s="58">
        <f>SUM(AL4:AL6)</f>
        <v>131.28752450000002</v>
      </c>
      <c r="AM7" s="56"/>
      <c r="AN7" s="56">
        <f>SUM(AN4:AN6)</f>
        <v>1061.3</v>
      </c>
      <c r="AO7" s="105"/>
      <c r="AP7" s="106">
        <f>AO6</f>
        <v>1362.2600000000004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2">
      <c r="A8" s="157">
        <v>2</v>
      </c>
      <c r="B8" s="23">
        <v>1</v>
      </c>
      <c r="C8" s="11" t="s">
        <v>53</v>
      </c>
      <c r="D8" s="12">
        <v>6709</v>
      </c>
      <c r="E8" s="12">
        <v>0</v>
      </c>
      <c r="F8" s="12">
        <v>10883</v>
      </c>
      <c r="G8" s="13">
        <v>4</v>
      </c>
      <c r="H8" s="13">
        <v>8.1</v>
      </c>
      <c r="I8" s="12">
        <v>11039</v>
      </c>
      <c r="J8" s="13">
        <v>4</v>
      </c>
      <c r="K8" s="12">
        <v>16291</v>
      </c>
      <c r="L8" s="14">
        <v>6.7000000000000004E-2</v>
      </c>
      <c r="M8" s="24">
        <f>ROUND(K8*(1-L8),0)</f>
        <v>15200</v>
      </c>
      <c r="N8" s="15">
        <v>0.67</v>
      </c>
      <c r="O8" s="25">
        <f>M8*N8</f>
        <v>10184</v>
      </c>
      <c r="P8" s="14">
        <v>0.29799999999999999</v>
      </c>
      <c r="Q8" s="25">
        <f>M8*P8</f>
        <v>4529.5999999999995</v>
      </c>
      <c r="R8" s="16">
        <v>3.2000000000000001E-2</v>
      </c>
      <c r="S8" s="25">
        <f>M8*R8</f>
        <v>486.40000000000003</v>
      </c>
      <c r="T8" s="26">
        <v>0.217</v>
      </c>
      <c r="U8" s="25">
        <f>M8*T8</f>
        <v>3298.4</v>
      </c>
      <c r="V8" s="16">
        <v>0.51100000000000001</v>
      </c>
      <c r="W8" s="25">
        <f>M8*V8</f>
        <v>7767.2</v>
      </c>
      <c r="X8" s="16">
        <v>0.4</v>
      </c>
      <c r="Y8" s="25">
        <f>X8*M8</f>
        <v>6080</v>
      </c>
      <c r="Z8" s="17">
        <v>2.82E-3</v>
      </c>
      <c r="AA8" s="18">
        <f>M8*Z8</f>
        <v>42.863999999999997</v>
      </c>
      <c r="AB8" s="27">
        <f>IF(M8&gt;0,(AD8+AL8)/M8,0)</f>
        <v>2.9410975328947372E-3</v>
      </c>
      <c r="AC8" s="17">
        <v>2.4000000000000001E-4</v>
      </c>
      <c r="AD8" s="24">
        <f>AC8*M8</f>
        <v>3.6480000000000001</v>
      </c>
      <c r="AE8" s="117">
        <v>0.216</v>
      </c>
      <c r="AF8" s="30">
        <f>AI8*(1-AJ8)*AE8</f>
        <v>40.073399999999999</v>
      </c>
      <c r="AG8" s="28">
        <f>IF(AND(AE8&gt;0,AC8&gt;0,Z8&gt;0),((Z8-AC8)*AE8)/((AE8-AC8)*Z8),0)</f>
        <v>0.91591129623932011</v>
      </c>
      <c r="AH8" s="60">
        <f t="shared" si="0"/>
        <v>0.91939489427987586</v>
      </c>
      <c r="AI8" s="147">
        <v>205</v>
      </c>
      <c r="AJ8" s="14">
        <v>9.5000000000000001E-2</v>
      </c>
      <c r="AK8" s="28">
        <v>0.2213</v>
      </c>
      <c r="AL8" s="30">
        <f>AI8*(1-AJ8)*AK8</f>
        <v>41.056682500000001</v>
      </c>
      <c r="AM8" s="19">
        <v>1.65</v>
      </c>
      <c r="AN8" s="19">
        <v>560.04</v>
      </c>
      <c r="AO8" s="101">
        <f>AO6+AI8-AN8</f>
        <v>1007.2200000000005</v>
      </c>
      <c r="AP8" s="102"/>
      <c r="AQ8" s="12"/>
      <c r="AR8" s="31"/>
      <c r="AS8" s="20"/>
      <c r="AT8" s="20"/>
      <c r="AU8" s="20"/>
      <c r="AV8" s="20"/>
    </row>
    <row r="9" spans="1:48" x14ac:dyDescent="0.2">
      <c r="A9" s="158"/>
      <c r="B9" s="33">
        <v>2</v>
      </c>
      <c r="C9" s="11" t="s">
        <v>54</v>
      </c>
      <c r="D9" s="34">
        <v>18329</v>
      </c>
      <c r="E9" s="34">
        <v>4</v>
      </c>
      <c r="F9" s="34">
        <v>17521</v>
      </c>
      <c r="G9" s="35">
        <v>4.2</v>
      </c>
      <c r="H9" s="35">
        <v>9.4</v>
      </c>
      <c r="I9" s="34">
        <v>17976</v>
      </c>
      <c r="J9" s="35">
        <v>3.2</v>
      </c>
      <c r="K9" s="34">
        <v>16727</v>
      </c>
      <c r="L9" s="36">
        <v>6.5000000000000002E-2</v>
      </c>
      <c r="M9" s="37">
        <f>ROUND(K9*(1-L9),0)</f>
        <v>15640</v>
      </c>
      <c r="N9" s="38">
        <v>0.61499999999999999</v>
      </c>
      <c r="O9" s="25">
        <f>M9*N9</f>
        <v>9618.6</v>
      </c>
      <c r="P9" s="36">
        <v>0.36</v>
      </c>
      <c r="Q9" s="25">
        <f>M9*P9</f>
        <v>5630.4</v>
      </c>
      <c r="R9" s="39">
        <v>2.5000000000000001E-2</v>
      </c>
      <c r="S9" s="25">
        <f>M9*R9</f>
        <v>391</v>
      </c>
      <c r="T9" s="28">
        <v>0.214</v>
      </c>
      <c r="U9" s="25">
        <f>M9*T9</f>
        <v>3346.96</v>
      </c>
      <c r="V9" s="39">
        <v>0.52</v>
      </c>
      <c r="W9" s="25">
        <f>M9*V9</f>
        <v>8132.8</v>
      </c>
      <c r="X9" s="39">
        <v>0.4</v>
      </c>
      <c r="Y9" s="25">
        <f>X9*M9</f>
        <v>6256</v>
      </c>
      <c r="Z9" s="40">
        <v>2.7399999999999998E-3</v>
      </c>
      <c r="AA9" s="18">
        <f>M9*Z9</f>
        <v>42.8536</v>
      </c>
      <c r="AB9" s="27">
        <f>IF(M9&gt;0,(AD9+AL9)/M9,0)</f>
        <v>3.0659689258312021E-3</v>
      </c>
      <c r="AC9" s="40">
        <v>2.4000000000000001E-4</v>
      </c>
      <c r="AD9" s="37">
        <f>AC9*M9</f>
        <v>3.7536</v>
      </c>
      <c r="AE9" s="28">
        <v>0.21740000000000001</v>
      </c>
      <c r="AF9" s="41">
        <f>AI9*(1-AJ9)*AE9</f>
        <v>44.116982</v>
      </c>
      <c r="AG9" s="28">
        <f>IF(AND(AE9&gt;0,AC9&gt;0,Z9&gt;0),((Z9-AC9)*AE9)/((AE9-AC9)*Z9),0)</f>
        <v>0.91341713130215785</v>
      </c>
      <c r="AH9" s="29">
        <f t="shared" si="0"/>
        <v>0.92273811144928963</v>
      </c>
      <c r="AI9" s="34">
        <v>223</v>
      </c>
      <c r="AJ9" s="36">
        <v>0.09</v>
      </c>
      <c r="AK9" s="38">
        <v>0.21779999999999999</v>
      </c>
      <c r="AL9" s="41">
        <f>AI9*(1-AJ9)*AK9</f>
        <v>44.198154000000002</v>
      </c>
      <c r="AM9" s="42">
        <v>1.75</v>
      </c>
      <c r="AN9" s="42"/>
      <c r="AO9" s="113">
        <f>AO8+AI9-AN9</f>
        <v>1230.2200000000005</v>
      </c>
      <c r="AP9" s="104"/>
      <c r="AQ9" s="43"/>
      <c r="AR9" s="44"/>
      <c r="AS9" s="45"/>
      <c r="AT9" s="45"/>
      <c r="AU9" s="45"/>
      <c r="AV9" s="45"/>
    </row>
    <row r="10" spans="1:48" x14ac:dyDescent="0.2">
      <c r="A10" s="158"/>
      <c r="B10" s="33">
        <v>3</v>
      </c>
      <c r="C10" s="11" t="s">
        <v>56</v>
      </c>
      <c r="D10" s="43">
        <v>21435</v>
      </c>
      <c r="E10" s="43">
        <v>1</v>
      </c>
      <c r="F10" s="43">
        <v>18964</v>
      </c>
      <c r="G10" s="37">
        <v>4.4000000000000004</v>
      </c>
      <c r="H10" s="37">
        <v>9.1</v>
      </c>
      <c r="I10" s="43">
        <v>19231</v>
      </c>
      <c r="J10" s="37">
        <v>2.5</v>
      </c>
      <c r="K10" s="43">
        <v>16760</v>
      </c>
      <c r="L10" s="39">
        <v>6.3E-2</v>
      </c>
      <c r="M10" s="37">
        <f>ROUND(K10*(1-L10),0)</f>
        <v>15704</v>
      </c>
      <c r="N10" s="28">
        <v>0.57499999999999996</v>
      </c>
      <c r="O10" s="25">
        <f>M10*N10</f>
        <v>9029.7999999999993</v>
      </c>
      <c r="P10" s="39">
        <v>0.39500000000000002</v>
      </c>
      <c r="Q10" s="25">
        <f>M10*P10</f>
        <v>6203.08</v>
      </c>
      <c r="R10" s="39">
        <v>0.03</v>
      </c>
      <c r="S10" s="25">
        <f>M10*R10</f>
        <v>471.12</v>
      </c>
      <c r="T10" s="28">
        <v>0.21299999999999999</v>
      </c>
      <c r="U10" s="25">
        <f>M10*T10</f>
        <v>3344.9519999999998</v>
      </c>
      <c r="V10" s="39">
        <v>0.51300000000000001</v>
      </c>
      <c r="W10" s="25">
        <f>M10*V10</f>
        <v>8056.152</v>
      </c>
      <c r="X10" s="39">
        <v>0.4</v>
      </c>
      <c r="Y10" s="25">
        <f>X10*M10</f>
        <v>6281.6</v>
      </c>
      <c r="Z10" s="47">
        <v>2.8400000000000001E-3</v>
      </c>
      <c r="AA10" s="18">
        <f>M10*Z10</f>
        <v>44.599360000000004</v>
      </c>
      <c r="AB10" s="27">
        <f>IF(M10&gt;0,(AD10+AL10)/M10,0)</f>
        <v>2.7926262926642898E-3</v>
      </c>
      <c r="AC10" s="47">
        <v>2.5000000000000001E-4</v>
      </c>
      <c r="AD10" s="37">
        <f>AC10*M10</f>
        <v>3.9260000000000002</v>
      </c>
      <c r="AE10" s="28">
        <v>0.218</v>
      </c>
      <c r="AF10" s="41">
        <f>AI10*(1-AJ10)*AE10</f>
        <v>38.329414</v>
      </c>
      <c r="AG10" s="28">
        <f>IF(AND(AE10&gt;0,AC10&gt;0,Z10&gt;0),((Z10-AC10)*AE10)/((AE10-AC10)*Z10),0)</f>
        <v>0.91301887097556644</v>
      </c>
      <c r="AH10" s="29">
        <f t="shared" si="0"/>
        <v>0.91148192659366223</v>
      </c>
      <c r="AI10" s="43">
        <v>193</v>
      </c>
      <c r="AJ10" s="39">
        <v>8.8999999999999996E-2</v>
      </c>
      <c r="AK10" s="28">
        <v>0.2271</v>
      </c>
      <c r="AL10" s="41">
        <f>AI10*(1-AJ10)*AK10</f>
        <v>39.929403300000004</v>
      </c>
      <c r="AM10" s="18">
        <v>1.65</v>
      </c>
      <c r="AN10" s="18"/>
      <c r="AO10" s="113">
        <f>AO9+AI10-AN10</f>
        <v>1423.2200000000005</v>
      </c>
      <c r="AP10" s="104"/>
      <c r="AQ10" s="43"/>
      <c r="AR10" s="48"/>
      <c r="AS10" s="41"/>
      <c r="AT10" s="41"/>
      <c r="AU10" s="41"/>
      <c r="AV10" s="41"/>
    </row>
    <row r="11" spans="1:48" s="22" customFormat="1" ht="13.5" thickBot="1" x14ac:dyDescent="0.25">
      <c r="A11" s="159"/>
      <c r="B11" s="49" t="s">
        <v>38</v>
      </c>
      <c r="C11" s="50"/>
      <c r="D11" s="51">
        <f>SUM(D8:D10)</f>
        <v>46473</v>
      </c>
      <c r="E11" s="51"/>
      <c r="F11" s="51">
        <f>SUM(F8:F10)</f>
        <v>47368</v>
      </c>
      <c r="G11" s="52"/>
      <c r="H11" s="52"/>
      <c r="I11" s="51">
        <f>SUM(I8:I10)</f>
        <v>48246</v>
      </c>
      <c r="J11" s="52"/>
      <c r="K11" s="51">
        <f>SUM(K8:K10)</f>
        <v>49778</v>
      </c>
      <c r="L11" s="21">
        <f>IF(K11&gt;0,(K8*L8+K9*L9+K10*L10)/K11,0)</f>
        <v>6.4981156334123519E-2</v>
      </c>
      <c r="M11" s="52">
        <f>M8+M9+M10</f>
        <v>46544</v>
      </c>
      <c r="N11" s="53">
        <f>IF(M11&gt;0,O11/M11,0)</f>
        <v>0.6194654520453764</v>
      </c>
      <c r="O11" s="54">
        <f>O8+O9+O10</f>
        <v>28832.399999999998</v>
      </c>
      <c r="P11" s="21">
        <f>IF(M11&gt;0,Q11/M11,0)</f>
        <v>0.35156153317291167</v>
      </c>
      <c r="Q11" s="54">
        <f>Q8+Q9+Q10</f>
        <v>16363.08</v>
      </c>
      <c r="R11" s="21">
        <f>IF(M11&gt;0,S11/M11,0)</f>
        <v>2.897301478171193E-2</v>
      </c>
      <c r="S11" s="54">
        <f>S8+S9+S10</f>
        <v>1348.52</v>
      </c>
      <c r="T11" s="21">
        <f>IF(M11&gt;0,U11/M11,0)</f>
        <v>0.2146423169474046</v>
      </c>
      <c r="U11" s="54">
        <f>U8+U9+U10</f>
        <v>9990.3119999999999</v>
      </c>
      <c r="V11" s="21">
        <f>IF(M11&gt;0,W11/M11,0)</f>
        <v>0.51469903746992096</v>
      </c>
      <c r="W11" s="54">
        <f>W8+W9+W10</f>
        <v>23956.152000000002</v>
      </c>
      <c r="X11" s="21">
        <f>IF(M11&gt;0,Y11/M11,0)</f>
        <v>0.39999999999999997</v>
      </c>
      <c r="Y11" s="54">
        <f>Y8+Y9+Y10</f>
        <v>18617.599999999999</v>
      </c>
      <c r="Z11" s="55">
        <f>IF(M11&gt;0,AA11/M11,0)</f>
        <v>2.7998659333104158E-3</v>
      </c>
      <c r="AA11" s="56">
        <f>SUM(AA8:AA10)</f>
        <v>130.31695999999999</v>
      </c>
      <c r="AB11" s="55">
        <f>IF(M11&gt;0,(AB8*M8+AB9*M9+AB10*M10)/M11,0)</f>
        <v>2.9329632133035413E-3</v>
      </c>
      <c r="AC11" s="55">
        <f>IF(K11&gt;0,(K8*AC8+K9*AC9+K10*AC10)/K11,0)</f>
        <v>2.4336694925469082E-4</v>
      </c>
      <c r="AD11" s="52">
        <f>SUM(AD8:AD10)</f>
        <v>11.3276</v>
      </c>
      <c r="AE11" s="53">
        <f>IF(K11&gt;0,(K8*AE8+K9*AE9+K10*AE10)/K11,0)</f>
        <v>0.21714383462573827</v>
      </c>
      <c r="AF11" s="58">
        <f>SUM(AF8:AF10)</f>
        <v>122.519796</v>
      </c>
      <c r="AG11" s="53">
        <f>IF(AND(AA11&gt;0),((AA8*AG8+AA9*AG9+AA10*AG10)/AA11),0)</f>
        <v>0.91410121517111209</v>
      </c>
      <c r="AH11" s="57">
        <f t="shared" si="0"/>
        <v>0.91802956479230213</v>
      </c>
      <c r="AI11" s="51">
        <f>SUM(AI8:AI10)</f>
        <v>621</v>
      </c>
      <c r="AJ11" s="21">
        <f>IF(AI11&gt;0,(AJ8*AI8+AJ9*AI9+AJ10*AI10)/AI11,0)</f>
        <v>9.1339774557165868E-2</v>
      </c>
      <c r="AK11" s="53">
        <f>IF(K11&gt;0,(AK8*K8+AK9*K9+AK10*K10)/K11,0)</f>
        <v>0.22207671863072037</v>
      </c>
      <c r="AL11" s="58">
        <f>SUM(AL8:AL10)</f>
        <v>125.18423980000001</v>
      </c>
      <c r="AM11" s="56"/>
      <c r="AN11" s="56">
        <f>SUM(AN8:AN10)</f>
        <v>560.04</v>
      </c>
      <c r="AO11" s="105"/>
      <c r="AP11" s="106">
        <f>AO10</f>
        <v>1423.2200000000005</v>
      </c>
      <c r="AQ11" s="51">
        <f>SUM(AQ8:AQ10)</f>
        <v>0</v>
      </c>
      <c r="AR11" s="59"/>
      <c r="AS11" s="58"/>
      <c r="AT11" s="58"/>
      <c r="AU11" s="58"/>
      <c r="AV11" s="58"/>
    </row>
    <row r="12" spans="1:48" x14ac:dyDescent="0.2">
      <c r="A12" s="157">
        <v>3</v>
      </c>
      <c r="B12" s="23">
        <v>1</v>
      </c>
      <c r="C12" s="11" t="s">
        <v>53</v>
      </c>
      <c r="D12" s="12">
        <v>6857</v>
      </c>
      <c r="E12" s="12">
        <v>1</v>
      </c>
      <c r="F12" s="12">
        <v>9508</v>
      </c>
      <c r="G12" s="13">
        <v>4.2</v>
      </c>
      <c r="H12" s="13">
        <v>7.1</v>
      </c>
      <c r="I12" s="12">
        <v>9153</v>
      </c>
      <c r="J12" s="13">
        <v>5</v>
      </c>
      <c r="K12" s="12">
        <v>16384</v>
      </c>
      <c r="L12" s="14">
        <v>6.4000000000000001E-2</v>
      </c>
      <c r="M12" s="24">
        <f>ROUND(K12*(1-L12),0)</f>
        <v>15335</v>
      </c>
      <c r="N12" s="15">
        <v>0.67700000000000005</v>
      </c>
      <c r="O12" s="25">
        <f>M12*N12</f>
        <v>10381.795</v>
      </c>
      <c r="P12" s="14">
        <v>0.29899999999999999</v>
      </c>
      <c r="Q12" s="25">
        <f>M12*P12</f>
        <v>4585.165</v>
      </c>
      <c r="R12" s="16">
        <v>2.4E-2</v>
      </c>
      <c r="S12" s="25">
        <f>M12*R12</f>
        <v>368.04</v>
      </c>
      <c r="T12" s="26">
        <v>0.214</v>
      </c>
      <c r="U12" s="25">
        <f>M12*T12</f>
        <v>3281.69</v>
      </c>
      <c r="V12" s="16">
        <v>0.52</v>
      </c>
      <c r="W12" s="25">
        <f>M12*V12</f>
        <v>7974.2</v>
      </c>
      <c r="X12" s="16">
        <v>0.4</v>
      </c>
      <c r="Y12" s="25">
        <f>X12*M12</f>
        <v>6134</v>
      </c>
      <c r="Z12" s="17">
        <v>2.9199999999999999E-3</v>
      </c>
      <c r="AA12" s="18">
        <f>M12*Z12</f>
        <v>44.778199999999998</v>
      </c>
      <c r="AB12" s="27">
        <f>IF(M12&gt;0,(AD12+AL12)/M12,0)</f>
        <v>3.0540831692207372E-3</v>
      </c>
      <c r="AC12" s="17">
        <v>2.9E-4</v>
      </c>
      <c r="AD12" s="24">
        <f>AC12*M12</f>
        <v>4.4471499999999997</v>
      </c>
      <c r="AE12" s="117">
        <v>0.21199999999999999</v>
      </c>
      <c r="AF12" s="30">
        <f>AI12*(1-AJ12)*AE12</f>
        <v>41.239511999999998</v>
      </c>
      <c r="AG12" s="28">
        <f>IF(AND(AE12&gt;0,AC12&gt;0,Z12&gt;0),((Z12-AC12)*AE12)/((AE12-AC12)*Z12),0)</f>
        <v>0.90191868820297616</v>
      </c>
      <c r="AH12" s="60">
        <f t="shared" si="0"/>
        <v>0.90625126989974314</v>
      </c>
      <c r="AI12" s="12">
        <v>214</v>
      </c>
      <c r="AJ12" s="14">
        <v>9.0999999999999998E-2</v>
      </c>
      <c r="AK12" s="15">
        <v>0.21790000000000001</v>
      </c>
      <c r="AL12" s="30">
        <f>AI12*(1-AJ12)*AK12</f>
        <v>42.387215400000002</v>
      </c>
      <c r="AM12" s="19">
        <v>1.65</v>
      </c>
      <c r="AN12" s="19">
        <v>532.4</v>
      </c>
      <c r="AO12" s="101">
        <f>AO10+AI12-AN12</f>
        <v>1104.8200000000006</v>
      </c>
      <c r="AP12" s="102"/>
      <c r="AQ12" s="12"/>
      <c r="AR12" s="31"/>
      <c r="AS12" s="20"/>
      <c r="AT12" s="20"/>
      <c r="AU12" s="20"/>
      <c r="AV12" s="20"/>
    </row>
    <row r="13" spans="1:48" x14ac:dyDescent="0.2">
      <c r="A13" s="158"/>
      <c r="B13" s="33">
        <v>2</v>
      </c>
      <c r="C13" s="11" t="s">
        <v>51</v>
      </c>
      <c r="D13" s="34">
        <v>18508</v>
      </c>
      <c r="E13" s="34">
        <v>5</v>
      </c>
      <c r="F13" s="34">
        <v>19225</v>
      </c>
      <c r="G13" s="35">
        <v>3.5</v>
      </c>
      <c r="H13" s="35">
        <v>7.2</v>
      </c>
      <c r="I13" s="34">
        <v>19603</v>
      </c>
      <c r="J13" s="35">
        <v>3.4</v>
      </c>
      <c r="K13" s="34">
        <v>16543</v>
      </c>
      <c r="L13" s="36">
        <v>7.0999999999999994E-2</v>
      </c>
      <c r="M13" s="37">
        <f>ROUND(K13*(1-L13),0)</f>
        <v>15368</v>
      </c>
      <c r="N13" s="38">
        <v>0.59399999999999997</v>
      </c>
      <c r="O13" s="25">
        <f>M13*N13</f>
        <v>9128.5919999999987</v>
      </c>
      <c r="P13" s="36">
        <v>0.35799999999999998</v>
      </c>
      <c r="Q13" s="25">
        <f>M13*P13</f>
        <v>5501.7439999999997</v>
      </c>
      <c r="R13" s="39">
        <v>4.8000000000000001E-2</v>
      </c>
      <c r="S13" s="25">
        <f>M13*R13</f>
        <v>737.66399999999999</v>
      </c>
      <c r="T13" s="28">
        <v>0.22</v>
      </c>
      <c r="U13" s="25">
        <f>M13*T13</f>
        <v>3380.96</v>
      </c>
      <c r="V13" s="39">
        <v>0.50800000000000001</v>
      </c>
      <c r="W13" s="25">
        <f>M13*V13</f>
        <v>7806.9440000000004</v>
      </c>
      <c r="X13" s="39">
        <v>0.39</v>
      </c>
      <c r="Y13" s="25">
        <f>X13*M13</f>
        <v>5993.52</v>
      </c>
      <c r="Z13" s="40">
        <v>2.7499999999999998E-3</v>
      </c>
      <c r="AA13" s="18">
        <f>M13*Z13</f>
        <v>42.262</v>
      </c>
      <c r="AB13" s="27">
        <f>IF(M13&gt;0,(AD13+AL13)/M13,0)</f>
        <v>2.8597534617386777E-3</v>
      </c>
      <c r="AC13" s="40">
        <v>2.9E-4</v>
      </c>
      <c r="AD13" s="37">
        <f>AC13*M13</f>
        <v>4.4567199999999998</v>
      </c>
      <c r="AE13" s="28">
        <v>0.21340000000000001</v>
      </c>
      <c r="AF13" s="41">
        <f>AI13*(1-AJ13)*AE13</f>
        <v>38.534918400000002</v>
      </c>
      <c r="AG13" s="28">
        <f>IF(AND(AE13&gt;0,AC13&gt;0,Z13&gt;0),((Z13-AC13)*AE13)/((AE13-AC13)*Z13),0)</f>
        <v>0.89576275163061347</v>
      </c>
      <c r="AH13" s="29">
        <f t="shared" si="0"/>
        <v>0.89978578865632575</v>
      </c>
      <c r="AI13" s="34">
        <v>198</v>
      </c>
      <c r="AJ13" s="36">
        <v>8.7999999999999995E-2</v>
      </c>
      <c r="AK13" s="38">
        <v>0.21870000000000001</v>
      </c>
      <c r="AL13" s="41">
        <f>AI13*(1-AJ13)*AK13</f>
        <v>39.491971200000002</v>
      </c>
      <c r="AM13" s="42">
        <v>1.68</v>
      </c>
      <c r="AN13" s="42"/>
      <c r="AO13" s="113">
        <f>AO12+AI13-AN13</f>
        <v>1302.8200000000006</v>
      </c>
      <c r="AP13" s="104"/>
      <c r="AQ13" s="43"/>
      <c r="AR13" s="44"/>
      <c r="AS13" s="45"/>
      <c r="AT13" s="45"/>
      <c r="AU13" s="45"/>
      <c r="AV13" s="45"/>
    </row>
    <row r="14" spans="1:48" x14ac:dyDescent="0.2">
      <c r="A14" s="158"/>
      <c r="B14" s="33">
        <v>3</v>
      </c>
      <c r="C14" s="11" t="s">
        <v>52</v>
      </c>
      <c r="D14" s="43">
        <v>17200</v>
      </c>
      <c r="E14" s="43">
        <v>5</v>
      </c>
      <c r="F14" s="43">
        <v>19436</v>
      </c>
      <c r="G14" s="37">
        <v>2.7</v>
      </c>
      <c r="H14" s="37">
        <v>7.7</v>
      </c>
      <c r="I14" s="43">
        <v>19157</v>
      </c>
      <c r="J14" s="37">
        <v>3.1</v>
      </c>
      <c r="K14" s="43">
        <v>16517</v>
      </c>
      <c r="L14" s="39">
        <v>6.6000000000000003E-2</v>
      </c>
      <c r="M14" s="37">
        <f>ROUND(K14*(1-L14),0)</f>
        <v>15427</v>
      </c>
      <c r="N14" s="28">
        <v>0.54800000000000004</v>
      </c>
      <c r="O14" s="25">
        <f>M14*N14</f>
        <v>8453.996000000001</v>
      </c>
      <c r="P14" s="39">
        <v>0.40699999999999997</v>
      </c>
      <c r="Q14" s="25">
        <f>M14*P14</f>
        <v>6278.7889999999998</v>
      </c>
      <c r="R14" s="39">
        <v>7.4999999999999997E-2</v>
      </c>
      <c r="S14" s="25">
        <f>M14*R14</f>
        <v>1157.0249999999999</v>
      </c>
      <c r="T14" s="28">
        <v>0.222</v>
      </c>
      <c r="U14" s="25">
        <f>M14*T14</f>
        <v>3424.7939999999999</v>
      </c>
      <c r="V14" s="39">
        <v>0.51500000000000001</v>
      </c>
      <c r="W14" s="25">
        <f>M14*V14</f>
        <v>7944.9050000000007</v>
      </c>
      <c r="X14" s="39">
        <v>0.4</v>
      </c>
      <c r="Y14" s="25">
        <f>X14*M14</f>
        <v>6170.8</v>
      </c>
      <c r="Z14" s="47">
        <v>2.7299999999999998E-3</v>
      </c>
      <c r="AA14" s="18">
        <f>M14*Z14</f>
        <v>42.11571</v>
      </c>
      <c r="AB14" s="27">
        <f>IF(M14&gt;0,(AD14+AL14)/M14,0)</f>
        <v>2.6051189473001884E-3</v>
      </c>
      <c r="AC14" s="47">
        <v>2.9999999999999997E-4</v>
      </c>
      <c r="AD14" s="37">
        <f>AC14*M14</f>
        <v>4.6280999999999999</v>
      </c>
      <c r="AE14" s="28">
        <v>0.21479999999999999</v>
      </c>
      <c r="AF14" s="41">
        <f>AI14*(1-AJ14)*AE14</f>
        <v>34.990920000000003</v>
      </c>
      <c r="AG14" s="28">
        <f>IF(AND(AE14&gt;0,AC14&gt;0,Z14&gt;0),((Z14-AC14)*AE14)/((AE14-AC14)*Z14),0)</f>
        <v>0.8913547990471069</v>
      </c>
      <c r="AH14" s="29">
        <f t="shared" si="0"/>
        <v>0.88605978307821676</v>
      </c>
      <c r="AI14" s="43">
        <v>180</v>
      </c>
      <c r="AJ14" s="39">
        <v>9.5000000000000001E-2</v>
      </c>
      <c r="AK14" s="28">
        <v>0.21829999999999999</v>
      </c>
      <c r="AL14" s="41">
        <f>AI14*(1-AJ14)*AK14</f>
        <v>35.561070000000001</v>
      </c>
      <c r="AM14" s="18">
        <v>1.6</v>
      </c>
      <c r="AN14" s="18"/>
      <c r="AO14" s="113">
        <f>AO13+AI14-AN14</f>
        <v>1482.8200000000006</v>
      </c>
      <c r="AP14" s="104"/>
      <c r="AQ14" s="43"/>
      <c r="AR14" s="48"/>
      <c r="AS14" s="41"/>
      <c r="AT14" s="41"/>
      <c r="AU14" s="41"/>
      <c r="AV14" s="41"/>
    </row>
    <row r="15" spans="1:48" s="22" customFormat="1" ht="13.5" thickBot="1" x14ac:dyDescent="0.25">
      <c r="A15" s="159"/>
      <c r="B15" s="49" t="s">
        <v>38</v>
      </c>
      <c r="C15" s="50"/>
      <c r="D15" s="51">
        <f>SUM(D12:D14)</f>
        <v>42565</v>
      </c>
      <c r="E15" s="51"/>
      <c r="F15" s="51">
        <f>SUM(F12:F14)</f>
        <v>48169</v>
      </c>
      <c r="G15" s="52"/>
      <c r="H15" s="52"/>
      <c r="I15" s="51">
        <f>SUM(I12:I14)</f>
        <v>47913</v>
      </c>
      <c r="J15" s="52"/>
      <c r="K15" s="51">
        <f>SUM(K12:K14)</f>
        <v>49444</v>
      </c>
      <c r="L15" s="21">
        <f>IF(K15&gt;0,(K12*L12+K13*L13+K14*L14)/K15,0)</f>
        <v>6.7010173125151687E-2</v>
      </c>
      <c r="M15" s="52">
        <f>M12+M13+M14</f>
        <v>46130</v>
      </c>
      <c r="N15" s="53">
        <f>IF(M15&gt;0,O15/M15,0)</f>
        <v>0.60620817255582049</v>
      </c>
      <c r="O15" s="54">
        <f>O12+O13+O14</f>
        <v>27964.383000000002</v>
      </c>
      <c r="P15" s="21">
        <f>IF(M15&gt;0,Q15/M15,0)</f>
        <v>0.35477342293518316</v>
      </c>
      <c r="Q15" s="54">
        <f>Q12+Q13+Q14</f>
        <v>16365.698</v>
      </c>
      <c r="R15" s="21">
        <f>IF(M15&gt;0,S15/M15,0)</f>
        <v>4.9051138088012133E-2</v>
      </c>
      <c r="S15" s="54">
        <f>S12+S13+S14</f>
        <v>2262.7289999999998</v>
      </c>
      <c r="T15" s="21">
        <f>IF(M15&gt;0,U15/M15,0)</f>
        <v>0.21867426837199219</v>
      </c>
      <c r="U15" s="54">
        <f>U12+U13+U14</f>
        <v>10087.444</v>
      </c>
      <c r="V15" s="21">
        <f>IF(M15&gt;0,W15/M15,0)</f>
        <v>0.51433013223498802</v>
      </c>
      <c r="W15" s="54">
        <f>W12+W13+W14</f>
        <v>23726.048999999999</v>
      </c>
      <c r="X15" s="21">
        <f>IF(M15&gt;0,Y15/M15,0)</f>
        <v>0.39666854541513114</v>
      </c>
      <c r="Y15" s="54">
        <f>Y12+Y13+Y14</f>
        <v>18298.32</v>
      </c>
      <c r="Z15" s="55">
        <f>IF(M15&gt;0,AA15/M15,0)</f>
        <v>2.7998246260567961E-3</v>
      </c>
      <c r="AA15" s="56">
        <f>SUM(AA12:AA14)</f>
        <v>129.15591000000001</v>
      </c>
      <c r="AB15" s="55">
        <f>IF(M15&gt;0,(AB12*M12+AB13*M13+AB14*M14)/M15,0)</f>
        <v>2.8391984955560374E-3</v>
      </c>
      <c r="AC15" s="55">
        <f>IF(K15&gt;0,(K12*AC12+K13*AC13+K14*AC14)/K15,0)</f>
        <v>2.9334054688132024E-4</v>
      </c>
      <c r="AD15" s="52">
        <f>SUM(AD12:AD14)</f>
        <v>13.531969999999999</v>
      </c>
      <c r="AE15" s="53">
        <f>IF(K15&gt;0,(K12*AE12+K13*AE13+K14*AE14)/K15,0)</f>
        <v>0.21340376587654719</v>
      </c>
      <c r="AF15" s="58">
        <f>SUM(AF12:AF14)</f>
        <v>114.7653504</v>
      </c>
      <c r="AG15" s="53">
        <f>IF(AND(AA15&gt;0),((AA12*AG12+AA13*AG13+AA14*AG14)/AA15),0)</f>
        <v>0.89645964352138219</v>
      </c>
      <c r="AH15" s="57">
        <f t="shared" si="0"/>
        <v>0.8978884467950039</v>
      </c>
      <c r="AI15" s="51">
        <f>SUM(AI12:AI14)</f>
        <v>592</v>
      </c>
      <c r="AJ15" s="21">
        <f>IF(AI15&gt;0,(AJ12*AI12+AJ13*AI13+AJ14*AI14)/AI15,0)</f>
        <v>9.1212837837837832E-2</v>
      </c>
      <c r="AK15" s="53">
        <f>IF(K15&gt;0,(AK12*K12+AK13*K13+AK14*K14)/K15,0)</f>
        <v>0.21830128630369711</v>
      </c>
      <c r="AL15" s="58">
        <f>SUM(AL12:AL14)</f>
        <v>117.4402566</v>
      </c>
      <c r="AM15" s="56"/>
      <c r="AN15" s="56">
        <f>SUM(AN12:AN14)</f>
        <v>532.4</v>
      </c>
      <c r="AO15" s="105"/>
      <c r="AP15" s="106">
        <f>AO14</f>
        <v>1482.8200000000006</v>
      </c>
      <c r="AQ15" s="51">
        <f>SUM(AQ12:AQ14)</f>
        <v>0</v>
      </c>
      <c r="AR15" s="59"/>
      <c r="AS15" s="58"/>
      <c r="AT15" s="58"/>
      <c r="AU15" s="58"/>
      <c r="AV15" s="58"/>
    </row>
    <row r="16" spans="1:48" x14ac:dyDescent="0.2">
      <c r="A16" s="157">
        <v>4</v>
      </c>
      <c r="B16" s="23">
        <v>1</v>
      </c>
      <c r="C16" s="11" t="s">
        <v>53</v>
      </c>
      <c r="D16" s="12">
        <v>18866</v>
      </c>
      <c r="E16" s="12">
        <v>0</v>
      </c>
      <c r="F16" s="12">
        <v>15684</v>
      </c>
      <c r="G16" s="13">
        <v>3.2</v>
      </c>
      <c r="H16" s="13">
        <v>8.6</v>
      </c>
      <c r="I16" s="12">
        <v>15275</v>
      </c>
      <c r="J16" s="13">
        <v>3</v>
      </c>
      <c r="K16" s="12">
        <v>16227</v>
      </c>
      <c r="L16" s="14">
        <v>6.7000000000000004E-2</v>
      </c>
      <c r="M16" s="24">
        <f>ROUND(K16*(1-L16),0)</f>
        <v>15140</v>
      </c>
      <c r="N16" s="15">
        <v>0.41899999999999998</v>
      </c>
      <c r="O16" s="25">
        <f>M16*N16</f>
        <v>6343.66</v>
      </c>
      <c r="P16" s="14">
        <v>0.438</v>
      </c>
      <c r="Q16" s="25">
        <f>M16*P16</f>
        <v>6631.32</v>
      </c>
      <c r="R16" s="16">
        <v>0.14299999999999999</v>
      </c>
      <c r="S16" s="25">
        <f>M16*R16</f>
        <v>2165.02</v>
      </c>
      <c r="T16" s="26">
        <v>0.22</v>
      </c>
      <c r="U16" s="25">
        <f>M16*T16</f>
        <v>3330.8</v>
      </c>
      <c r="V16" s="16">
        <v>0.53</v>
      </c>
      <c r="W16" s="25">
        <f>M16*V16</f>
        <v>8024.2000000000007</v>
      </c>
      <c r="X16" s="16">
        <v>0.4</v>
      </c>
      <c r="Y16" s="25">
        <f>X16*M16</f>
        <v>6056</v>
      </c>
      <c r="Z16" s="17">
        <v>2.7899999999999999E-3</v>
      </c>
      <c r="AA16" s="18">
        <f>M16*Z16</f>
        <v>42.240600000000001</v>
      </c>
      <c r="AB16" s="27">
        <f>IF(M16&gt;0,(AD16+AL16)/M16,0)</f>
        <v>2.7932060766182295E-3</v>
      </c>
      <c r="AC16" s="17">
        <v>3.1E-4</v>
      </c>
      <c r="AD16" s="24">
        <f>AC16*M16</f>
        <v>4.6933999999999996</v>
      </c>
      <c r="AE16" s="117">
        <v>0.21179999999999999</v>
      </c>
      <c r="AF16" s="30">
        <f>AI16*(1-AJ16)*AE16</f>
        <v>35.078316000000001</v>
      </c>
      <c r="AG16" s="28">
        <f>IF(AND(AE16&gt;0,AC16&gt;0,Z16&gt;0),((Z16-AC16)*AE16)/((AE16-AC16)*Z16),0)</f>
        <v>0.89019181363973088</v>
      </c>
      <c r="AH16" s="60">
        <f t="shared" si="0"/>
        <v>0.89023215914963616</v>
      </c>
      <c r="AI16" s="12">
        <v>182</v>
      </c>
      <c r="AJ16" s="14">
        <v>0.09</v>
      </c>
      <c r="AK16" s="15">
        <v>0.22700000000000001</v>
      </c>
      <c r="AL16" s="30">
        <f>AI16*(1-AJ16)*AK16</f>
        <v>37.595739999999999</v>
      </c>
      <c r="AM16" s="19">
        <v>1.6</v>
      </c>
      <c r="AN16" s="19"/>
      <c r="AO16" s="101">
        <f>AO14+AI16-AN16</f>
        <v>1664.8200000000006</v>
      </c>
      <c r="AP16" s="102"/>
      <c r="AQ16" s="12"/>
      <c r="AR16" s="31"/>
      <c r="AS16" s="20"/>
      <c r="AT16" s="20"/>
      <c r="AU16" s="20"/>
      <c r="AV16" s="20"/>
    </row>
    <row r="17" spans="1:48" x14ac:dyDescent="0.2">
      <c r="A17" s="158"/>
      <c r="B17" s="33">
        <v>2</v>
      </c>
      <c r="C17" s="11" t="s">
        <v>56</v>
      </c>
      <c r="D17" s="34">
        <v>18294</v>
      </c>
      <c r="E17" s="34">
        <v>5</v>
      </c>
      <c r="F17" s="34">
        <v>17954</v>
      </c>
      <c r="G17" s="35">
        <v>4</v>
      </c>
      <c r="H17" s="35">
        <v>9</v>
      </c>
      <c r="I17" s="34">
        <v>17599</v>
      </c>
      <c r="J17" s="35">
        <v>2.7</v>
      </c>
      <c r="K17" s="34">
        <v>15634</v>
      </c>
      <c r="L17" s="36">
        <v>7.0000000000000007E-2</v>
      </c>
      <c r="M17" s="37">
        <f>ROUND(K17*(1-L17),0)</f>
        <v>14540</v>
      </c>
      <c r="N17" s="38">
        <v>0.46100000000000002</v>
      </c>
      <c r="O17" s="25">
        <f>M17*N17</f>
        <v>6702.9400000000005</v>
      </c>
      <c r="P17" s="36">
        <v>0.48599999999999999</v>
      </c>
      <c r="Q17" s="25">
        <f>M17*P17</f>
        <v>7066.44</v>
      </c>
      <c r="R17" s="39">
        <v>5.2999999999999999E-2</v>
      </c>
      <c r="S17" s="25">
        <f>M17*R17</f>
        <v>770.62</v>
      </c>
      <c r="T17" s="28">
        <v>0.20499999999999999</v>
      </c>
      <c r="U17" s="25">
        <f>M17*T17</f>
        <v>2980.7</v>
      </c>
      <c r="V17" s="39">
        <v>0.53200000000000003</v>
      </c>
      <c r="W17" s="25">
        <f>M17*V17</f>
        <v>7735.2800000000007</v>
      </c>
      <c r="X17" s="39">
        <v>0.39</v>
      </c>
      <c r="Y17" s="25">
        <f>X17*M17</f>
        <v>5670.6</v>
      </c>
      <c r="Z17" s="40">
        <v>2.7000000000000001E-3</v>
      </c>
      <c r="AA17" s="18">
        <f>M17*Z17</f>
        <v>39.258000000000003</v>
      </c>
      <c r="AB17" s="27">
        <f>IF(M17&gt;0,(AD17+AL17)/M17,0)</f>
        <v>2.7413549931224208E-3</v>
      </c>
      <c r="AC17" s="40">
        <v>3.1E-4</v>
      </c>
      <c r="AD17" s="37">
        <f>AC17*M17</f>
        <v>4.5073999999999996</v>
      </c>
      <c r="AE17" s="28">
        <v>0.2031</v>
      </c>
      <c r="AF17" s="41">
        <f>AI17*(1-AJ17)*AE17</f>
        <v>34.0444344</v>
      </c>
      <c r="AG17" s="28">
        <f>IF(AND(AE17&gt;0,AC17&gt;0,Z17&gt;0),((Z17-AC17)*AE17)/((AE17-AC17)*Z17),0)</f>
        <v>0.88653834563396194</v>
      </c>
      <c r="AH17" s="29">
        <f t="shared" si="0"/>
        <v>0.88822282658927132</v>
      </c>
      <c r="AI17" s="34">
        <v>184</v>
      </c>
      <c r="AJ17" s="36">
        <v>8.8999999999999996E-2</v>
      </c>
      <c r="AK17" s="38">
        <v>0.2109</v>
      </c>
      <c r="AL17" s="41">
        <f>AI17*(1-AJ17)*AK17</f>
        <v>35.351901599999998</v>
      </c>
      <c r="AM17" s="42">
        <v>1.68</v>
      </c>
      <c r="AN17" s="42"/>
      <c r="AO17" s="113">
        <f>AO16+AI17-AN17</f>
        <v>1848.8200000000006</v>
      </c>
      <c r="AP17" s="104"/>
      <c r="AQ17" s="43"/>
      <c r="AR17" s="44"/>
      <c r="AS17" s="45"/>
      <c r="AT17" s="45"/>
      <c r="AU17" s="45"/>
      <c r="AV17" s="45"/>
    </row>
    <row r="18" spans="1:48" x14ac:dyDescent="0.2">
      <c r="A18" s="158"/>
      <c r="B18" s="33">
        <v>3</v>
      </c>
      <c r="C18" s="11" t="s">
        <v>52</v>
      </c>
      <c r="D18" s="43">
        <v>13400</v>
      </c>
      <c r="E18" s="43">
        <v>5</v>
      </c>
      <c r="F18" s="43">
        <v>18067</v>
      </c>
      <c r="G18" s="37">
        <v>1.7</v>
      </c>
      <c r="H18" s="37">
        <v>7.6</v>
      </c>
      <c r="I18" s="43">
        <v>18256</v>
      </c>
      <c r="J18" s="37">
        <v>1.5</v>
      </c>
      <c r="K18" s="43">
        <v>14765</v>
      </c>
      <c r="L18" s="39">
        <v>7.0000000000000007E-2</v>
      </c>
      <c r="M18" s="37">
        <f>ROUND(K18*(1-L18),0)</f>
        <v>13731</v>
      </c>
      <c r="N18" s="28">
        <v>0.56200000000000006</v>
      </c>
      <c r="O18" s="25">
        <f>M18*N18</f>
        <v>7716.822000000001</v>
      </c>
      <c r="P18" s="39">
        <v>0.32400000000000001</v>
      </c>
      <c r="Q18" s="25">
        <f>M18*P18</f>
        <v>4448.8440000000001</v>
      </c>
      <c r="R18" s="39">
        <v>0.114</v>
      </c>
      <c r="S18" s="25">
        <f>M18*R18</f>
        <v>1565.3340000000001</v>
      </c>
      <c r="T18" s="28">
        <v>0.20799999999999999</v>
      </c>
      <c r="U18" s="25">
        <f>M18*T18</f>
        <v>2856.0479999999998</v>
      </c>
      <c r="V18" s="39">
        <v>0.52</v>
      </c>
      <c r="W18" s="25">
        <f>M18*V18</f>
        <v>7140.12</v>
      </c>
      <c r="X18" s="39">
        <v>0.4</v>
      </c>
      <c r="Y18" s="25">
        <f>X18*M18</f>
        <v>5492.4000000000005</v>
      </c>
      <c r="Z18" s="47">
        <v>2.6199999999999999E-3</v>
      </c>
      <c r="AA18" s="18">
        <f>M18*Z18</f>
        <v>35.97522</v>
      </c>
      <c r="AB18" s="27">
        <f>IF(M18&gt;0,(AD18+AL18)/M18,0)</f>
        <v>1.8767242007137134E-3</v>
      </c>
      <c r="AC18" s="47">
        <v>2.9999999999999997E-4</v>
      </c>
      <c r="AD18" s="37">
        <f>AC18*M18</f>
        <v>4.1193</v>
      </c>
      <c r="AE18" s="28">
        <v>0.2092</v>
      </c>
      <c r="AF18" s="41">
        <f>AI18*(1-AJ18)*AE18</f>
        <v>27.984684000000001</v>
      </c>
      <c r="AG18" s="28">
        <f>IF(AND(AE18&gt;0,AC18&gt;0,Z18&gt;0),((Z18-AC18)*AE18)/((AE18-AC18)*Z18),0)</f>
        <v>0.88676783880669019</v>
      </c>
      <c r="AH18" s="29">
        <f t="shared" si="0"/>
        <v>0.8413127880121738</v>
      </c>
      <c r="AI18" s="43">
        <v>147</v>
      </c>
      <c r="AJ18" s="39">
        <v>0.09</v>
      </c>
      <c r="AK18" s="28">
        <v>0.2165</v>
      </c>
      <c r="AL18" s="41">
        <v>21.65</v>
      </c>
      <c r="AM18" s="18">
        <v>1.5</v>
      </c>
      <c r="AN18" s="18"/>
      <c r="AO18" s="113">
        <f>AO17+AI18-AN18</f>
        <v>1995.8200000000006</v>
      </c>
      <c r="AP18" s="104"/>
      <c r="AQ18" s="43"/>
      <c r="AR18" s="48"/>
      <c r="AS18" s="41"/>
      <c r="AT18" s="41"/>
      <c r="AU18" s="41"/>
      <c r="AV18" s="41"/>
    </row>
    <row r="19" spans="1:48" s="22" customFormat="1" ht="13.5" thickBot="1" x14ac:dyDescent="0.25">
      <c r="A19" s="159"/>
      <c r="B19" s="49" t="s">
        <v>38</v>
      </c>
      <c r="C19" s="50"/>
      <c r="D19" s="51">
        <f>SUM(D16:D18)</f>
        <v>50560</v>
      </c>
      <c r="E19" s="51"/>
      <c r="F19" s="51">
        <f>SUM(F16:F18)</f>
        <v>51705</v>
      </c>
      <c r="G19" s="52"/>
      <c r="H19" s="52"/>
      <c r="I19" s="51">
        <f>SUM(I16:I18)</f>
        <v>51130</v>
      </c>
      <c r="J19" s="52"/>
      <c r="K19" s="51">
        <f>SUM(K16:K18)</f>
        <v>46626</v>
      </c>
      <c r="L19" s="21">
        <f>IF(K19&gt;0,(K16*L16+K17*L17+K18*L18)/K19,0)</f>
        <v>6.8955925878265351E-2</v>
      </c>
      <c r="M19" s="52">
        <f>M16+M17+M18</f>
        <v>43411</v>
      </c>
      <c r="N19" s="53">
        <f>IF(M19&gt;0,O19/M19,0)</f>
        <v>0.47829863398677758</v>
      </c>
      <c r="O19" s="54">
        <f>O16+O17+O18</f>
        <v>20763.422000000002</v>
      </c>
      <c r="P19" s="21">
        <f>IF(M19&gt;0,Q19/M19,0)</f>
        <v>0.41801856672272003</v>
      </c>
      <c r="Q19" s="54">
        <f>Q16+Q17+Q18</f>
        <v>18146.603999999999</v>
      </c>
      <c r="R19" s="21">
        <f>IF(M19&gt;0,S19/M19,0)</f>
        <v>0.10368279929050241</v>
      </c>
      <c r="S19" s="54">
        <f>S16+S17+S18</f>
        <v>4500.9740000000002</v>
      </c>
      <c r="T19" s="21">
        <f>IF(M19&gt;0,U19/M19,0)</f>
        <v>0.21118029992398238</v>
      </c>
      <c r="U19" s="54">
        <f>U16+U17+U18</f>
        <v>9167.5479999999989</v>
      </c>
      <c r="V19" s="21">
        <f>IF(M19&gt;0,W19/M19,0)</f>
        <v>0.5275068531017485</v>
      </c>
      <c r="W19" s="54">
        <f>W16+W17+W18</f>
        <v>22899.600000000002</v>
      </c>
      <c r="X19" s="21">
        <f>IF(M19&gt;0,Y19/M19,0)</f>
        <v>0.39665061850683009</v>
      </c>
      <c r="Y19" s="54">
        <f>Y16+Y17+Y18</f>
        <v>17219</v>
      </c>
      <c r="Z19" s="55">
        <f>IF(M19&gt;0,AA19/M19,0)</f>
        <v>2.706084172214416E-3</v>
      </c>
      <c r="AA19" s="56">
        <f>SUM(AA16:AA18)</f>
        <v>117.47382000000002</v>
      </c>
      <c r="AB19" s="55">
        <f>IF(M19&gt;0,(AB16*M16+AB17*M17+AB18*M18)/M19,0)</f>
        <v>2.4859538273709425E-3</v>
      </c>
      <c r="AC19" s="55">
        <f>IF(K19&gt;0,(K16*AC16+K17*AC17+K18*AC18)/K19,0)</f>
        <v>3.0683331188607215E-4</v>
      </c>
      <c r="AD19" s="52">
        <f>SUM(AD16:AD18)</f>
        <v>13.3201</v>
      </c>
      <c r="AE19" s="53">
        <f>IF(K19&gt;0,(K16*AE16+K17*AE17+K18*AE18)/K19,0)</f>
        <v>0.20805949470252649</v>
      </c>
      <c r="AF19" s="58">
        <f>SUM(AF16:AF18)</f>
        <v>97.107434400000002</v>
      </c>
      <c r="AG19" s="53">
        <f>IF(AND(AA19&gt;0),((AA16*AG16+AA17*AG17+AA18*AG18)/AA19),0)</f>
        <v>0.88792231993582649</v>
      </c>
      <c r="AH19" s="57">
        <f t="shared" si="0"/>
        <v>0.87780714707122121</v>
      </c>
      <c r="AI19" s="51">
        <f>SUM(AI16:AI18)</f>
        <v>513</v>
      </c>
      <c r="AJ19" s="21">
        <f>IF(AI19&gt;0,(AJ16*AI16+AJ17*AI17+AJ18*AI18)/AI19,0)</f>
        <v>8.9641325536062369E-2</v>
      </c>
      <c r="AK19" s="53">
        <f>IF(K19&gt;0,(AK16*K16+AK17*K17+AK18*K18)/K19,0)</f>
        <v>0.21827654313044226</v>
      </c>
      <c r="AL19" s="58">
        <f>SUM(AL16:AL18)</f>
        <v>94.597641600000003</v>
      </c>
      <c r="AM19" s="56"/>
      <c r="AN19" s="56">
        <f>SUM(AN16:AN18)</f>
        <v>0</v>
      </c>
      <c r="AO19" s="105"/>
      <c r="AP19" s="106">
        <f>AO18</f>
        <v>1995.8200000000006</v>
      </c>
      <c r="AQ19" s="51">
        <f>SUM(AQ16:AQ18)</f>
        <v>0</v>
      </c>
      <c r="AR19" s="59"/>
      <c r="AS19" s="58"/>
      <c r="AT19" s="58"/>
      <c r="AU19" s="58"/>
      <c r="AV19" s="58"/>
    </row>
    <row r="20" spans="1:48" x14ac:dyDescent="0.2">
      <c r="A20" s="157">
        <v>5</v>
      </c>
      <c r="B20" s="23">
        <v>1</v>
      </c>
      <c r="C20" s="11" t="s">
        <v>51</v>
      </c>
      <c r="D20" s="12">
        <v>18695</v>
      </c>
      <c r="E20" s="12">
        <v>1</v>
      </c>
      <c r="F20" s="12">
        <v>12471</v>
      </c>
      <c r="G20" s="13">
        <v>1.8</v>
      </c>
      <c r="H20" s="13">
        <v>5.4</v>
      </c>
      <c r="I20" s="12">
        <v>12624</v>
      </c>
      <c r="J20" s="13">
        <v>2.5</v>
      </c>
      <c r="K20" s="12">
        <v>16261</v>
      </c>
      <c r="L20" s="14">
        <v>6.9000000000000006E-2</v>
      </c>
      <c r="M20" s="24">
        <f>ROUND(K20*(1-L20),0)</f>
        <v>15139</v>
      </c>
      <c r="N20" s="15">
        <v>0.46</v>
      </c>
      <c r="O20" s="25">
        <f>M20*N20</f>
        <v>6963.9400000000005</v>
      </c>
      <c r="P20" s="14">
        <v>0.43</v>
      </c>
      <c r="Q20" s="25">
        <f>M20*P20</f>
        <v>6509.7699999999995</v>
      </c>
      <c r="R20" s="16">
        <v>0.11</v>
      </c>
      <c r="S20" s="25">
        <f>M20*R20</f>
        <v>1665.29</v>
      </c>
      <c r="T20" s="26">
        <v>0.20399999999999999</v>
      </c>
      <c r="U20" s="25">
        <f>M20*T20</f>
        <v>3088.3559999999998</v>
      </c>
      <c r="V20" s="16">
        <v>0.52200000000000002</v>
      </c>
      <c r="W20" s="25">
        <f>M20*V20</f>
        <v>7902.558</v>
      </c>
      <c r="X20" s="16">
        <v>0.39</v>
      </c>
      <c r="Y20" s="25">
        <f>X20*M20</f>
        <v>5904.21</v>
      </c>
      <c r="Z20" s="17">
        <v>2.5799999999999998E-3</v>
      </c>
      <c r="AA20" s="18">
        <f>M20*Z20</f>
        <v>39.058619999999998</v>
      </c>
      <c r="AB20" s="27">
        <f>IF(M20&gt;0,(AD20+AL20)/M20,0)</f>
        <v>2.5310735979919416E-3</v>
      </c>
      <c r="AC20" s="17">
        <v>2.7999999999999998E-4</v>
      </c>
      <c r="AD20" s="24">
        <f>AC20*M20</f>
        <v>4.2389199999999994</v>
      </c>
      <c r="AE20" s="117">
        <v>0.21340000000000001</v>
      </c>
      <c r="AF20" s="30">
        <f>AI20*(1-AJ20)*AE20</f>
        <v>31.9528088</v>
      </c>
      <c r="AG20" s="28">
        <f>IF(AND(AE20&gt;0,AC20&gt;0,Z20&gt;0),((Z20-AC20)*AE20)/((AE20-AC20)*Z20),0)</f>
        <v>0.8926440975859582</v>
      </c>
      <c r="AH20" s="60">
        <f t="shared" si="0"/>
        <v>0.89047048877663182</v>
      </c>
      <c r="AI20" s="12">
        <v>164</v>
      </c>
      <c r="AJ20" s="14">
        <v>8.6999999999999994E-2</v>
      </c>
      <c r="AK20" s="15">
        <v>0.2276</v>
      </c>
      <c r="AL20" s="30">
        <f>AI20*(1-AJ20)*AK20</f>
        <v>34.079003200000002</v>
      </c>
      <c r="AM20" s="19">
        <v>1.56</v>
      </c>
      <c r="AN20" s="19"/>
      <c r="AO20" s="101">
        <f>AO18+AI20-AN20</f>
        <v>2159.8200000000006</v>
      </c>
      <c r="AP20" s="102"/>
      <c r="AQ20" s="12"/>
      <c r="AR20" s="31"/>
      <c r="AS20" s="20"/>
      <c r="AT20" s="20"/>
      <c r="AU20" s="20"/>
      <c r="AV20" s="20"/>
    </row>
    <row r="21" spans="1:48" x14ac:dyDescent="0.2">
      <c r="A21" s="158"/>
      <c r="B21" s="33">
        <v>2</v>
      </c>
      <c r="C21" s="11" t="s">
        <v>56</v>
      </c>
      <c r="D21" s="34">
        <v>18455</v>
      </c>
      <c r="E21" s="34">
        <v>3</v>
      </c>
      <c r="F21" s="34">
        <v>18551</v>
      </c>
      <c r="G21" s="35">
        <v>2.2000000000000002</v>
      </c>
      <c r="H21" s="35">
        <v>5.9</v>
      </c>
      <c r="I21" s="34">
        <v>18616</v>
      </c>
      <c r="J21" s="35">
        <v>1.9</v>
      </c>
      <c r="K21" s="34">
        <v>16810</v>
      </c>
      <c r="L21" s="36">
        <v>6.3E-2</v>
      </c>
      <c r="M21" s="37">
        <f>ROUND(K21*(1-L21),0)</f>
        <v>15751</v>
      </c>
      <c r="N21" s="38">
        <v>0.58199999999999996</v>
      </c>
      <c r="O21" s="25">
        <f>M21*N21</f>
        <v>9167.0819999999985</v>
      </c>
      <c r="P21" s="36">
        <v>0.38200000000000001</v>
      </c>
      <c r="Q21" s="25">
        <f>M21*P21</f>
        <v>6016.8820000000005</v>
      </c>
      <c r="R21" s="39">
        <v>3.5999999999999997E-2</v>
      </c>
      <c r="S21" s="25">
        <f>M21*R21</f>
        <v>567.03599999999994</v>
      </c>
      <c r="T21" s="28">
        <v>0.218</v>
      </c>
      <c r="U21" s="25">
        <f>M21*T21</f>
        <v>3433.7179999999998</v>
      </c>
      <c r="V21" s="39">
        <v>0.52200000000000002</v>
      </c>
      <c r="W21" s="25">
        <f>M21*V21</f>
        <v>8222.0220000000008</v>
      </c>
      <c r="X21" s="39">
        <v>0.39</v>
      </c>
      <c r="Y21" s="25">
        <f>X21*M21</f>
        <v>6142.89</v>
      </c>
      <c r="Z21" s="40">
        <v>2.7200000000000002E-3</v>
      </c>
      <c r="AA21" s="18">
        <f>M21*Z21</f>
        <v>42.84272</v>
      </c>
      <c r="AB21" s="27">
        <f>IF(M21&gt;0,(AD21+AL21)/M21,0)</f>
        <v>2.6106465621230398E-3</v>
      </c>
      <c r="AC21" s="40">
        <v>2.7E-4</v>
      </c>
      <c r="AD21" s="37">
        <f>AC21*M21</f>
        <v>4.2527699999999999</v>
      </c>
      <c r="AE21" s="28">
        <v>0.2059</v>
      </c>
      <c r="AF21" s="41">
        <f>AI21*(1-AJ21)*AE21</f>
        <v>35.521868000000005</v>
      </c>
      <c r="AG21" s="28">
        <f>IF(AND(AE21&gt;0,AC21&gt;0,Z21&gt;0),((Z21-AC21)*AE21)/((AE21-AC21)*Z21),0)</f>
        <v>0.9019179937695061</v>
      </c>
      <c r="AH21" s="29">
        <f t="shared" si="0"/>
        <v>0.89771156126990781</v>
      </c>
      <c r="AI21" s="34">
        <v>190</v>
      </c>
      <c r="AJ21" s="36">
        <v>9.1999999999999998E-2</v>
      </c>
      <c r="AK21" s="38">
        <v>0.2137</v>
      </c>
      <c r="AL21" s="41">
        <f>AI21*(1-AJ21)*AK21</f>
        <v>36.867524000000003</v>
      </c>
      <c r="AM21" s="42">
        <v>1.6</v>
      </c>
      <c r="AN21" s="42"/>
      <c r="AO21" s="121">
        <f>AO20+AI21-AN21</f>
        <v>2349.8200000000006</v>
      </c>
      <c r="AP21" s="104"/>
      <c r="AQ21" s="43"/>
      <c r="AR21" s="44"/>
      <c r="AS21" s="45"/>
      <c r="AT21" s="45"/>
      <c r="AU21" s="45"/>
      <c r="AV21" s="45"/>
    </row>
    <row r="22" spans="1:48" x14ac:dyDescent="0.2">
      <c r="A22" s="158"/>
      <c r="B22" s="33">
        <v>3</v>
      </c>
      <c r="C22" s="11" t="s">
        <v>52</v>
      </c>
      <c r="D22" s="43">
        <v>17000</v>
      </c>
      <c r="E22" s="43">
        <v>3</v>
      </c>
      <c r="F22" s="43">
        <v>18871</v>
      </c>
      <c r="G22" s="37">
        <v>2.2999999999999998</v>
      </c>
      <c r="H22" s="37">
        <v>7.7</v>
      </c>
      <c r="I22" s="43">
        <v>18886</v>
      </c>
      <c r="J22" s="37">
        <v>1.7</v>
      </c>
      <c r="K22" s="43">
        <v>16789</v>
      </c>
      <c r="L22" s="39">
        <v>6.6000000000000003E-2</v>
      </c>
      <c r="M22" s="37">
        <f>ROUND(K22*(1-L22),0)</f>
        <v>15681</v>
      </c>
      <c r="N22" s="28">
        <v>0.55300000000000005</v>
      </c>
      <c r="O22" s="25">
        <f>M22*N22</f>
        <v>8671.5930000000008</v>
      </c>
      <c r="P22" s="39">
        <v>0.41</v>
      </c>
      <c r="Q22" s="25">
        <f>M22*P22</f>
        <v>6429.21</v>
      </c>
      <c r="R22" s="39">
        <v>3.6999999999999998E-2</v>
      </c>
      <c r="S22" s="25">
        <f>M22*R22</f>
        <v>580.197</v>
      </c>
      <c r="T22" s="28">
        <v>0.222</v>
      </c>
      <c r="U22" s="25">
        <f>M22*T22</f>
        <v>3481.1820000000002</v>
      </c>
      <c r="V22" s="39">
        <v>0.50900000000000001</v>
      </c>
      <c r="W22" s="25">
        <f>M22*V22</f>
        <v>7981.6289999999999</v>
      </c>
      <c r="X22" s="39">
        <v>0.4</v>
      </c>
      <c r="Y22" s="25">
        <f>X22*M22</f>
        <v>6272.4000000000005</v>
      </c>
      <c r="Z22" s="47">
        <v>2.7799999999999999E-3</v>
      </c>
      <c r="AA22" s="18">
        <f>M22*Z22</f>
        <v>43.593179999999997</v>
      </c>
      <c r="AB22" s="27">
        <f>IF(M22&gt;0,(AD22+AL22)/M22,0)</f>
        <v>2.6674683757413431E-3</v>
      </c>
      <c r="AC22" s="47">
        <v>2.9E-4</v>
      </c>
      <c r="AD22" s="37">
        <f>AC22*M22</f>
        <v>4.5474899999999998</v>
      </c>
      <c r="AE22" s="28">
        <v>0.19470000000000001</v>
      </c>
      <c r="AF22" s="41">
        <f>AI22*(1-AJ22)*AE22</f>
        <v>35.031981600000002</v>
      </c>
      <c r="AG22" s="28">
        <f>IF(AND(AE22&gt;0,AC22&gt;0,Z22&gt;0),((Z22-AC22)*AE22)/((AE22-AC22)*Z22),0)</f>
        <v>0.89701953780836241</v>
      </c>
      <c r="AH22" s="29">
        <f t="shared" si="0"/>
        <v>0.89253188490375224</v>
      </c>
      <c r="AI22" s="43">
        <v>196</v>
      </c>
      <c r="AJ22" s="39">
        <v>8.2000000000000003E-2</v>
      </c>
      <c r="AK22" s="28">
        <v>0.2072</v>
      </c>
      <c r="AL22" s="41">
        <f>AI22*(1-AJ22)*AK22</f>
        <v>37.2810816</v>
      </c>
      <c r="AM22" s="18">
        <v>1.65</v>
      </c>
      <c r="AN22" s="18"/>
      <c r="AO22" s="121">
        <f>AO21+AI22-AN22</f>
        <v>2545.8200000000006</v>
      </c>
      <c r="AP22" s="104"/>
      <c r="AQ22" s="43"/>
      <c r="AR22" s="48"/>
      <c r="AS22" s="41"/>
      <c r="AT22" s="41"/>
      <c r="AU22" s="41"/>
      <c r="AV22" s="41"/>
    </row>
    <row r="23" spans="1:48" s="22" customFormat="1" ht="13.5" thickBot="1" x14ac:dyDescent="0.25">
      <c r="A23" s="159"/>
      <c r="B23" s="49" t="s">
        <v>38</v>
      </c>
      <c r="C23" s="50"/>
      <c r="D23" s="51">
        <f>SUM(D20:D22)</f>
        <v>54150</v>
      </c>
      <c r="E23" s="51"/>
      <c r="F23" s="51">
        <f>SUM(F20:F22)</f>
        <v>49893</v>
      </c>
      <c r="G23" s="52"/>
      <c r="H23" s="52"/>
      <c r="I23" s="51">
        <f>SUM(I20:I22)</f>
        <v>50126</v>
      </c>
      <c r="J23" s="52"/>
      <c r="K23" s="51">
        <f>SUM(K20:K22)</f>
        <v>49860</v>
      </c>
      <c r="L23" s="21">
        <f>IF(K23&gt;0,(K20*L20+K21*L21+K22*L22)/K23,0)</f>
        <v>6.5966967509025268E-2</v>
      </c>
      <c r="M23" s="52">
        <f>M20+M21+M22</f>
        <v>46571</v>
      </c>
      <c r="N23" s="53">
        <f>IF(M23&gt;0,O23/M23,0)</f>
        <v>0.53257638873977364</v>
      </c>
      <c r="O23" s="54">
        <f>O20+O21+O22</f>
        <v>24802.614999999998</v>
      </c>
      <c r="P23" s="21">
        <f>IF(M23&gt;0,Q23/M23,0)</f>
        <v>0.40703145734469953</v>
      </c>
      <c r="Q23" s="54">
        <f>Q20+Q21+Q22</f>
        <v>18955.862000000001</v>
      </c>
      <c r="R23" s="21">
        <f>IF(M23&gt;0,S23/M23,0)</f>
        <v>6.0392153915526832E-2</v>
      </c>
      <c r="S23" s="54">
        <f>S20+S21+S22</f>
        <v>2812.5230000000001</v>
      </c>
      <c r="T23" s="21">
        <f>IF(M23&gt;0,U23/M23,0)</f>
        <v>0.2147958171394215</v>
      </c>
      <c r="U23" s="54">
        <f>U20+U21+U22</f>
        <v>10003.255999999999</v>
      </c>
      <c r="V23" s="21">
        <f>IF(M23&gt;0,W23/M23,0)</f>
        <v>0.51762274806209874</v>
      </c>
      <c r="W23" s="54">
        <f>W20+W21+W22</f>
        <v>24106.209000000003</v>
      </c>
      <c r="X23" s="21">
        <f>IF(M23&gt;0,Y23/M23,0)</f>
        <v>0.39336711687530868</v>
      </c>
      <c r="Y23" s="54">
        <f>Y20+Y21+Y22</f>
        <v>18319.5</v>
      </c>
      <c r="Z23" s="55">
        <f>IF(M23&gt;0,AA23/M23,0)</f>
        <v>2.6946924051448324E-3</v>
      </c>
      <c r="AA23" s="56">
        <f>SUM(AA20:AA22)</f>
        <v>125.49451999999999</v>
      </c>
      <c r="AB23" s="55">
        <f>IF(M23&gt;0,(AB20*M20+AB21*M21+AB22*M22)/M23,0)</f>
        <v>2.6039120654484551E-3</v>
      </c>
      <c r="AC23" s="55">
        <f>IF(K23&gt;0,(K20*AC20+K21*AC21+K22*AC22)/K23,0)</f>
        <v>2.7999578820697956E-4</v>
      </c>
      <c r="AD23" s="52">
        <f>SUM(AD20:AD22)</f>
        <v>13.039179999999998</v>
      </c>
      <c r="AE23" s="53">
        <f>IF(K23&gt;0,(K20*AE20+K21*AE21+K22*AE22)/K23,0)</f>
        <v>0.20457470316887288</v>
      </c>
      <c r="AF23" s="58">
        <f>SUM(AF20:AF22)</f>
        <v>102.50665839999999</v>
      </c>
      <c r="AG23" s="53">
        <f>IF(AND(AA23&gt;0),((AA20*AG20+AA21*AG21+AA22*AG22)/AA23),0)</f>
        <v>0.89733002563042841</v>
      </c>
      <c r="AH23" s="57">
        <f t="shared" si="0"/>
        <v>0.89362925655225234</v>
      </c>
      <c r="AI23" s="51">
        <f>SUM(AI20:AI22)</f>
        <v>550</v>
      </c>
      <c r="AJ23" s="21">
        <f>IF(AI23&gt;0,(AJ20*AI20+AJ21*AI21+AJ22*AI22)/AI23,0)</f>
        <v>8.6945454545454534E-2</v>
      </c>
      <c r="AK23" s="53">
        <f>IF(K23&gt;0,(AK20*K20+AK21*K21+AK22*K22)/K23,0)</f>
        <v>0.21604455274769355</v>
      </c>
      <c r="AL23" s="58">
        <f>SUM(AL20:AL22)</f>
        <v>108.22760880000001</v>
      </c>
      <c r="AM23" s="56"/>
      <c r="AN23" s="56">
        <f>SUM(AN20:AN22)</f>
        <v>0</v>
      </c>
      <c r="AO23" s="105"/>
      <c r="AP23" s="106">
        <f>AO22</f>
        <v>2545.8200000000006</v>
      </c>
      <c r="AQ23" s="51">
        <f>SUM(AQ20:AQ22)</f>
        <v>0</v>
      </c>
      <c r="AR23" s="59"/>
      <c r="AS23" s="58"/>
      <c r="AT23" s="58"/>
      <c r="AU23" s="58"/>
      <c r="AV23" s="58"/>
    </row>
    <row r="24" spans="1:48" x14ac:dyDescent="0.2">
      <c r="A24" s="157">
        <v>6</v>
      </c>
      <c r="B24" s="23">
        <v>1</v>
      </c>
      <c r="C24" s="11" t="s">
        <v>51</v>
      </c>
      <c r="D24" s="12">
        <v>1598</v>
      </c>
      <c r="E24" s="12">
        <v>8</v>
      </c>
      <c r="F24" s="12">
        <v>10428</v>
      </c>
      <c r="G24" s="13">
        <v>3.2</v>
      </c>
      <c r="H24" s="13">
        <v>10.3</v>
      </c>
      <c r="I24" s="12">
        <v>10825</v>
      </c>
      <c r="J24" s="13">
        <v>3.2</v>
      </c>
      <c r="K24" s="12">
        <v>16436</v>
      </c>
      <c r="L24" s="14">
        <v>7.1999999999999995E-2</v>
      </c>
      <c r="M24" s="24">
        <f>ROUND(K24*(1-L24),0)</f>
        <v>15253</v>
      </c>
      <c r="N24" s="15">
        <v>0.52600000000000002</v>
      </c>
      <c r="O24" s="25">
        <f>M24*N24</f>
        <v>8023.0780000000004</v>
      </c>
      <c r="P24" s="14">
        <v>0.372</v>
      </c>
      <c r="Q24" s="25">
        <f>M24*P24</f>
        <v>5674.116</v>
      </c>
      <c r="R24" s="16">
        <v>0.10199999999999999</v>
      </c>
      <c r="S24" s="25">
        <f>M24*R24</f>
        <v>1555.8059999999998</v>
      </c>
      <c r="T24" s="26">
        <v>0.221</v>
      </c>
      <c r="U24" s="25">
        <f>M24*T24</f>
        <v>3370.913</v>
      </c>
      <c r="V24" s="16">
        <v>0.51400000000000001</v>
      </c>
      <c r="W24" s="25">
        <f>M24*V24</f>
        <v>7840.0420000000004</v>
      </c>
      <c r="X24" s="16">
        <v>0.4</v>
      </c>
      <c r="Y24" s="25">
        <f>X24*M24</f>
        <v>6101.2000000000007</v>
      </c>
      <c r="Z24" s="17">
        <v>2.7799999999999999E-3</v>
      </c>
      <c r="AA24" s="18">
        <f>M24*Z24</f>
        <v>42.40334</v>
      </c>
      <c r="AB24" s="27">
        <f>IF(M24&gt;0,(AD24+AL24)/M24,0)</f>
        <v>2.537859660394676E-3</v>
      </c>
      <c r="AC24" s="17">
        <v>2.9E-4</v>
      </c>
      <c r="AD24" s="24">
        <f>AC24*M24</f>
        <v>4.4233700000000002</v>
      </c>
      <c r="AE24" s="117">
        <v>0.192</v>
      </c>
      <c r="AF24" s="30">
        <f>AI24*(1-AJ24)*AE24</f>
        <v>33.348672000000001</v>
      </c>
      <c r="AG24" s="28">
        <f>IF(AND(AE24&gt;0,AC24&gt;0,Z24&gt;0),((Z24-AC24)*AE24)/((AE24-AC24)*Z24),0)</f>
        <v>0.89703835491931971</v>
      </c>
      <c r="AH24" s="60">
        <f t="shared" si="0"/>
        <v>0.88703362162281985</v>
      </c>
      <c r="AI24" s="12">
        <v>189</v>
      </c>
      <c r="AJ24" s="14">
        <v>8.1000000000000003E-2</v>
      </c>
      <c r="AK24" s="15">
        <v>0.19739999999999999</v>
      </c>
      <c r="AL24" s="30">
        <f>AI24*(1-AJ24)*AK24</f>
        <v>34.286603399999997</v>
      </c>
      <c r="AM24" s="19">
        <v>1.58</v>
      </c>
      <c r="AN24" s="19">
        <v>1109.5999999999999</v>
      </c>
      <c r="AO24" s="101">
        <f>AO22+AI24-AN24</f>
        <v>1625.2200000000007</v>
      </c>
      <c r="AP24" s="102"/>
      <c r="AQ24" s="12"/>
      <c r="AR24" s="31"/>
      <c r="AS24" s="20"/>
      <c r="AT24" s="20"/>
      <c r="AU24" s="20"/>
      <c r="AV24" s="20"/>
    </row>
    <row r="25" spans="1:48" x14ac:dyDescent="0.2">
      <c r="A25" s="158"/>
      <c r="B25" s="33">
        <v>2</v>
      </c>
      <c r="C25" s="11" t="s">
        <v>56</v>
      </c>
      <c r="D25" s="34">
        <v>22645</v>
      </c>
      <c r="E25" s="34">
        <v>5</v>
      </c>
      <c r="F25" s="34">
        <v>17081</v>
      </c>
      <c r="G25" s="35">
        <v>2.9</v>
      </c>
      <c r="H25" s="35">
        <v>7.2</v>
      </c>
      <c r="I25" s="34">
        <v>17468</v>
      </c>
      <c r="J25" s="35">
        <v>2.8</v>
      </c>
      <c r="K25" s="34">
        <v>16645</v>
      </c>
      <c r="L25" s="36">
        <v>6.7000000000000004E-2</v>
      </c>
      <c r="M25" s="37">
        <f>ROUND(K25*(1-L25),0)</f>
        <v>15530</v>
      </c>
      <c r="N25" s="38">
        <v>0.61799999999999999</v>
      </c>
      <c r="O25" s="25">
        <f>M25*N25</f>
        <v>9597.5399999999991</v>
      </c>
      <c r="P25" s="36">
        <v>0.34499999999999997</v>
      </c>
      <c r="Q25" s="25">
        <f>M25*P25</f>
        <v>5357.8499999999995</v>
      </c>
      <c r="R25" s="39">
        <v>3.6999999999999998E-2</v>
      </c>
      <c r="S25" s="25">
        <f>M25*R25</f>
        <v>574.61</v>
      </c>
      <c r="T25" s="28">
        <v>0.22500000000000001</v>
      </c>
      <c r="U25" s="25">
        <f>M25*T25</f>
        <v>3494.25</v>
      </c>
      <c r="V25" s="39">
        <v>0.51100000000000001</v>
      </c>
      <c r="W25" s="25">
        <f>M25*V25</f>
        <v>7935.83</v>
      </c>
      <c r="X25" s="39">
        <v>0.4</v>
      </c>
      <c r="Y25" s="25">
        <f>X25*M25</f>
        <v>6212</v>
      </c>
      <c r="Z25" s="40">
        <v>2.7899999999999999E-3</v>
      </c>
      <c r="AA25" s="18">
        <f>M25*Z25</f>
        <v>43.328699999999998</v>
      </c>
      <c r="AB25" s="27">
        <f>IF(M25&gt;0,(AD25+AL25)/M25,0)</f>
        <v>2.9102919768190598E-3</v>
      </c>
      <c r="AC25" s="40">
        <v>3.1E-4</v>
      </c>
      <c r="AD25" s="37">
        <f>AC25*M25</f>
        <v>4.8143000000000002</v>
      </c>
      <c r="AE25" s="28">
        <v>0.2112</v>
      </c>
      <c r="AF25" s="41">
        <f>AI25*(1-AJ25)*AE25</f>
        <v>40.459161600000002</v>
      </c>
      <c r="AG25" s="28">
        <f>IF(AND(AE25&gt;0,AC25&gt;0,Z25&gt;0),((Z25-AC25)*AE25)/((AE25-AC25)*Z25),0)</f>
        <v>0.89019552057154605</v>
      </c>
      <c r="AH25" s="29">
        <f t="shared" si="0"/>
        <v>0.89479735645135894</v>
      </c>
      <c r="AI25" s="34">
        <v>208</v>
      </c>
      <c r="AJ25" s="36">
        <v>7.9000000000000001E-2</v>
      </c>
      <c r="AK25" s="38">
        <v>0.21079999999999999</v>
      </c>
      <c r="AL25" s="41">
        <f>AI25*(1-AJ25)*AK25</f>
        <v>40.382534399999997</v>
      </c>
      <c r="AM25" s="42">
        <v>1.65</v>
      </c>
      <c r="AN25" s="42"/>
      <c r="AO25" s="121">
        <f>AO24+AI25-AN25</f>
        <v>1833.2200000000007</v>
      </c>
      <c r="AP25" s="104"/>
      <c r="AQ25" s="43"/>
      <c r="AR25" s="44"/>
      <c r="AS25" s="45"/>
      <c r="AT25" s="45"/>
      <c r="AU25" s="45"/>
      <c r="AV25" s="45"/>
    </row>
    <row r="26" spans="1:48" x14ac:dyDescent="0.2">
      <c r="A26" s="158"/>
      <c r="B26" s="33">
        <v>3</v>
      </c>
      <c r="C26" s="46" t="s">
        <v>53</v>
      </c>
      <c r="D26" s="43">
        <v>21700</v>
      </c>
      <c r="E26" s="43">
        <v>2</v>
      </c>
      <c r="F26" s="43">
        <v>19376</v>
      </c>
      <c r="G26" s="37">
        <v>3.6</v>
      </c>
      <c r="H26" s="37">
        <v>6.4</v>
      </c>
      <c r="I26" s="43">
        <v>19200</v>
      </c>
      <c r="J26" s="37">
        <v>2</v>
      </c>
      <c r="K26" s="43">
        <v>16790</v>
      </c>
      <c r="L26" s="39">
        <v>6.8000000000000005E-2</v>
      </c>
      <c r="M26" s="37">
        <f>ROUND(K26*(1-L26),0)</f>
        <v>15648</v>
      </c>
      <c r="N26" s="28">
        <v>0.68799999999999994</v>
      </c>
      <c r="O26" s="25">
        <f>M26*N26</f>
        <v>10765.823999999999</v>
      </c>
      <c r="P26" s="39">
        <v>0.28399999999999997</v>
      </c>
      <c r="Q26" s="25">
        <f>M26*P26</f>
        <v>4444.0319999999992</v>
      </c>
      <c r="R26" s="39">
        <v>2.8000000000000001E-2</v>
      </c>
      <c r="S26" s="25">
        <f>M26*R26</f>
        <v>438.14400000000001</v>
      </c>
      <c r="T26" s="28">
        <v>0.224</v>
      </c>
      <c r="U26" s="25">
        <f>M26*T26</f>
        <v>3505.152</v>
      </c>
      <c r="V26" s="39">
        <v>0.50600000000000001</v>
      </c>
      <c r="W26" s="25">
        <f>M26*V26</f>
        <v>7917.8879999999999</v>
      </c>
      <c r="X26" s="39">
        <v>0.4</v>
      </c>
      <c r="Y26" s="25">
        <f>X26*M26</f>
        <v>6259.2000000000007</v>
      </c>
      <c r="Z26" s="47">
        <v>2.8900000000000002E-3</v>
      </c>
      <c r="AA26" s="18">
        <f>M26*Z26</f>
        <v>45.222720000000002</v>
      </c>
      <c r="AB26" s="27">
        <f>IF(M26&gt;0,(AD26+AL26)/M26,0)</f>
        <v>2.8140505943251531E-3</v>
      </c>
      <c r="AC26" s="47">
        <v>2.7999999999999998E-4</v>
      </c>
      <c r="AD26" s="37">
        <f>AC26*M26</f>
        <v>4.3814399999999996</v>
      </c>
      <c r="AE26" s="28">
        <v>0.2238</v>
      </c>
      <c r="AF26" s="41">
        <f>AI26*(1-AJ26)*AE26</f>
        <v>38.5336602</v>
      </c>
      <c r="AG26" s="28">
        <f>IF(AND(AE26&gt;0,AC26&gt;0,Z26&gt;0),((Z26-AC26)*AE26)/((AE26-AC26)*Z26),0)</f>
        <v>0.90424550383545577</v>
      </c>
      <c r="AH26" s="29">
        <f t="shared" si="0"/>
        <v>0.90159546611149044</v>
      </c>
      <c r="AI26" s="43">
        <v>189</v>
      </c>
      <c r="AJ26" s="39">
        <v>8.8999999999999996E-2</v>
      </c>
      <c r="AK26" s="28">
        <v>0.2303</v>
      </c>
      <c r="AL26" s="41">
        <f>AI26*(1-AJ26)*AK26</f>
        <v>39.652823699999999</v>
      </c>
      <c r="AM26" s="18">
        <v>1.6</v>
      </c>
      <c r="AN26" s="18"/>
      <c r="AO26" s="121">
        <f>AO25+AI26-AN26</f>
        <v>2022.2200000000007</v>
      </c>
      <c r="AP26" s="104"/>
      <c r="AQ26" s="43"/>
      <c r="AR26" s="48"/>
      <c r="AS26" s="41"/>
      <c r="AT26" s="41"/>
      <c r="AU26" s="41"/>
      <c r="AV26" s="41"/>
    </row>
    <row r="27" spans="1:48" s="22" customFormat="1" ht="13.5" thickBot="1" x14ac:dyDescent="0.25">
      <c r="A27" s="159"/>
      <c r="B27" s="49" t="s">
        <v>38</v>
      </c>
      <c r="C27" s="50"/>
      <c r="D27" s="51">
        <f>SUM(D24:D26)</f>
        <v>45943</v>
      </c>
      <c r="E27" s="51"/>
      <c r="F27" s="51">
        <f>SUM(F24:F26)</f>
        <v>46885</v>
      </c>
      <c r="G27" s="52"/>
      <c r="H27" s="52"/>
      <c r="I27" s="51">
        <f>SUM(I24:I26)</f>
        <v>47493</v>
      </c>
      <c r="J27" s="52"/>
      <c r="K27" s="51">
        <f>SUM(K24:K26)</f>
        <v>49871</v>
      </c>
      <c r="L27" s="21">
        <f>IF(K27&gt;0,(K24*L24+K25*L25+K26*L26)/K27,0)</f>
        <v>6.8984520061759341E-2</v>
      </c>
      <c r="M27" s="52">
        <f>M24+M25+M26</f>
        <v>46431</v>
      </c>
      <c r="N27" s="53">
        <f>IF(M27&gt;0,O27/M27,0)</f>
        <v>0.61136830996532476</v>
      </c>
      <c r="O27" s="54">
        <f>O24+O25+O26</f>
        <v>28386.441999999995</v>
      </c>
      <c r="P27" s="21">
        <f>IF(M27&gt;0,Q27/M27,0)</f>
        <v>0.33331175292369319</v>
      </c>
      <c r="Q27" s="54">
        <f>Q24+Q25+Q26</f>
        <v>15475.998</v>
      </c>
      <c r="R27" s="21">
        <f>IF(M27&gt;0,S27/M27,0)</f>
        <v>5.5319937110981876E-2</v>
      </c>
      <c r="S27" s="54">
        <f>S24+S25+S26</f>
        <v>2568.5599999999995</v>
      </c>
      <c r="T27" s="21">
        <f>IF(M27&gt;0,U27/M27,0)</f>
        <v>0.22334894790118673</v>
      </c>
      <c r="U27" s="54">
        <f>U24+U25+U26</f>
        <v>10370.315000000001</v>
      </c>
      <c r="V27" s="21">
        <f>IF(M27&gt;0,W27/M27,0)</f>
        <v>0.51030044582283385</v>
      </c>
      <c r="W27" s="54">
        <f>W24+W25+W26</f>
        <v>23693.759999999998</v>
      </c>
      <c r="X27" s="21">
        <f>IF(M27&gt;0,Y27/M27,0)</f>
        <v>0.4</v>
      </c>
      <c r="Y27" s="54">
        <f>Y24+Y25+Y26</f>
        <v>18572.400000000001</v>
      </c>
      <c r="Z27" s="55">
        <f>IF(M27&gt;0,AA27/M27,0)</f>
        <v>2.8204165320583228E-3</v>
      </c>
      <c r="AA27" s="56">
        <f>SUM(AA24:AA26)</f>
        <v>130.95475999999999</v>
      </c>
      <c r="AB27" s="55">
        <f>IF(M27&gt;0,(AB24*M24+AB25*M25+AB26*M26)/M27,0)</f>
        <v>2.7555097133380715E-3</v>
      </c>
      <c r="AC27" s="55">
        <f>IF(K27&gt;0,(K24*AC24+K25*AC25+K26*AC26)/K27,0)</f>
        <v>2.9330853602293919E-4</v>
      </c>
      <c r="AD27" s="52">
        <f>SUM(AD24:AD26)</f>
        <v>13.619110000000001</v>
      </c>
      <c r="AE27" s="53">
        <f>IF(K27&gt;0,(K24*AE24+K25*AE25+K26*AE26)/K27,0)</f>
        <v>0.209114274829059</v>
      </c>
      <c r="AF27" s="58">
        <f>SUM(AF24:AF26)</f>
        <v>112.34149380000001</v>
      </c>
      <c r="AG27" s="53">
        <f>IF(AND(AA27&gt;0),((AA24*AG24+AA25*AG25+AA26*AG26)/AA27),0)</f>
        <v>0.89726313300931315</v>
      </c>
      <c r="AH27" s="57">
        <f t="shared" si="0"/>
        <v>0.89478806638147868</v>
      </c>
      <c r="AI27" s="51">
        <f>SUM(AI24:AI26)</f>
        <v>586</v>
      </c>
      <c r="AJ27" s="21">
        <f>IF(AI27&gt;0,(AJ24*AI24+AJ25*AI25+AJ26*AI26)/AI27,0)</f>
        <v>8.2870307167235494E-2</v>
      </c>
      <c r="AK27" s="53">
        <f>IF(K27&gt;0,(AK24*K24+AK25*K25+AK26*K26)/K27,0)</f>
        <v>0.21294879589340496</v>
      </c>
      <c r="AL27" s="58">
        <f>SUM(AL24:AL26)</f>
        <v>114.32196149999999</v>
      </c>
      <c r="AM27" s="56"/>
      <c r="AN27" s="56">
        <f>SUM(AN24:AN26)</f>
        <v>1109.5999999999999</v>
      </c>
      <c r="AO27" s="105"/>
      <c r="AP27" s="106">
        <f>AO26</f>
        <v>2022.2200000000007</v>
      </c>
      <c r="AQ27" s="51">
        <f>SUM(AQ24:AQ26)</f>
        <v>0</v>
      </c>
      <c r="AR27" s="59"/>
      <c r="AS27" s="58"/>
      <c r="AT27" s="58"/>
      <c r="AU27" s="58"/>
      <c r="AV27" s="58"/>
    </row>
    <row r="28" spans="1:48" x14ac:dyDescent="0.2">
      <c r="A28" s="157">
        <v>7</v>
      </c>
      <c r="B28" s="23">
        <v>1</v>
      </c>
      <c r="C28" s="11" t="s">
        <v>54</v>
      </c>
      <c r="D28" s="12">
        <v>6397</v>
      </c>
      <c r="E28" s="12">
        <v>1</v>
      </c>
      <c r="F28" s="12">
        <v>10031</v>
      </c>
      <c r="G28" s="13">
        <v>2.2999999999999998</v>
      </c>
      <c r="H28" s="13">
        <v>7.6</v>
      </c>
      <c r="I28" s="12">
        <v>10284</v>
      </c>
      <c r="J28" s="13">
        <v>3.9</v>
      </c>
      <c r="K28" s="12">
        <v>16851</v>
      </c>
      <c r="L28" s="14">
        <v>6.8000000000000005E-2</v>
      </c>
      <c r="M28" s="24">
        <f>ROUND(K28*(1-L28),0)</f>
        <v>15705</v>
      </c>
      <c r="N28" s="15">
        <v>0.72699999999999998</v>
      </c>
      <c r="O28" s="25">
        <f>M28*N28</f>
        <v>11417.535</v>
      </c>
      <c r="P28" s="14">
        <v>0.254</v>
      </c>
      <c r="Q28" s="25">
        <f>M28*P28</f>
        <v>3989.07</v>
      </c>
      <c r="R28" s="16">
        <v>1.9E-2</v>
      </c>
      <c r="S28" s="25">
        <f>M28*R28</f>
        <v>298.39499999999998</v>
      </c>
      <c r="T28" s="26">
        <v>0.22</v>
      </c>
      <c r="U28" s="25"/>
      <c r="V28" s="16">
        <v>0.50900000000000001</v>
      </c>
      <c r="W28" s="25">
        <f>M28*V28</f>
        <v>7993.8450000000003</v>
      </c>
      <c r="X28" s="16">
        <v>0.4</v>
      </c>
      <c r="Y28" s="25">
        <f>X28*M28</f>
        <v>6282</v>
      </c>
      <c r="Z28" s="17">
        <v>2.9399999999999999E-3</v>
      </c>
      <c r="AA28" s="18">
        <f>M28*Z28</f>
        <v>46.172699999999999</v>
      </c>
      <c r="AB28" s="27">
        <f>IF(M28&gt;0,(AD28+AL28)/M28,0)</f>
        <v>2.9933272206303725E-3</v>
      </c>
      <c r="AC28" s="17">
        <v>2.7E-4</v>
      </c>
      <c r="AD28" s="24">
        <f>AC28*M28</f>
        <v>4.2403500000000003</v>
      </c>
      <c r="AE28" s="117">
        <v>0.21060000000000001</v>
      </c>
      <c r="AF28" s="30">
        <f>AI28*(1-AJ28)*AE28</f>
        <v>41.797360800000007</v>
      </c>
      <c r="AG28" s="28">
        <f>IF(AND(AE28&gt;0,AC28&gt;0,Z28&gt;0),((Z28-AC28)*AE28)/((AE28-AC28)*Z28),0)</f>
        <v>0.90932907180844114</v>
      </c>
      <c r="AH28" s="60">
        <f t="shared" si="0"/>
        <v>0.91094068816604312</v>
      </c>
      <c r="AI28" s="12">
        <v>222</v>
      </c>
      <c r="AJ28" s="14">
        <v>0.106</v>
      </c>
      <c r="AK28" s="15">
        <v>0.2155</v>
      </c>
      <c r="AL28" s="30">
        <f>AI28*(1-AJ28)*AK28</f>
        <v>42.769854000000002</v>
      </c>
      <c r="AM28" s="19">
        <v>1.8</v>
      </c>
      <c r="AN28" s="19">
        <v>503.9</v>
      </c>
      <c r="AO28" s="101">
        <f>AO26+AI28-AN28</f>
        <v>1740.3200000000006</v>
      </c>
      <c r="AP28" s="102"/>
      <c r="AQ28" s="12"/>
      <c r="AR28" s="31"/>
      <c r="AS28" s="20"/>
      <c r="AT28" s="20"/>
      <c r="AU28" s="20"/>
      <c r="AV28" s="20"/>
    </row>
    <row r="29" spans="1:48" x14ac:dyDescent="0.2">
      <c r="A29" s="158"/>
      <c r="B29" s="33">
        <v>2</v>
      </c>
      <c r="C29" s="11" t="s">
        <v>56</v>
      </c>
      <c r="D29" s="34">
        <v>17650</v>
      </c>
      <c r="E29" s="34">
        <v>4</v>
      </c>
      <c r="F29" s="34">
        <v>15300</v>
      </c>
      <c r="G29" s="35">
        <v>2.7</v>
      </c>
      <c r="H29" s="35">
        <v>9.1</v>
      </c>
      <c r="I29" s="34">
        <v>15731</v>
      </c>
      <c r="J29" s="35">
        <v>4.2</v>
      </c>
      <c r="K29" s="34">
        <v>16769</v>
      </c>
      <c r="L29" s="36">
        <v>6.8000000000000005E-2</v>
      </c>
      <c r="M29" s="37">
        <f>ROUND(K29*(1-L29),0)</f>
        <v>15629</v>
      </c>
      <c r="N29" s="38">
        <v>0.60899999999999999</v>
      </c>
      <c r="O29" s="25">
        <f>M29*N29</f>
        <v>9518.0609999999997</v>
      </c>
      <c r="P29" s="36">
        <v>0.36499999999999999</v>
      </c>
      <c r="Q29" s="25">
        <f>M29*P29</f>
        <v>5704.585</v>
      </c>
      <c r="R29" s="39">
        <v>2.5999999999999999E-2</v>
      </c>
      <c r="S29" s="25">
        <f>M29*R29</f>
        <v>406.35399999999998</v>
      </c>
      <c r="T29" s="28">
        <v>0.22900000000000001</v>
      </c>
      <c r="U29" s="25">
        <f>M29*T29</f>
        <v>3579.0410000000002</v>
      </c>
      <c r="V29" s="39">
        <v>0.51600000000000001</v>
      </c>
      <c r="W29" s="25">
        <f>M29*V29</f>
        <v>8064.5640000000003</v>
      </c>
      <c r="X29" s="39">
        <v>0.4</v>
      </c>
      <c r="Y29" s="25">
        <f>X29*M29</f>
        <v>6251.6</v>
      </c>
      <c r="Z29" s="40">
        <v>2.8700000000000002E-3</v>
      </c>
      <c r="AA29" s="18">
        <f>M29*Z29</f>
        <v>44.855230000000006</v>
      </c>
      <c r="AB29" s="27">
        <f>IF(M29&gt;0,(AD29+AL29)/M29,0)</f>
        <v>2.9845491010301365E-3</v>
      </c>
      <c r="AC29" s="40">
        <v>2.7999999999999998E-4</v>
      </c>
      <c r="AD29" s="37">
        <f>AC29*M29</f>
        <v>4.3761199999999993</v>
      </c>
      <c r="AE29" s="28">
        <v>0.21160000000000001</v>
      </c>
      <c r="AF29" s="41">
        <f>AI29*(1-AJ29)*AE29</f>
        <v>40.6739636</v>
      </c>
      <c r="AG29" s="28">
        <f>IF(AND(AE29&gt;0,AC29&gt;0,Z29&gt;0),((Z29-AC29)*AE29)/((AE29-AC29)*Z29),0)</f>
        <v>0.90363476036804669</v>
      </c>
      <c r="AH29" s="29">
        <f t="shared" si="0"/>
        <v>0.90733880348016138</v>
      </c>
      <c r="AI29" s="34">
        <v>211</v>
      </c>
      <c r="AJ29" s="36">
        <v>8.8999999999999996E-2</v>
      </c>
      <c r="AK29" s="38">
        <v>0.21990000000000001</v>
      </c>
      <c r="AL29" s="41">
        <f>AI29*(1-AJ29)*AK29</f>
        <v>42.269397900000001</v>
      </c>
      <c r="AM29" s="42">
        <v>1.65</v>
      </c>
      <c r="AN29" s="42"/>
      <c r="AO29" s="121">
        <f>AO28+AI29-AN29</f>
        <v>1951.3200000000006</v>
      </c>
      <c r="AP29" s="104"/>
      <c r="AQ29" s="43"/>
      <c r="AR29" s="44"/>
      <c r="AS29" s="45"/>
      <c r="AT29" s="45"/>
      <c r="AU29" s="45"/>
      <c r="AV29" s="45"/>
    </row>
    <row r="30" spans="1:48" x14ac:dyDescent="0.2">
      <c r="A30" s="158"/>
      <c r="B30" s="33">
        <v>3</v>
      </c>
      <c r="C30" s="11" t="s">
        <v>52</v>
      </c>
      <c r="D30" s="43">
        <v>22680</v>
      </c>
      <c r="E30" s="43">
        <v>1</v>
      </c>
      <c r="F30" s="43">
        <v>19446</v>
      </c>
      <c r="G30" s="37">
        <v>3.7</v>
      </c>
      <c r="H30" s="37">
        <v>7.6</v>
      </c>
      <c r="I30" s="43">
        <v>19607</v>
      </c>
      <c r="J30" s="37">
        <v>3</v>
      </c>
      <c r="K30" s="43">
        <v>16629</v>
      </c>
      <c r="L30" s="39">
        <v>7.0000000000000007E-2</v>
      </c>
      <c r="M30" s="37">
        <f>ROUND(K30*(1-L30),0)</f>
        <v>15465</v>
      </c>
      <c r="N30" s="28">
        <v>0.59499999999999997</v>
      </c>
      <c r="O30" s="25">
        <f>M30*N30</f>
        <v>9201.6749999999993</v>
      </c>
      <c r="P30" s="39">
        <v>0.377</v>
      </c>
      <c r="Q30" s="25">
        <f>M30*P30</f>
        <v>5830.3050000000003</v>
      </c>
      <c r="R30" s="39">
        <v>2.8000000000000001E-2</v>
      </c>
      <c r="S30" s="25">
        <f>M30*R30</f>
        <v>433.02</v>
      </c>
      <c r="T30" s="28">
        <v>0.24199999999999999</v>
      </c>
      <c r="U30" s="25">
        <f>M30*T30</f>
        <v>3742.5299999999997</v>
      </c>
      <c r="V30" s="39">
        <v>0.497</v>
      </c>
      <c r="W30" s="25">
        <f>M30*V30</f>
        <v>7686.1049999999996</v>
      </c>
      <c r="X30" s="39">
        <v>0.4</v>
      </c>
      <c r="Y30" s="25">
        <f>X30*M30</f>
        <v>6186</v>
      </c>
      <c r="Z30" s="47">
        <v>2.8700000000000002E-3</v>
      </c>
      <c r="AA30" s="18">
        <f>M30*Z30</f>
        <v>44.384550000000004</v>
      </c>
      <c r="AB30" s="27">
        <f>IF(M30&gt;0,(AD30+AL30)/M30,0)</f>
        <v>2.8063593921758812E-3</v>
      </c>
      <c r="AC30" s="47">
        <v>2.7999999999999998E-4</v>
      </c>
      <c r="AD30" s="37">
        <f>AC30*M30</f>
        <v>4.3301999999999996</v>
      </c>
      <c r="AE30" s="28">
        <v>0.21690000000000001</v>
      </c>
      <c r="AF30" s="41">
        <f>AI30*(1-AJ30)*AE30</f>
        <v>38.345317200000004</v>
      </c>
      <c r="AG30" s="28">
        <f>IF(AND(AE30&gt;0,AC30&gt;0,Z30&gt;0),((Z30-AC30)*AE30)/((AE30-AC30)*Z30),0)</f>
        <v>0.90360550452517729</v>
      </c>
      <c r="AH30" s="29">
        <f t="shared" si="0"/>
        <v>0.90136861195911733</v>
      </c>
      <c r="AI30" s="43">
        <v>193</v>
      </c>
      <c r="AJ30" s="39">
        <v>8.4000000000000005E-2</v>
      </c>
      <c r="AK30" s="28">
        <v>0.221</v>
      </c>
      <c r="AL30" s="41">
        <f>AI30*(1-AJ30)*AK30</f>
        <v>39.070148000000003</v>
      </c>
      <c r="AM30" s="18">
        <v>1.62</v>
      </c>
      <c r="AN30" s="18"/>
      <c r="AO30" s="121">
        <f>AO29+AI30-AN30</f>
        <v>2144.3200000000006</v>
      </c>
      <c r="AP30" s="104"/>
      <c r="AQ30" s="43"/>
      <c r="AR30" s="48"/>
      <c r="AS30" s="41"/>
      <c r="AT30" s="41"/>
      <c r="AU30" s="41"/>
      <c r="AV30" s="41"/>
    </row>
    <row r="31" spans="1:48" s="22" customFormat="1" ht="13.5" thickBot="1" x14ac:dyDescent="0.25">
      <c r="A31" s="159"/>
      <c r="B31" s="49" t="s">
        <v>38</v>
      </c>
      <c r="C31" s="50"/>
      <c r="D31" s="51">
        <f>SUM(D28:D30)</f>
        <v>46727</v>
      </c>
      <c r="E31" s="51"/>
      <c r="F31" s="51">
        <f>SUM(F28:F30)</f>
        <v>44777</v>
      </c>
      <c r="G31" s="52"/>
      <c r="H31" s="52"/>
      <c r="I31" s="51">
        <f>SUM(I28:I30)</f>
        <v>45622</v>
      </c>
      <c r="J31" s="52"/>
      <c r="K31" s="51">
        <f>SUM(K28:K30)</f>
        <v>50249</v>
      </c>
      <c r="L31" s="21">
        <f>IF(K31&gt;0,(K28*L28+K29*L29+K30*L30)/K31,0)</f>
        <v>6.8661863917689914E-2</v>
      </c>
      <c r="M31" s="52">
        <f>M28+M29+M30</f>
        <v>46799</v>
      </c>
      <c r="N31" s="53">
        <f>IF(M31&gt;0,O31/M31,0)</f>
        <v>0.64397254214833644</v>
      </c>
      <c r="O31" s="54">
        <f>O28+O29+O30</f>
        <v>30137.270999999997</v>
      </c>
      <c r="P31" s="21">
        <f>IF(M31&gt;0,Q31/M31,0)</f>
        <v>0.33171563494946477</v>
      </c>
      <c r="Q31" s="54">
        <f>Q28+Q29+Q30</f>
        <v>15523.960000000001</v>
      </c>
      <c r="R31" s="21">
        <f>IF(M31&gt;0,S31/M31,0)</f>
        <v>2.4311822902198764E-2</v>
      </c>
      <c r="S31" s="54">
        <f>S28+S29+S30</f>
        <v>1137.769</v>
      </c>
      <c r="T31" s="21">
        <f>IF(M31&gt;0,U31/M31,0)</f>
        <v>0.15644716767452296</v>
      </c>
      <c r="U31" s="54">
        <f>U28+U29+U30</f>
        <v>7321.5709999999999</v>
      </c>
      <c r="V31" s="21">
        <f>IF(M31&gt;0,W31/M31,0)</f>
        <v>0.50737225154383636</v>
      </c>
      <c r="W31" s="54">
        <f>W28+W29+W30</f>
        <v>23744.513999999999</v>
      </c>
      <c r="X31" s="21">
        <f>IF(M31&gt;0,Y31/M31,0)</f>
        <v>0.39999999999999997</v>
      </c>
      <c r="Y31" s="54">
        <f>Y28+Y29+Y30</f>
        <v>18719.599999999999</v>
      </c>
      <c r="Z31" s="55">
        <f>IF(M31&gt;0,AA31/M31,0)</f>
        <v>2.8934908865574055E-3</v>
      </c>
      <c r="AA31" s="56">
        <f>SUM(AA28:AA30)</f>
        <v>135.41248000000002</v>
      </c>
      <c r="AB31" s="55">
        <f>IF(M31&gt;0,(AB28*M28+AB29*M29+AB30*M30)/M31,0)</f>
        <v>2.9286110792965665E-3</v>
      </c>
      <c r="AC31" s="55">
        <f>IF(K31&gt;0,(K28*AC28+K29*AC29+K30*AC30)/K31,0)</f>
        <v>2.7664650042786919E-4</v>
      </c>
      <c r="AD31" s="52">
        <f>SUM(AD28:AD30)</f>
        <v>12.946669999999999</v>
      </c>
      <c r="AE31" s="53">
        <f>IF(K31&gt;0,(K28*AE28+K29*AE29+K30*AE30)/K31,0)</f>
        <v>0.21301858942466514</v>
      </c>
      <c r="AF31" s="58">
        <f>SUM(AF28:AF30)</f>
        <v>120.81664160000003</v>
      </c>
      <c r="AG31" s="53">
        <f>IF(AND(AA31&gt;0),((AA28*AG28+AA29*AG29+AA30*AG30)/AA31),0)</f>
        <v>0.90556680700380188</v>
      </c>
      <c r="AH31" s="57">
        <f t="shared" si="0"/>
        <v>0.9066830732087221</v>
      </c>
      <c r="AI31" s="51">
        <f>SUM(AI28:AI30)</f>
        <v>626</v>
      </c>
      <c r="AJ31" s="21">
        <f>IF(AI31&gt;0,(AJ28*AI28+AJ29*AI29+AJ30*AI30)/AI31,0)</f>
        <v>9.3487220447284344E-2</v>
      </c>
      <c r="AK31" s="53">
        <f>IF(K31&gt;0,(AK28*K28+AK29*K29+AK30*K30)/K31,0)</f>
        <v>0.21878848534299192</v>
      </c>
      <c r="AL31" s="58">
        <f>SUM(AL28:AL30)</f>
        <v>124.10939990000001</v>
      </c>
      <c r="AM31" s="56"/>
      <c r="AN31" s="56">
        <f>SUM(AN28:AN30)</f>
        <v>503.9</v>
      </c>
      <c r="AO31" s="105"/>
      <c r="AP31" s="106">
        <f>AO30</f>
        <v>2144.3200000000006</v>
      </c>
      <c r="AQ31" s="51">
        <f>SUM(AQ28:AQ30)</f>
        <v>0</v>
      </c>
      <c r="AR31" s="59"/>
      <c r="AS31" s="58"/>
      <c r="AT31" s="58"/>
      <c r="AU31" s="58"/>
      <c r="AV31" s="58"/>
    </row>
    <row r="32" spans="1:48" x14ac:dyDescent="0.2">
      <c r="A32" s="157">
        <v>8</v>
      </c>
      <c r="B32" s="23">
        <v>1</v>
      </c>
      <c r="C32" s="11" t="s">
        <v>54</v>
      </c>
      <c r="D32" s="12">
        <v>6088</v>
      </c>
      <c r="E32" s="12">
        <v>1</v>
      </c>
      <c r="F32" s="12">
        <v>10294</v>
      </c>
      <c r="G32" s="13">
        <v>3</v>
      </c>
      <c r="H32" s="13">
        <v>8.8000000000000007</v>
      </c>
      <c r="I32" s="12">
        <v>9935</v>
      </c>
      <c r="J32" s="13">
        <v>4.8</v>
      </c>
      <c r="K32" s="12">
        <v>15631</v>
      </c>
      <c r="L32" s="14">
        <v>7.1999999999999995E-2</v>
      </c>
      <c r="M32" s="24">
        <f>ROUND(K32*(1-L32),0)</f>
        <v>14506</v>
      </c>
      <c r="N32" s="15">
        <v>0.59199999999999997</v>
      </c>
      <c r="O32" s="25">
        <f>M32*N32</f>
        <v>8587.5519999999997</v>
      </c>
      <c r="P32" s="14">
        <v>0.376</v>
      </c>
      <c r="Q32" s="25">
        <f>M32*P32</f>
        <v>5454.2560000000003</v>
      </c>
      <c r="R32" s="16">
        <v>3.2000000000000001E-2</v>
      </c>
      <c r="S32" s="25">
        <f>M32*R32</f>
        <v>464.19200000000001</v>
      </c>
      <c r="T32" s="26">
        <v>0.22500000000000001</v>
      </c>
      <c r="U32" s="25">
        <f>M32*T32</f>
        <v>3263.85</v>
      </c>
      <c r="V32" s="16">
        <v>0.51200000000000001</v>
      </c>
      <c r="W32" s="25">
        <f>M32*V32</f>
        <v>7427.0720000000001</v>
      </c>
      <c r="X32" s="16">
        <v>0.4</v>
      </c>
      <c r="Y32" s="25">
        <f>X32*M32</f>
        <v>5802.4000000000005</v>
      </c>
      <c r="Z32" s="17">
        <v>3.0100000000000001E-3</v>
      </c>
      <c r="AA32" s="18">
        <f>M32*Z32</f>
        <v>43.663060000000002</v>
      </c>
      <c r="AB32" s="27">
        <f>IF(M32&gt;0,(AD32+AL32)/M32,0)</f>
        <v>2.3938781193988692E-3</v>
      </c>
      <c r="AC32" s="17">
        <v>2.7E-4</v>
      </c>
      <c r="AD32" s="24">
        <f>AC32*M32</f>
        <v>3.91662</v>
      </c>
      <c r="AE32" s="117">
        <v>0.218</v>
      </c>
      <c r="AF32" s="30">
        <f>AI32*(1-AJ32)*AE32</f>
        <v>31.63616</v>
      </c>
      <c r="AG32" s="28">
        <f>IF(AND(AE32&gt;0,AC32&gt;0,Z32&gt;0),((Z32-AC32)*AE32)/((AE32-AC32)*Z32),0)</f>
        <v>0.91142783596313093</v>
      </c>
      <c r="AH32" s="60">
        <f t="shared" si="0"/>
        <v>0.88834208331665743</v>
      </c>
      <c r="AI32" s="12">
        <v>160</v>
      </c>
      <c r="AJ32" s="14">
        <v>9.2999999999999999E-2</v>
      </c>
      <c r="AK32" s="15">
        <v>0.21229999999999999</v>
      </c>
      <c r="AL32" s="30">
        <f>AI32*(1-AJ32)*AK32</f>
        <v>30.808975999999998</v>
      </c>
      <c r="AM32" s="19">
        <v>1.7</v>
      </c>
      <c r="AN32" s="19">
        <v>1109.04</v>
      </c>
      <c r="AO32" s="101">
        <f>AO30+AI32-AN32</f>
        <v>1195.2800000000007</v>
      </c>
      <c r="AP32" s="102"/>
      <c r="AQ32" s="12"/>
      <c r="AR32" s="31"/>
      <c r="AS32" s="20"/>
      <c r="AT32" s="20"/>
      <c r="AU32" s="20"/>
      <c r="AV32" s="20"/>
    </row>
    <row r="33" spans="1:48" x14ac:dyDescent="0.2">
      <c r="A33" s="158"/>
      <c r="B33" s="33">
        <v>2</v>
      </c>
      <c r="C33" s="46" t="s">
        <v>50</v>
      </c>
      <c r="D33" s="34">
        <v>23100</v>
      </c>
      <c r="E33" s="34">
        <v>4</v>
      </c>
      <c r="F33" s="34">
        <v>20481</v>
      </c>
      <c r="G33" s="35">
        <v>1.2</v>
      </c>
      <c r="H33" s="35">
        <v>7.9</v>
      </c>
      <c r="I33" s="34">
        <v>19570</v>
      </c>
      <c r="J33" s="35">
        <v>3.5</v>
      </c>
      <c r="K33" s="34">
        <v>16449</v>
      </c>
      <c r="L33" s="36">
        <v>6.5000000000000002E-2</v>
      </c>
      <c r="M33" s="37">
        <f>ROUND(K33*(1-L33),0)</f>
        <v>15380</v>
      </c>
      <c r="N33" s="38">
        <v>0.626</v>
      </c>
      <c r="O33" s="25">
        <f>M33*N33</f>
        <v>9627.8799999999992</v>
      </c>
      <c r="P33" s="36">
        <v>0.34499999999999997</v>
      </c>
      <c r="Q33" s="25">
        <f>M33*P33</f>
        <v>5306.0999999999995</v>
      </c>
      <c r="R33" s="39">
        <v>2.9000000000000001E-2</v>
      </c>
      <c r="S33" s="25">
        <f>M33*R33</f>
        <v>446.02000000000004</v>
      </c>
      <c r="T33" s="28">
        <v>0.22120000000000001</v>
      </c>
      <c r="U33" s="25">
        <f>M33*T33</f>
        <v>3402.056</v>
      </c>
      <c r="V33" s="39">
        <v>0.51</v>
      </c>
      <c r="W33" s="25">
        <f>M33*V33</f>
        <v>7843.8</v>
      </c>
      <c r="X33" s="39">
        <v>0.4</v>
      </c>
      <c r="Y33" s="25">
        <f>X33*M33</f>
        <v>6152</v>
      </c>
      <c r="Z33" s="40">
        <v>2.97E-3</v>
      </c>
      <c r="AA33" s="18">
        <f>M33*Z33</f>
        <v>45.678600000000003</v>
      </c>
      <c r="AB33" s="27">
        <f>IF(M33&gt;0,(AD33+AL33)/M33,0)</f>
        <v>2.9574117035110537E-3</v>
      </c>
      <c r="AC33" s="40">
        <v>2.7999999999999998E-4</v>
      </c>
      <c r="AD33" s="37">
        <f>AC33*M33</f>
        <v>4.3064</v>
      </c>
      <c r="AE33" s="28">
        <v>0.2243</v>
      </c>
      <c r="AF33" s="41">
        <f>AI33*(1-AJ33)*AE33</f>
        <v>41.755687999999999</v>
      </c>
      <c r="AG33" s="28">
        <f>IF(AND(AE33&gt;0,AC33&gt;0,Z33&gt;0),((Z33-AC33)*AE33)/((AE33-AC33)*Z33),0)</f>
        <v>0.90685595952982812</v>
      </c>
      <c r="AH33" s="29">
        <f t="shared" si="0"/>
        <v>0.9064700476232973</v>
      </c>
      <c r="AI33" s="145">
        <v>208</v>
      </c>
      <c r="AJ33" s="148">
        <v>0.105</v>
      </c>
      <c r="AK33" s="38">
        <v>0.22120000000000001</v>
      </c>
      <c r="AL33" s="41">
        <f>AI33*(1-AJ33)*AK33</f>
        <v>41.178592000000002</v>
      </c>
      <c r="AM33" s="42">
        <v>1.7</v>
      </c>
      <c r="AN33" s="42"/>
      <c r="AO33" s="121">
        <f>AO32+AI33-AN33</f>
        <v>1403.2800000000007</v>
      </c>
      <c r="AP33" s="104"/>
      <c r="AQ33" s="43"/>
      <c r="AR33" s="44"/>
      <c r="AS33" s="45"/>
      <c r="AT33" s="45"/>
      <c r="AU33" s="45"/>
      <c r="AV33" s="45"/>
    </row>
    <row r="34" spans="1:48" x14ac:dyDescent="0.2">
      <c r="A34" s="158"/>
      <c r="B34" s="33">
        <v>3</v>
      </c>
      <c r="C34" s="46" t="s">
        <v>53</v>
      </c>
      <c r="D34" s="43">
        <v>21877</v>
      </c>
      <c r="E34" s="43">
        <v>1</v>
      </c>
      <c r="F34" s="43">
        <v>20198</v>
      </c>
      <c r="G34" s="37">
        <v>3.9</v>
      </c>
      <c r="H34" s="37">
        <v>6.9</v>
      </c>
      <c r="I34" s="43">
        <v>20132</v>
      </c>
      <c r="J34" s="37">
        <v>2.5</v>
      </c>
      <c r="K34" s="43">
        <v>16550</v>
      </c>
      <c r="L34" s="39">
        <v>6.9000000000000006E-2</v>
      </c>
      <c r="M34" s="37">
        <f>ROUND(K34*(1-L34),0)</f>
        <v>15408</v>
      </c>
      <c r="N34" s="28">
        <v>0.71699999999999997</v>
      </c>
      <c r="O34" s="25">
        <f>M34*N34</f>
        <v>11047.536</v>
      </c>
      <c r="P34" s="39">
        <v>0.26600000000000001</v>
      </c>
      <c r="Q34" s="25">
        <f>M34*P34</f>
        <v>4098.5280000000002</v>
      </c>
      <c r="R34" s="39">
        <v>1.7000000000000001E-2</v>
      </c>
      <c r="S34" s="25">
        <f>M34*R34</f>
        <v>261.93600000000004</v>
      </c>
      <c r="T34" s="28">
        <v>0.22700000000000001</v>
      </c>
      <c r="U34" s="25">
        <f>M34*T34</f>
        <v>3497.616</v>
      </c>
      <c r="V34" s="39">
        <v>0.505</v>
      </c>
      <c r="W34" s="25">
        <f>M34*V34</f>
        <v>7781.04</v>
      </c>
      <c r="X34" s="39">
        <v>0.4</v>
      </c>
      <c r="Y34" s="25">
        <f>X34*M34</f>
        <v>6163.2000000000007</v>
      </c>
      <c r="Z34" s="47">
        <v>2.98E-3</v>
      </c>
      <c r="AA34" s="18">
        <f>M34*Z34</f>
        <v>45.915840000000003</v>
      </c>
      <c r="AB34" s="27">
        <f>IF(M34&gt;0,(AD34+AL34)/M34,0)</f>
        <v>2.9476394859813079E-3</v>
      </c>
      <c r="AC34" s="47">
        <v>2.9999999999999997E-4</v>
      </c>
      <c r="AD34" s="37">
        <f>AC34*M34</f>
        <v>4.6223999999999998</v>
      </c>
      <c r="AE34" s="28">
        <v>0.21609999999999999</v>
      </c>
      <c r="AF34" s="41">
        <f>AI34*(1-AJ34)*AE34</f>
        <v>39.025066799999998</v>
      </c>
      <c r="AG34" s="28">
        <f>IF(AND(AE34&gt;0,AC34&gt;0,Z34&gt;0),((Z34-AC34)*AE34)/((AE34-AC34)*Z34),0)</f>
        <v>0.90057908453639046</v>
      </c>
      <c r="AH34" s="29">
        <f t="shared" si="0"/>
        <v>0.89941809226629577</v>
      </c>
      <c r="AI34" s="43">
        <v>202</v>
      </c>
      <c r="AJ34" s="39">
        <v>0.106</v>
      </c>
      <c r="AK34" s="28">
        <v>0.22589999999999999</v>
      </c>
      <c r="AL34" s="41">
        <f>AI34*(1-AJ34)*AK34</f>
        <v>40.794829199999995</v>
      </c>
      <c r="AM34" s="18">
        <v>1.7</v>
      </c>
      <c r="AN34" s="18"/>
      <c r="AO34" s="121">
        <f>AO33+AI34-AN34</f>
        <v>1605.2800000000007</v>
      </c>
      <c r="AP34" s="104"/>
      <c r="AQ34" s="43"/>
      <c r="AR34" s="48"/>
      <c r="AS34" s="41"/>
      <c r="AT34" s="41"/>
      <c r="AU34" s="41"/>
      <c r="AV34" s="41"/>
    </row>
    <row r="35" spans="1:48" s="22" customFormat="1" ht="13.5" thickBot="1" x14ac:dyDescent="0.25">
      <c r="A35" s="159"/>
      <c r="B35" s="49" t="s">
        <v>38</v>
      </c>
      <c r="C35" s="50"/>
      <c r="D35" s="51">
        <f>SUM(D32:D34)</f>
        <v>51065</v>
      </c>
      <c r="E35" s="51"/>
      <c r="F35" s="51">
        <f>SUM(F32:F34)</f>
        <v>50973</v>
      </c>
      <c r="G35" s="52"/>
      <c r="H35" s="52"/>
      <c r="I35" s="51">
        <f>SUM(I32:I34)</f>
        <v>49637</v>
      </c>
      <c r="J35" s="52"/>
      <c r="K35" s="51">
        <f>SUM(K32:K34)</f>
        <v>48630</v>
      </c>
      <c r="L35" s="21">
        <f>IF(K35&gt;0,(K32*L32+K33*L33+K34*L34)/K35,0)</f>
        <v>6.861128932757557E-2</v>
      </c>
      <c r="M35" s="52">
        <f>M32+M33+M34</f>
        <v>45294</v>
      </c>
      <c r="N35" s="53">
        <f>IF(M35&gt;0,O35/M35,0)</f>
        <v>0.64606720536936457</v>
      </c>
      <c r="O35" s="54">
        <f>O32+O33+O34</f>
        <v>29262.968000000001</v>
      </c>
      <c r="P35" s="21">
        <f>IF(M35&gt;0,Q35/M35,0)</f>
        <v>0.32805413520554599</v>
      </c>
      <c r="Q35" s="54">
        <f>Q32+Q33+Q34</f>
        <v>14858.884</v>
      </c>
      <c r="R35" s="21">
        <f>IF(M35&gt;0,S35/M35,0)</f>
        <v>2.587865942508942E-2</v>
      </c>
      <c r="S35" s="54">
        <f>S32+S33+S34</f>
        <v>1172.1480000000001</v>
      </c>
      <c r="T35" s="21">
        <f>IF(M35&gt;0,U35/M35,0)</f>
        <v>0.22439002958449245</v>
      </c>
      <c r="U35" s="54">
        <f>U32+U33+U34</f>
        <v>10163.522000000001</v>
      </c>
      <c r="V35" s="21">
        <f>IF(M35&gt;0,W35/M35,0)</f>
        <v>0.50893963880425663</v>
      </c>
      <c r="W35" s="54">
        <f>W32+W33+W34</f>
        <v>23051.912</v>
      </c>
      <c r="X35" s="21">
        <f>IF(M35&gt;0,Y35/M35,0)</f>
        <v>0.4</v>
      </c>
      <c r="Y35" s="54">
        <f>Y32+Y33+Y34</f>
        <v>18117.600000000002</v>
      </c>
      <c r="Z35" s="55">
        <f>IF(M35&gt;0,AA35/M35,0)</f>
        <v>2.9862123018501345E-3</v>
      </c>
      <c r="AA35" s="56">
        <f>SUM(AA32:AA34)</f>
        <v>135.25749999999999</v>
      </c>
      <c r="AB35" s="55">
        <f>IF(M35&gt;0,(AB32*M32+AB33*M33+AB34*M34)/M35,0)</f>
        <v>2.7736083631386054E-3</v>
      </c>
      <c r="AC35" s="55">
        <f>IF(K35&gt;0,(K32*AC32+K33*AC33+K34*AC34)/K35,0)</f>
        <v>2.835922270203578E-4</v>
      </c>
      <c r="AD35" s="52">
        <f>SUM(AD32:AD34)</f>
        <v>12.845420000000001</v>
      </c>
      <c r="AE35" s="53">
        <f>IF(K35&gt;0,(K32*AE32+K33*AE33+K34*AE34)/K35,0)</f>
        <v>0.2194843450544931</v>
      </c>
      <c r="AF35" s="58">
        <f>SUM(AF32:AF34)</f>
        <v>112.4169148</v>
      </c>
      <c r="AG35" s="53">
        <f>IF(AND(AA35&gt;0),((AA32*AG32+AA33*AG33+AA34*AG34)/AA35),0)</f>
        <v>0.90620101712087642</v>
      </c>
      <c r="AH35" s="57">
        <f t="shared" si="0"/>
        <v>0.89891239744948048</v>
      </c>
      <c r="AI35" s="51">
        <f>SUM(AI32:AI34)</f>
        <v>570</v>
      </c>
      <c r="AJ35" s="21">
        <f>IF(AI35&gt;0,(AJ32*AI32+AJ33*AI33+AJ34*AI34)/AI35,0)</f>
        <v>0.10198596491228069</v>
      </c>
      <c r="AK35" s="53">
        <f>IF(K35&gt;0,(AK32*K32+AK33*K33+AK34*K34)/K35,0)</f>
        <v>0.2199388258276784</v>
      </c>
      <c r="AL35" s="58">
        <f>SUM(AL32:AL34)</f>
        <v>112.78239719999999</v>
      </c>
      <c r="AM35" s="56"/>
      <c r="AN35" s="56">
        <f>SUM(AN32:AN34)</f>
        <v>1109.04</v>
      </c>
      <c r="AO35" s="105"/>
      <c r="AP35" s="106">
        <f>AO34</f>
        <v>1605.2800000000007</v>
      </c>
      <c r="AQ35" s="51">
        <f>SUM(AQ32:AQ34)</f>
        <v>0</v>
      </c>
      <c r="AR35" s="59"/>
      <c r="AS35" s="58"/>
      <c r="AT35" s="58"/>
      <c r="AU35" s="58"/>
      <c r="AV35" s="58"/>
    </row>
    <row r="36" spans="1:48" x14ac:dyDescent="0.2">
      <c r="A36" s="157">
        <v>9</v>
      </c>
      <c r="B36" s="23">
        <v>1</v>
      </c>
      <c r="C36" s="11" t="s">
        <v>54</v>
      </c>
      <c r="D36" s="12">
        <v>5493</v>
      </c>
      <c r="E36" s="12">
        <v>0</v>
      </c>
      <c r="F36" s="12">
        <v>7656</v>
      </c>
      <c r="G36" s="13">
        <v>2.2999999999999998</v>
      </c>
      <c r="H36" s="13">
        <v>6.9</v>
      </c>
      <c r="I36" s="12">
        <v>7653</v>
      </c>
      <c r="J36" s="13">
        <v>6</v>
      </c>
      <c r="K36" s="12">
        <v>16308</v>
      </c>
      <c r="L36" s="14">
        <v>6.5000000000000002E-2</v>
      </c>
      <c r="M36" s="24">
        <f>ROUND(K36*(1-L36),0)</f>
        <v>15248</v>
      </c>
      <c r="N36" s="15">
        <v>0.55500000000000005</v>
      </c>
      <c r="O36" s="25">
        <f>M36*N36</f>
        <v>8462.6400000000012</v>
      </c>
      <c r="P36" s="14">
        <v>0.41499999999999998</v>
      </c>
      <c r="Q36" s="25">
        <f>M36*P36</f>
        <v>6327.92</v>
      </c>
      <c r="R36" s="16">
        <v>0.03</v>
      </c>
      <c r="S36" s="25">
        <f>M36*R36</f>
        <v>457.44</v>
      </c>
      <c r="T36" s="26">
        <v>0.22500000000000001</v>
      </c>
      <c r="U36" s="25">
        <f>M36*T36</f>
        <v>3430.8</v>
      </c>
      <c r="V36" s="16">
        <v>0.51100000000000001</v>
      </c>
      <c r="W36" s="25">
        <f>M36*V36</f>
        <v>7791.7280000000001</v>
      </c>
      <c r="X36" s="16">
        <v>0.39</v>
      </c>
      <c r="Y36" s="25">
        <f>X36*M36</f>
        <v>5946.72</v>
      </c>
      <c r="Z36" s="17">
        <v>3.0699999999999998E-3</v>
      </c>
      <c r="AA36" s="18">
        <f>M36*Z36</f>
        <v>46.811360000000001</v>
      </c>
      <c r="AB36" s="27">
        <f>IF(M36&gt;0,(AD36+AL36)/M36,0)</f>
        <v>3.7126711437565582E-3</v>
      </c>
      <c r="AC36" s="17">
        <v>2.9999999999999997E-4</v>
      </c>
      <c r="AD36" s="24">
        <f>AC36*M36</f>
        <v>4.5743999999999998</v>
      </c>
      <c r="AE36" s="117">
        <v>0.21340000000000001</v>
      </c>
      <c r="AF36" s="30">
        <f>AI36*(1-AJ36)*AE36</f>
        <v>51.315017600000004</v>
      </c>
      <c r="AG36" s="28">
        <f>IF(AND(AE36&gt;0,AC36&gt;0,Z36&gt;0),((Z36-AC36)*AE36)/((AE36-AC36)*Z36),0)</f>
        <v>0.90355035103031556</v>
      </c>
      <c r="AH36" s="60">
        <f t="shared" si="0"/>
        <v>0.92047171406234385</v>
      </c>
      <c r="AI36" s="145">
        <v>266</v>
      </c>
      <c r="AJ36" s="148">
        <v>9.6000000000000002E-2</v>
      </c>
      <c r="AK36" s="15">
        <v>0.21640000000000001</v>
      </c>
      <c r="AL36" s="30">
        <f>AI36*(1-AJ36)*AK36</f>
        <v>52.036409599999999</v>
      </c>
      <c r="AM36" s="19">
        <v>1.8</v>
      </c>
      <c r="AN36" s="19">
        <v>601.98</v>
      </c>
      <c r="AO36" s="101">
        <f>AO34+AI36-AN36</f>
        <v>1269.3000000000006</v>
      </c>
      <c r="AP36" s="102"/>
      <c r="AQ36" s="12"/>
      <c r="AR36" s="31"/>
      <c r="AS36" s="20"/>
      <c r="AT36" s="20"/>
      <c r="AU36" s="20"/>
      <c r="AV36" s="20"/>
    </row>
    <row r="37" spans="1:48" x14ac:dyDescent="0.2">
      <c r="A37" s="158"/>
      <c r="B37" s="33">
        <v>2</v>
      </c>
      <c r="C37" s="46" t="s">
        <v>50</v>
      </c>
      <c r="D37" s="34">
        <v>19600</v>
      </c>
      <c r="E37" s="34">
        <v>5</v>
      </c>
      <c r="F37" s="34">
        <v>20154</v>
      </c>
      <c r="G37" s="35">
        <v>1.6</v>
      </c>
      <c r="H37" s="35">
        <v>8</v>
      </c>
      <c r="I37" s="34">
        <v>19394</v>
      </c>
      <c r="J37" s="35">
        <v>4.0999999999999996</v>
      </c>
      <c r="K37" s="34">
        <v>16833</v>
      </c>
      <c r="L37" s="36">
        <v>7.0999999999999994E-2</v>
      </c>
      <c r="M37" s="37">
        <f>ROUND(K37*(1-L37),0)</f>
        <v>15638</v>
      </c>
      <c r="N37" s="38">
        <v>0.505</v>
      </c>
      <c r="O37" s="25">
        <f>M37*N37</f>
        <v>7897.1900000000005</v>
      </c>
      <c r="P37" s="36">
        <v>0.47099999999999997</v>
      </c>
      <c r="Q37" s="25">
        <f>M37*P37</f>
        <v>7365.4979999999996</v>
      </c>
      <c r="R37" s="39">
        <v>2.4E-2</v>
      </c>
      <c r="S37" s="25">
        <f>M37*R37</f>
        <v>375.31200000000001</v>
      </c>
      <c r="T37" s="28">
        <v>0.22800000000000001</v>
      </c>
      <c r="U37" s="25">
        <f>M37*T37</f>
        <v>3565.4639999999999</v>
      </c>
      <c r="V37" s="39">
        <v>0.5</v>
      </c>
      <c r="W37" s="25">
        <f>M37*V37</f>
        <v>7819</v>
      </c>
      <c r="X37" s="39">
        <v>0.39</v>
      </c>
      <c r="Y37" s="25">
        <f>X37*M37</f>
        <v>6098.8200000000006</v>
      </c>
      <c r="Z37" s="40">
        <v>3.0100000000000001E-3</v>
      </c>
      <c r="AA37" s="18">
        <f>M37*Z37</f>
        <v>47.07038</v>
      </c>
      <c r="AB37" s="27">
        <f>IF(M37&gt;0,(AD37+AL37)/M37,0)</f>
        <v>3.8192866606982989E-3</v>
      </c>
      <c r="AC37" s="40">
        <v>2.7999999999999998E-4</v>
      </c>
      <c r="AD37" s="37">
        <f>AC37*M37</f>
        <v>4.3786399999999999</v>
      </c>
      <c r="AE37" s="28">
        <v>0.2208</v>
      </c>
      <c r="AF37" s="41">
        <f>AI37*(1-AJ37)*AE37</f>
        <v>54.973900799999996</v>
      </c>
      <c r="AG37" s="28">
        <f>IF(AND(AE37&gt;0,AC37&gt;0,Z37&gt;0),((Z37-AC37)*AE37)/((AE37-AC37)*Z37),0)</f>
        <v>0.90812835623199295</v>
      </c>
      <c r="AH37" s="29">
        <f t="shared" si="0"/>
        <v>0.92785657075691186</v>
      </c>
      <c r="AI37" s="34">
        <v>273</v>
      </c>
      <c r="AJ37" s="36">
        <v>8.7999999999999995E-2</v>
      </c>
      <c r="AK37" s="38">
        <v>0.2223</v>
      </c>
      <c r="AL37" s="41">
        <f>AI37*(1-AJ37)*AK37</f>
        <v>55.347364800000001</v>
      </c>
      <c r="AM37" s="42">
        <v>1.7</v>
      </c>
      <c r="AN37" s="42"/>
      <c r="AO37" s="121">
        <f>AO36+AI37-AN37</f>
        <v>1542.3000000000006</v>
      </c>
      <c r="AP37" s="104"/>
      <c r="AQ37" s="43"/>
      <c r="AR37" s="44"/>
      <c r="AS37" s="45"/>
      <c r="AT37" s="45"/>
      <c r="AU37" s="45"/>
      <c r="AV37" s="45"/>
    </row>
    <row r="38" spans="1:48" x14ac:dyDescent="0.2">
      <c r="A38" s="158"/>
      <c r="B38" s="33">
        <v>3</v>
      </c>
      <c r="C38" s="11" t="s">
        <v>51</v>
      </c>
      <c r="D38" s="43">
        <v>19377</v>
      </c>
      <c r="E38" s="43">
        <v>1</v>
      </c>
      <c r="F38" s="43">
        <v>17565</v>
      </c>
      <c r="G38" s="37">
        <v>1.9</v>
      </c>
      <c r="H38" s="37">
        <v>6.7</v>
      </c>
      <c r="I38" s="43">
        <v>17755</v>
      </c>
      <c r="J38" s="37">
        <v>3.8</v>
      </c>
      <c r="K38" s="43">
        <v>16959</v>
      </c>
      <c r="L38" s="39">
        <v>6.9000000000000006E-2</v>
      </c>
      <c r="M38" s="37">
        <f>ROUND(K38*(1-L38),0)</f>
        <v>15789</v>
      </c>
      <c r="N38" s="28">
        <v>0.45800000000000002</v>
      </c>
      <c r="O38" s="25">
        <f>M38*N38</f>
        <v>7231.3620000000001</v>
      </c>
      <c r="P38" s="39">
        <v>0.51100000000000001</v>
      </c>
      <c r="Q38" s="25">
        <f>M38*P38</f>
        <v>8068.1790000000001</v>
      </c>
      <c r="R38" s="39">
        <v>3.1E-2</v>
      </c>
      <c r="S38" s="25">
        <f>M38*R38</f>
        <v>489.459</v>
      </c>
      <c r="T38" s="28">
        <v>0.23300000000000001</v>
      </c>
      <c r="U38" s="25">
        <f>M38*T38</f>
        <v>3678.837</v>
      </c>
      <c r="V38" s="39">
        <v>0.497</v>
      </c>
      <c r="W38" s="25">
        <f>M38*V38</f>
        <v>7847.1329999999998</v>
      </c>
      <c r="X38" s="39">
        <v>0.4</v>
      </c>
      <c r="Y38" s="25">
        <f>X38*M38</f>
        <v>6315.6</v>
      </c>
      <c r="Z38" s="47">
        <v>3.0999999999999999E-3</v>
      </c>
      <c r="AA38" s="18">
        <f>M38*Z38</f>
        <v>48.945900000000002</v>
      </c>
      <c r="AB38" s="27">
        <f>IF(M38&gt;0,(AD38+AL38)/M38,0)</f>
        <v>2.519886420925961E-3</v>
      </c>
      <c r="AC38" s="47">
        <v>2.7E-4</v>
      </c>
      <c r="AD38" s="37">
        <f>AC38*M38</f>
        <v>4.2630299999999997</v>
      </c>
      <c r="AE38" s="28">
        <v>0.22259999999999999</v>
      </c>
      <c r="AF38" s="41">
        <f>AI38*(1-AJ38)*AE38</f>
        <v>34.697329799999999</v>
      </c>
      <c r="AG38" s="28">
        <f>IF(AND(AE38&gt;0,AC38&gt;0,Z38&gt;0),((Z38-AC38)*AE38)/((AE38-AC38)*Z38),0)</f>
        <v>0.91401186553553793</v>
      </c>
      <c r="AH38" s="29">
        <f t="shared" si="0"/>
        <v>0.89391135732902649</v>
      </c>
      <c r="AI38" s="43">
        <v>173</v>
      </c>
      <c r="AJ38" s="39">
        <v>9.9000000000000005E-2</v>
      </c>
      <c r="AK38" s="28">
        <v>0.22789999999999999</v>
      </c>
      <c r="AL38" s="41">
        <f>AI38*(1-AJ38)*AK38</f>
        <v>35.523456699999997</v>
      </c>
      <c r="AM38" s="18">
        <v>1.53</v>
      </c>
      <c r="AN38" s="18"/>
      <c r="AO38" s="121">
        <f>AO37+AI38-AN38</f>
        <v>1715.3000000000006</v>
      </c>
      <c r="AP38" s="104"/>
      <c r="AQ38" s="43"/>
      <c r="AR38" s="48"/>
      <c r="AS38" s="41"/>
      <c r="AT38" s="41"/>
      <c r="AU38" s="41"/>
      <c r="AV38" s="41"/>
    </row>
    <row r="39" spans="1:48" s="22" customFormat="1" ht="13.5" thickBot="1" x14ac:dyDescent="0.25">
      <c r="A39" s="159"/>
      <c r="B39" s="49" t="s">
        <v>38</v>
      </c>
      <c r="C39" s="50"/>
      <c r="D39" s="51">
        <f>SUM(D36:D38)</f>
        <v>44470</v>
      </c>
      <c r="E39" s="51"/>
      <c r="F39" s="51">
        <f>SUM(F36:F38)</f>
        <v>45375</v>
      </c>
      <c r="G39" s="52"/>
      <c r="H39" s="52"/>
      <c r="I39" s="51">
        <f>SUM(I36:I38)</f>
        <v>44802</v>
      </c>
      <c r="J39" s="52"/>
      <c r="K39" s="51">
        <f>SUM(K36:K38)</f>
        <v>50100</v>
      </c>
      <c r="L39" s="21">
        <f>IF(K39&gt;0,(K36*L36+K37*L37+K38*L38)/K39,0)</f>
        <v>6.8369940119760469E-2</v>
      </c>
      <c r="M39" s="52">
        <f>M36+M37+M38</f>
        <v>46675</v>
      </c>
      <c r="N39" s="53">
        <f>IF(M39&gt;0,O39/M39,0)</f>
        <v>0.50543528655597225</v>
      </c>
      <c r="O39" s="54">
        <f>O36+O37+O38</f>
        <v>23591.192000000003</v>
      </c>
      <c r="P39" s="21">
        <f>IF(M39&gt;0,Q39/M39,0)</f>
        <v>0.46623667916443495</v>
      </c>
      <c r="Q39" s="54">
        <f>Q36+Q37+Q38</f>
        <v>21761.597000000002</v>
      </c>
      <c r="R39" s="21">
        <f>IF(M39&gt;0,S39/M39,0)</f>
        <v>2.8328034279592931E-2</v>
      </c>
      <c r="S39" s="54">
        <f>S36+S37+S38</f>
        <v>1322.211</v>
      </c>
      <c r="T39" s="21">
        <f>IF(M39&gt;0,U39/M39,0)</f>
        <v>0.22871132297803964</v>
      </c>
      <c r="U39" s="54">
        <f>U36+U37+U38</f>
        <v>10675.101000000001</v>
      </c>
      <c r="V39" s="21">
        <f>IF(M39&gt;0,W39/M39,0)</f>
        <v>0.50257870380289227</v>
      </c>
      <c r="W39" s="54">
        <f>W36+W37+W38</f>
        <v>23457.860999999997</v>
      </c>
      <c r="X39" s="21">
        <f>IF(M39&gt;0,Y39/M39,0)</f>
        <v>0.39338275307980719</v>
      </c>
      <c r="Y39" s="54">
        <f>Y36+Y37+Y38</f>
        <v>18361.14</v>
      </c>
      <c r="Z39" s="55">
        <f>IF(M39&gt;0,AA39/M39,0)</f>
        <v>3.0600458489555438E-3</v>
      </c>
      <c r="AA39" s="56">
        <f>SUM(AA36:AA38)</f>
        <v>142.82764</v>
      </c>
      <c r="AB39" s="55">
        <f>IF(M39&gt;0,(AB36*M36+AB37*M37+AB38*M38)/M39,0)</f>
        <v>3.3449020053561863E-3</v>
      </c>
      <c r="AC39" s="55">
        <f>IF(K39&gt;0,(K36*AC36+K37*AC37+K38*AC38)/K39,0)</f>
        <v>2.8312514970059877E-4</v>
      </c>
      <c r="AD39" s="52">
        <f>SUM(AD36:AD38)</f>
        <v>13.216069999999998</v>
      </c>
      <c r="AE39" s="53">
        <f>IF(K39&gt;0,(K36*AE36+K37*AE37+K38*AE38)/K39,0)</f>
        <v>0.21900053892215568</v>
      </c>
      <c r="AF39" s="58">
        <f>SUM(AF36:AF38)</f>
        <v>140.98624820000001</v>
      </c>
      <c r="AG39" s="53">
        <f>IF(AND(AA39&gt;0),((AA36*AG36+AA37*AG37+AA38*AG38)/AA39),0)</f>
        <v>0.90864415981484836</v>
      </c>
      <c r="AH39" s="57">
        <f t="shared" si="0"/>
        <v>0.91652365109799161</v>
      </c>
      <c r="AI39" s="51">
        <f>SUM(AI36:AI38)</f>
        <v>712</v>
      </c>
      <c r="AJ39" s="21">
        <f>IF(AI39&gt;0,(AJ36*AI36+AJ37*AI37+AJ38*AI38)/AI39,0)</f>
        <v>9.3661516853932605E-2</v>
      </c>
      <c r="AK39" s="53">
        <f>IF(K39&gt;0,(AK36*K36+AK37*K37+AK38*K38)/K39,0)</f>
        <v>0.2222751137724551</v>
      </c>
      <c r="AL39" s="58">
        <f>SUM(AL36:AL38)</f>
        <v>142.90723109999999</v>
      </c>
      <c r="AM39" s="56"/>
      <c r="AN39" s="56">
        <f>SUM(AN36:AN38)</f>
        <v>601.98</v>
      </c>
      <c r="AO39" s="105"/>
      <c r="AP39" s="106">
        <f>AO38</f>
        <v>1715.3000000000006</v>
      </c>
      <c r="AQ39" s="51">
        <f>SUM(AQ36:AQ38)</f>
        <v>0</v>
      </c>
      <c r="AR39" s="59"/>
      <c r="AS39" s="58"/>
      <c r="AT39" s="58"/>
      <c r="AU39" s="58"/>
      <c r="AV39" s="58"/>
    </row>
    <row r="40" spans="1:48" x14ac:dyDescent="0.2">
      <c r="A40" s="157">
        <v>10</v>
      </c>
      <c r="B40" s="23">
        <v>1</v>
      </c>
      <c r="C40" s="11" t="s">
        <v>56</v>
      </c>
      <c r="D40" s="12">
        <v>2586</v>
      </c>
      <c r="E40" s="12">
        <v>1</v>
      </c>
      <c r="F40" s="12">
        <v>13450</v>
      </c>
      <c r="G40" s="13">
        <v>2</v>
      </c>
      <c r="H40" s="13">
        <v>7.7</v>
      </c>
      <c r="I40" s="12">
        <v>13327</v>
      </c>
      <c r="J40" s="13">
        <v>5</v>
      </c>
      <c r="K40" s="12">
        <v>16920</v>
      </c>
      <c r="L40" s="14">
        <v>7.6999999999999999E-2</v>
      </c>
      <c r="M40" s="24">
        <f>ROUND(K40*(1-L40),0)</f>
        <v>15617</v>
      </c>
      <c r="N40" s="15">
        <v>0.68799999999999994</v>
      </c>
      <c r="O40" s="25">
        <f>M40*N40</f>
        <v>10744.495999999999</v>
      </c>
      <c r="P40" s="14">
        <v>0.28299999999999997</v>
      </c>
      <c r="Q40" s="25">
        <f>M40*P40</f>
        <v>4419.6109999999999</v>
      </c>
      <c r="R40" s="16">
        <v>2.9000000000000001E-2</v>
      </c>
      <c r="S40" s="25">
        <f>M40*R40</f>
        <v>452.89300000000003</v>
      </c>
      <c r="T40" s="26">
        <v>0.22</v>
      </c>
      <c r="U40" s="25">
        <f>M40*T40</f>
        <v>3435.7400000000002</v>
      </c>
      <c r="V40" s="16">
        <v>0.503</v>
      </c>
      <c r="W40" s="25">
        <f>M40*V40</f>
        <v>7855.3509999999997</v>
      </c>
      <c r="X40" s="16">
        <v>0.39</v>
      </c>
      <c r="Y40" s="25">
        <f>X40*M40</f>
        <v>6090.63</v>
      </c>
      <c r="Z40" s="17">
        <v>3.16E-3</v>
      </c>
      <c r="AA40" s="18">
        <f>M40*Z40</f>
        <v>49.349719999999998</v>
      </c>
      <c r="AB40" s="27">
        <f>IF(M40&gt;0,(AD40+AL40)/M40,0)</f>
        <v>3.6012821156432089E-3</v>
      </c>
      <c r="AC40" s="17">
        <v>2.5000000000000001E-4</v>
      </c>
      <c r="AD40" s="24">
        <f>AC40*M40</f>
        <v>3.9042500000000002</v>
      </c>
      <c r="AE40" s="117">
        <v>0.21929999999999999</v>
      </c>
      <c r="AF40" s="30">
        <f>AI40*(1-AJ40)*AE40</f>
        <v>51.284620799999999</v>
      </c>
      <c r="AG40" s="28">
        <f>IF(AND(AE40&gt;0,AC40&gt;0,Z40&gt;0),((Z40-AC40)*AE40)/((AE40-AC40)*Z40),0)</f>
        <v>0.92193707580778927</v>
      </c>
      <c r="AH40" s="60">
        <f t="shared" si="0"/>
        <v>0.93162096364210734</v>
      </c>
      <c r="AI40" s="12">
        <v>261</v>
      </c>
      <c r="AJ40" s="14">
        <v>0.104</v>
      </c>
      <c r="AK40" s="15">
        <v>0.2238</v>
      </c>
      <c r="AL40" s="30">
        <f>AI40*(1-AJ40)*AK40</f>
        <v>52.336972799999998</v>
      </c>
      <c r="AM40" s="19">
        <v>1.7</v>
      </c>
      <c r="AN40" s="19">
        <v>857.36</v>
      </c>
      <c r="AO40" s="101">
        <f>AO38+AI40-AN40-83.64</f>
        <v>1035.3000000000004</v>
      </c>
      <c r="AP40" s="102">
        <v>83.64</v>
      </c>
      <c r="AQ40" s="12"/>
      <c r="AR40" s="31"/>
      <c r="AS40" s="20"/>
      <c r="AT40" s="20"/>
      <c r="AU40" s="20"/>
      <c r="AV40" s="20"/>
    </row>
    <row r="41" spans="1:48" x14ac:dyDescent="0.2">
      <c r="A41" s="158"/>
      <c r="B41" s="33">
        <v>2</v>
      </c>
      <c r="C41" s="11" t="s">
        <v>50</v>
      </c>
      <c r="D41" s="34">
        <v>19400</v>
      </c>
      <c r="E41" s="34">
        <v>6</v>
      </c>
      <c r="F41" s="34">
        <v>16203</v>
      </c>
      <c r="G41" s="35">
        <v>3</v>
      </c>
      <c r="H41" s="35">
        <v>7.7</v>
      </c>
      <c r="I41" s="34">
        <v>16245</v>
      </c>
      <c r="J41" s="35">
        <v>5.3</v>
      </c>
      <c r="K41" s="34">
        <v>16728</v>
      </c>
      <c r="L41" s="36">
        <v>7.0000000000000007E-2</v>
      </c>
      <c r="M41" s="37">
        <f>ROUND(K41*(1-L41),0)</f>
        <v>15557</v>
      </c>
      <c r="N41" s="38">
        <v>0.69899999999999995</v>
      </c>
      <c r="O41" s="25">
        <f>M41*N41</f>
        <v>10874.342999999999</v>
      </c>
      <c r="P41" s="36">
        <v>0.28199999999999997</v>
      </c>
      <c r="Q41" s="25">
        <f>M41*P41</f>
        <v>4387.0739999999996</v>
      </c>
      <c r="R41" s="39">
        <v>1.9E-2</v>
      </c>
      <c r="S41" s="25">
        <f>M41*R41</f>
        <v>295.58299999999997</v>
      </c>
      <c r="T41" s="28">
        <v>0.218</v>
      </c>
      <c r="U41" s="25">
        <f>M41*T41</f>
        <v>3391.4259999999999</v>
      </c>
      <c r="V41" s="39">
        <v>0.51400000000000001</v>
      </c>
      <c r="W41" s="25">
        <f>M41*V41</f>
        <v>7996.2979999999998</v>
      </c>
      <c r="X41" s="39">
        <v>0.39</v>
      </c>
      <c r="Y41" s="25">
        <f>X41*M41</f>
        <v>6067.2300000000005</v>
      </c>
      <c r="Z41" s="40">
        <v>3.0100000000000001E-3</v>
      </c>
      <c r="AA41" s="18">
        <f>M41*Z41</f>
        <v>46.826570000000004</v>
      </c>
      <c r="AB41" s="27">
        <f>IF(M41&gt;0,(AD41+AL41)/M41,0)</f>
        <v>3.8856537764350449E-3</v>
      </c>
      <c r="AC41" s="40">
        <v>2.5000000000000001E-4</v>
      </c>
      <c r="AD41" s="37">
        <f>AC41*M41</f>
        <v>3.8892500000000001</v>
      </c>
      <c r="AE41" s="28">
        <v>0.21560000000000001</v>
      </c>
      <c r="AF41" s="41">
        <f>AI41*(1-AJ41)*AE41</f>
        <v>54.658480800000007</v>
      </c>
      <c r="AG41" s="28">
        <f>IF(AND(AE41&gt;0,AC41&gt;0,Z41&gt;0),((Z41-AC41)*AE41)/((AE41-AC41)*Z41),0)</f>
        <v>0.91800800211661926</v>
      </c>
      <c r="AH41" s="29">
        <f t="shared" si="0"/>
        <v>0.93671041588795168</v>
      </c>
      <c r="AI41" s="34">
        <v>282</v>
      </c>
      <c r="AJ41" s="36">
        <v>0.10100000000000001</v>
      </c>
      <c r="AK41" s="38">
        <v>0.22309999999999999</v>
      </c>
      <c r="AL41" s="41">
        <f>AI41*(1-AJ41)*AK41</f>
        <v>56.559865799999997</v>
      </c>
      <c r="AM41" s="42">
        <v>1.68</v>
      </c>
      <c r="AN41" s="42"/>
      <c r="AO41" s="121">
        <f>AO40+AI41-AN41</f>
        <v>1317.3000000000004</v>
      </c>
      <c r="AP41" s="104"/>
      <c r="AQ41" s="43"/>
      <c r="AR41" s="44"/>
      <c r="AS41" s="45"/>
      <c r="AT41" s="45"/>
      <c r="AU41" s="45"/>
      <c r="AV41" s="45"/>
    </row>
    <row r="42" spans="1:48" x14ac:dyDescent="0.2">
      <c r="A42" s="158"/>
      <c r="B42" s="33">
        <v>3</v>
      </c>
      <c r="C42" s="11" t="s">
        <v>51</v>
      </c>
      <c r="D42" s="43">
        <v>16864</v>
      </c>
      <c r="E42" s="43">
        <v>5</v>
      </c>
      <c r="F42" s="43">
        <v>17289</v>
      </c>
      <c r="G42" s="37">
        <v>4.2</v>
      </c>
      <c r="H42" s="37">
        <v>10.199999999999999</v>
      </c>
      <c r="I42" s="43">
        <v>17989</v>
      </c>
      <c r="J42" s="37">
        <v>4.7</v>
      </c>
      <c r="K42" s="43">
        <v>16749</v>
      </c>
      <c r="L42" s="39">
        <v>8.1000000000000003E-2</v>
      </c>
      <c r="M42" s="37">
        <f>ROUND(K42*(1-L42),0)</f>
        <v>15392</v>
      </c>
      <c r="N42" s="28">
        <v>0.57499999999999996</v>
      </c>
      <c r="O42" s="25">
        <f>M42*N42</f>
        <v>8850.4</v>
      </c>
      <c r="P42" s="39">
        <v>0.38200000000000001</v>
      </c>
      <c r="Q42" s="25">
        <f>M42*P42</f>
        <v>5879.7439999999997</v>
      </c>
      <c r="R42" s="39">
        <v>4.2999999999999997E-2</v>
      </c>
      <c r="S42" s="25">
        <f>M42*R42</f>
        <v>661.85599999999999</v>
      </c>
      <c r="T42" s="28">
        <v>0.23200000000000001</v>
      </c>
      <c r="U42" s="25">
        <f>M42*T42</f>
        <v>3570.944</v>
      </c>
      <c r="V42" s="39">
        <v>0.51500000000000001</v>
      </c>
      <c r="W42" s="25">
        <f>M42*V42</f>
        <v>7926.88</v>
      </c>
      <c r="X42" s="39">
        <v>0.39</v>
      </c>
      <c r="Y42" s="25">
        <f>X42*M42</f>
        <v>6002.88</v>
      </c>
      <c r="Z42" s="47">
        <v>2.8700000000000002E-3</v>
      </c>
      <c r="AA42" s="18">
        <f>M42*Z42</f>
        <v>44.175040000000003</v>
      </c>
      <c r="AB42" s="27">
        <f>IF(M42&gt;0,(AD42+AL42)/M42,0)</f>
        <v>3.565341151247401E-3</v>
      </c>
      <c r="AC42" s="47">
        <v>2.7999999999999998E-4</v>
      </c>
      <c r="AD42" s="37">
        <f>AC42*M42</f>
        <v>4.3097599999999998</v>
      </c>
      <c r="AE42" s="28">
        <v>0.21590000000000001</v>
      </c>
      <c r="AF42" s="41">
        <f>AI42*(1-AJ42)*AE42</f>
        <v>49.738610200000004</v>
      </c>
      <c r="AG42" s="28">
        <f>IF(AND(AE42&gt;0,AC42&gt;0,Z42&gt;0),((Z42-AC42)*AE42)/((AE42-AC42)*Z42),0)</f>
        <v>0.90361091441356867</v>
      </c>
      <c r="AH42" s="29">
        <f t="shared" si="0"/>
        <v>0.92264308869573042</v>
      </c>
      <c r="AI42" s="43">
        <v>254</v>
      </c>
      <c r="AJ42" s="39">
        <v>9.2999999999999999E-2</v>
      </c>
      <c r="AK42" s="28">
        <v>0.2195</v>
      </c>
      <c r="AL42" s="41">
        <f>AI42*(1-AJ42)*AK42</f>
        <v>50.567971</v>
      </c>
      <c r="AM42" s="18">
        <v>1.65</v>
      </c>
      <c r="AN42" s="18"/>
      <c r="AO42" s="121">
        <f>AO41+AI42-AN42</f>
        <v>1571.3000000000004</v>
      </c>
      <c r="AP42" s="104"/>
      <c r="AQ42" s="43"/>
      <c r="AR42" s="48"/>
      <c r="AS42" s="41"/>
      <c r="AT42" s="41"/>
      <c r="AU42" s="41"/>
      <c r="AV42" s="41"/>
    </row>
    <row r="43" spans="1:48" s="22" customFormat="1" ht="13.5" thickBot="1" x14ac:dyDescent="0.25">
      <c r="A43" s="159"/>
      <c r="B43" s="49" t="s">
        <v>38</v>
      </c>
      <c r="C43" s="50"/>
      <c r="D43" s="51">
        <f>SUM(D40:D42)</f>
        <v>38850</v>
      </c>
      <c r="E43" s="51"/>
      <c r="F43" s="51">
        <f>SUM(F40:F42)</f>
        <v>46942</v>
      </c>
      <c r="G43" s="52"/>
      <c r="H43" s="52"/>
      <c r="I43" s="51">
        <f>SUM(I40:I42)</f>
        <v>47561</v>
      </c>
      <c r="J43" s="52"/>
      <c r="K43" s="51">
        <f>SUM(K40:K42)</f>
        <v>50397</v>
      </c>
      <c r="L43" s="21">
        <f>IF(K43&gt;0,(K40*L40+K41*L41+K42*L42)/K43,0)</f>
        <v>7.600589320792904E-2</v>
      </c>
      <c r="M43" s="52">
        <f>M40+M41+M42</f>
        <v>46566</v>
      </c>
      <c r="N43" s="53">
        <f>IF(M43&gt;0,O43/M43,0)</f>
        <v>0.65432373405488986</v>
      </c>
      <c r="O43" s="54">
        <f>O40+O41+O42</f>
        <v>30469.239000000001</v>
      </c>
      <c r="P43" s="21">
        <f>IF(M43&gt;0,Q43/M43,0)</f>
        <v>0.31538953313576429</v>
      </c>
      <c r="Q43" s="54">
        <f>Q40+Q41+Q42</f>
        <v>14686.429</v>
      </c>
      <c r="R43" s="21">
        <f>IF(M43&gt;0,S43/M43,0)</f>
        <v>3.0286732809345872E-2</v>
      </c>
      <c r="S43" s="54">
        <f>S40+S41+S42</f>
        <v>1410.3319999999999</v>
      </c>
      <c r="T43" s="21">
        <f>IF(M43&gt;0,U43/M43,0)</f>
        <v>0.22329832925310314</v>
      </c>
      <c r="U43" s="54">
        <f>U40+U41+U42</f>
        <v>10398.11</v>
      </c>
      <c r="V43" s="21">
        <f>IF(M43&gt;0,W43/M43,0)</f>
        <v>0.51064143366404668</v>
      </c>
      <c r="W43" s="54">
        <f>W40+W41+W42</f>
        <v>23778.528999999999</v>
      </c>
      <c r="X43" s="21">
        <f>IF(M43&gt;0,Y43/M43,0)</f>
        <v>0.39</v>
      </c>
      <c r="Y43" s="54">
        <f>Y40+Y41+Y42</f>
        <v>18160.740000000002</v>
      </c>
      <c r="Z43" s="55">
        <f>IF(M43&gt;0,AA43/M43,0)</f>
        <v>3.0140301937035601E-3</v>
      </c>
      <c r="AA43" s="56">
        <f>SUM(AA40:AA42)</f>
        <v>140.35132999999999</v>
      </c>
      <c r="AB43" s="55">
        <f>IF(M43&gt;0,(AB40*M40+AB41*M41+AB42*M42)/M43,0)</f>
        <v>3.6844064252888374E-3</v>
      </c>
      <c r="AC43" s="55">
        <f>IF(K43&gt;0,(K40*AC40+K41*AC41+K42*AC42)/K43,0)</f>
        <v>2.5997023632359068E-4</v>
      </c>
      <c r="AD43" s="52">
        <f>SUM(AD40:AD42)</f>
        <v>12.103259999999999</v>
      </c>
      <c r="AE43" s="53">
        <f>IF(K43&gt;0,(K40*AE40+K41*AE41+K42*AE42)/K43,0)</f>
        <v>0.21694191916185487</v>
      </c>
      <c r="AF43" s="58">
        <f>SUM(AF40:AF42)</f>
        <v>155.68171180000002</v>
      </c>
      <c r="AG43" s="53">
        <f>IF(AND(AA43&gt;0),((AA40*AG40+AA41*AG41+AA42*AG42)/AA43),0)</f>
        <v>0.9148580979536366</v>
      </c>
      <c r="AH43" s="57">
        <f t="shared" si="0"/>
        <v>0.93052940661320682</v>
      </c>
      <c r="AI43" s="51">
        <f>SUM(AI40:AI42)</f>
        <v>797</v>
      </c>
      <c r="AJ43" s="21">
        <f>IF(AI43&gt;0,(AJ40*AI40+AJ41*AI41+AJ42*AI42)/AI43,0)</f>
        <v>9.9432873274780426E-2</v>
      </c>
      <c r="AK43" s="53">
        <f>IF(K43&gt;0,(AK40*K40+AK41*K41+AK42*K42)/K43,0)</f>
        <v>0.222138585630097</v>
      </c>
      <c r="AL43" s="58">
        <f>SUM(AL40:AL42)</f>
        <v>159.4648096</v>
      </c>
      <c r="AM43" s="56"/>
      <c r="AN43" s="56">
        <f>SUM(AN40:AN42)</f>
        <v>857.36</v>
      </c>
      <c r="AO43" s="105"/>
      <c r="AP43" s="106">
        <f>AO42</f>
        <v>1571.3000000000004</v>
      </c>
      <c r="AQ43" s="51">
        <f>SUM(AQ40:AQ42)</f>
        <v>0</v>
      </c>
      <c r="AR43" s="59"/>
      <c r="AS43" s="58"/>
      <c r="AT43" s="58"/>
      <c r="AU43" s="58"/>
      <c r="AV43" s="58"/>
    </row>
    <row r="44" spans="1:48" x14ac:dyDescent="0.2">
      <c r="A44" s="157">
        <v>11</v>
      </c>
      <c r="B44" s="23">
        <v>1</v>
      </c>
      <c r="C44" s="11" t="s">
        <v>56</v>
      </c>
      <c r="D44" s="12">
        <v>13791</v>
      </c>
      <c r="E44" s="12">
        <v>1</v>
      </c>
      <c r="F44" s="12">
        <v>13695</v>
      </c>
      <c r="G44" s="13">
        <v>2.9</v>
      </c>
      <c r="H44" s="13">
        <v>6.5</v>
      </c>
      <c r="I44" s="12">
        <v>13993</v>
      </c>
      <c r="J44" s="13">
        <v>5.9</v>
      </c>
      <c r="K44" s="12">
        <v>16875</v>
      </c>
      <c r="L44" s="14">
        <v>0.08</v>
      </c>
      <c r="M44" s="24">
        <f>ROUND(K44*(1-L44),0)</f>
        <v>15525</v>
      </c>
      <c r="N44" s="15">
        <v>0.63</v>
      </c>
      <c r="O44" s="25">
        <f>M44*N44</f>
        <v>9780.75</v>
      </c>
      <c r="P44" s="14">
        <v>0.34100000000000003</v>
      </c>
      <c r="Q44" s="25">
        <f>M44*P44</f>
        <v>5294.0250000000005</v>
      </c>
      <c r="R44" s="16">
        <v>2.9000000000000001E-2</v>
      </c>
      <c r="S44" s="25">
        <f>M44*R44</f>
        <v>450.22500000000002</v>
      </c>
      <c r="T44" s="26">
        <v>0.22900000000000001</v>
      </c>
      <c r="U44" s="25">
        <f>M44*T44</f>
        <v>3555.2250000000004</v>
      </c>
      <c r="V44" s="16">
        <v>0.51800000000000002</v>
      </c>
      <c r="W44" s="25">
        <f>M44*V44</f>
        <v>8041.95</v>
      </c>
      <c r="X44" s="16">
        <v>0.4</v>
      </c>
      <c r="Y44" s="25">
        <f>X44*M44</f>
        <v>6210</v>
      </c>
      <c r="Z44" s="17">
        <v>3.0599999999999998E-3</v>
      </c>
      <c r="AA44" s="18">
        <f>M44*Z44</f>
        <v>47.506499999999996</v>
      </c>
      <c r="AB44" s="27">
        <f>IF(M44&gt;0,(AD44+AL44)/M44,0)</f>
        <v>3.4404260225442836E-3</v>
      </c>
      <c r="AC44" s="17">
        <v>2.7E-4</v>
      </c>
      <c r="AD44" s="24">
        <f>AC44*M44</f>
        <v>4.1917499999999999</v>
      </c>
      <c r="AE44" s="117">
        <v>0.219</v>
      </c>
      <c r="AF44" s="30">
        <f>AI44*(1-AJ44)*AE44</f>
        <v>48.122184000000004</v>
      </c>
      <c r="AG44" s="28">
        <f>IF(AND(AE44&gt;0,AC44&gt;0,Z44&gt;0),((Z44-AC44)*AE44)/((AE44-AC44)*Z44),0)</f>
        <v>0.91289018693473811</v>
      </c>
      <c r="AH44" s="60">
        <f t="shared" si="0"/>
        <v>0.92263344981764628</v>
      </c>
      <c r="AI44" s="12">
        <v>242</v>
      </c>
      <c r="AJ44" s="14">
        <v>9.1999999999999998E-2</v>
      </c>
      <c r="AK44" s="15">
        <v>0.224</v>
      </c>
      <c r="AL44" s="30">
        <f>AI44*(1-AJ44)*AK44</f>
        <v>49.220864000000006</v>
      </c>
      <c r="AM44" s="19">
        <v>1.6</v>
      </c>
      <c r="AN44" s="19"/>
      <c r="AO44" s="101">
        <f>AO42+AI44-AN44</f>
        <v>1813.3000000000004</v>
      </c>
      <c r="AP44" s="102"/>
      <c r="AQ44" s="12"/>
      <c r="AR44" s="31"/>
      <c r="AS44" s="20"/>
      <c r="AT44" s="20"/>
      <c r="AU44" s="20"/>
      <c r="AV44" s="20"/>
    </row>
    <row r="45" spans="1:48" x14ac:dyDescent="0.2">
      <c r="A45" s="158"/>
      <c r="B45" s="33">
        <v>2</v>
      </c>
      <c r="C45" s="11" t="s">
        <v>53</v>
      </c>
      <c r="D45" s="34">
        <v>18300</v>
      </c>
      <c r="E45" s="34">
        <v>4</v>
      </c>
      <c r="F45" s="34">
        <v>14789</v>
      </c>
      <c r="G45" s="35">
        <v>3.8</v>
      </c>
      <c r="H45" s="35">
        <v>5.8</v>
      </c>
      <c r="I45" s="34">
        <v>14721</v>
      </c>
      <c r="J45" s="35">
        <v>6.3</v>
      </c>
      <c r="K45" s="34">
        <v>16675</v>
      </c>
      <c r="L45" s="36">
        <v>7.5999999999999998E-2</v>
      </c>
      <c r="M45" s="37">
        <f>ROUND(K45*(1-L45),0)</f>
        <v>15408</v>
      </c>
      <c r="N45" s="38">
        <v>0.70299999999999996</v>
      </c>
      <c r="O45" s="25">
        <f>M45*N45</f>
        <v>10831.823999999999</v>
      </c>
      <c r="P45" s="36">
        <v>0.28299999999999997</v>
      </c>
      <c r="Q45" s="25">
        <f>M45*P45</f>
        <v>4360.4639999999999</v>
      </c>
      <c r="R45" s="39">
        <v>1.4E-2</v>
      </c>
      <c r="S45" s="25">
        <f>M45*R45</f>
        <v>215.71200000000002</v>
      </c>
      <c r="T45" s="28">
        <v>0.214</v>
      </c>
      <c r="U45" s="25">
        <f>M45*T45</f>
        <v>3297.3119999999999</v>
      </c>
      <c r="V45" s="39">
        <v>0.50900000000000001</v>
      </c>
      <c r="W45" s="25">
        <f>M45*V45</f>
        <v>7842.6720000000005</v>
      </c>
      <c r="X45" s="39">
        <v>0.39</v>
      </c>
      <c r="Y45" s="25">
        <f>X45*M45</f>
        <v>6009.12</v>
      </c>
      <c r="Z45" s="40">
        <v>3.0999999999999999E-3</v>
      </c>
      <c r="AA45" s="18">
        <f>M45*Z45</f>
        <v>47.764800000000001</v>
      </c>
      <c r="AB45" s="27">
        <f>IF(M45&gt;0,(AD45+AL45)/M45,0)</f>
        <v>3.3588333333333335E-3</v>
      </c>
      <c r="AC45" s="40">
        <v>2.7999999999999998E-4</v>
      </c>
      <c r="AD45" s="37">
        <f>AC45*M45</f>
        <v>4.3142399999999999</v>
      </c>
      <c r="AE45" s="28">
        <v>0.21879999999999999</v>
      </c>
      <c r="AF45" s="41">
        <f>AI45*(1-AJ45)*AE45</f>
        <v>46.193055999999999</v>
      </c>
      <c r="AG45" s="28">
        <f>IF(AND(AE45&gt;0,AC45&gt;0,Z45&gt;0),((Z45-AC45)*AE45)/((AE45-AC45)*Z45),0)</f>
        <v>0.91084303201006178</v>
      </c>
      <c r="AH45" s="29">
        <f t="shared" si="0"/>
        <v>0.91778137423383599</v>
      </c>
      <c r="AI45" s="34">
        <v>232</v>
      </c>
      <c r="AJ45" s="36">
        <v>0.09</v>
      </c>
      <c r="AK45" s="38">
        <v>0.22470000000000001</v>
      </c>
      <c r="AL45" s="41">
        <f>AI45*(1-AJ45)*AK45</f>
        <v>47.438664000000003</v>
      </c>
      <c r="AM45" s="42">
        <v>1.6</v>
      </c>
      <c r="AN45" s="42"/>
      <c r="AO45" s="121">
        <f>AO44+AI45-AN45</f>
        <v>2045.3000000000004</v>
      </c>
      <c r="AP45" s="104"/>
      <c r="AQ45" s="43"/>
      <c r="AR45" s="44"/>
      <c r="AS45" s="45"/>
      <c r="AT45" s="45"/>
      <c r="AU45" s="45"/>
      <c r="AV45" s="45"/>
    </row>
    <row r="46" spans="1:48" x14ac:dyDescent="0.2">
      <c r="A46" s="158"/>
      <c r="B46" s="33">
        <v>3</v>
      </c>
      <c r="C46" s="11" t="s">
        <v>51</v>
      </c>
      <c r="D46" s="43">
        <v>14544</v>
      </c>
      <c r="E46" s="43">
        <v>3</v>
      </c>
      <c r="F46" s="43">
        <v>17242</v>
      </c>
      <c r="G46" s="37">
        <v>2.8</v>
      </c>
      <c r="H46" s="37">
        <v>5.7</v>
      </c>
      <c r="I46" s="43">
        <v>17556</v>
      </c>
      <c r="J46" s="37">
        <v>5.6</v>
      </c>
      <c r="K46" s="43">
        <v>16568</v>
      </c>
      <c r="L46" s="39">
        <v>7.9000000000000001E-2</v>
      </c>
      <c r="M46" s="37">
        <f>ROUND(K46*(1-L46),0)</f>
        <v>15259</v>
      </c>
      <c r="N46" s="28">
        <v>0.54200000000000004</v>
      </c>
      <c r="O46" s="25">
        <f>M46*N46</f>
        <v>8270.3780000000006</v>
      </c>
      <c r="P46" s="39">
        <v>0.437</v>
      </c>
      <c r="Q46" s="25">
        <f>M46*P46</f>
        <v>6668.183</v>
      </c>
      <c r="R46" s="39">
        <v>2.1000000000000001E-2</v>
      </c>
      <c r="S46" s="25">
        <f>M46*R46</f>
        <v>320.43900000000002</v>
      </c>
      <c r="T46" s="28">
        <v>0.222</v>
      </c>
      <c r="U46" s="25">
        <f>M46*T46</f>
        <v>3387.498</v>
      </c>
      <c r="V46" s="39">
        <v>0.49399999999999999</v>
      </c>
      <c r="W46" s="25">
        <f>M46*V46</f>
        <v>7537.9459999999999</v>
      </c>
      <c r="X46" s="39">
        <v>0.39</v>
      </c>
      <c r="Y46" s="25">
        <f>X46*M46</f>
        <v>5951.01</v>
      </c>
      <c r="Z46" s="47">
        <v>3.0500000000000002E-3</v>
      </c>
      <c r="AA46" s="18">
        <f>M46*Z46</f>
        <v>46.539950000000005</v>
      </c>
      <c r="AB46" s="27">
        <f>IF(M46&gt;0,(AD46+AL46)/M46,0)</f>
        <v>3.2519731306114427E-3</v>
      </c>
      <c r="AC46" s="47">
        <v>2.9E-4</v>
      </c>
      <c r="AD46" s="37">
        <f>AC46*M46</f>
        <v>4.4251100000000001</v>
      </c>
      <c r="AE46" s="28">
        <v>0.21779999999999999</v>
      </c>
      <c r="AF46" s="41">
        <f>AI46*(1-AJ46)*AE46</f>
        <v>44.683847999999998</v>
      </c>
      <c r="AG46" s="28">
        <f>IF(AND(AE46&gt;0,AC46&gt;0,Z46&gt;0),((Z46-AC46)*AE46)/((AE46-AC46)*Z46),0)</f>
        <v>0.90612453469258247</v>
      </c>
      <c r="AH46" s="29">
        <f t="shared" si="0"/>
        <v>0.9120239476625005</v>
      </c>
      <c r="AI46" s="43">
        <v>223</v>
      </c>
      <c r="AJ46" s="39">
        <v>0.08</v>
      </c>
      <c r="AK46" s="28">
        <v>0.2203</v>
      </c>
      <c r="AL46" s="41">
        <f>AI46*(1-AJ46)*AK46</f>
        <v>45.196747999999999</v>
      </c>
      <c r="AM46" s="18">
        <v>1.56</v>
      </c>
      <c r="AN46" s="18"/>
      <c r="AO46" s="121">
        <f>AO45+AI46-AN46</f>
        <v>2268.3000000000002</v>
      </c>
      <c r="AP46" s="104"/>
      <c r="AQ46" s="43"/>
      <c r="AR46" s="48"/>
      <c r="AS46" s="41"/>
      <c r="AT46" s="41"/>
      <c r="AU46" s="41"/>
      <c r="AV46" s="41"/>
    </row>
    <row r="47" spans="1:48" s="22" customFormat="1" ht="13.5" thickBot="1" x14ac:dyDescent="0.25">
      <c r="A47" s="159"/>
      <c r="B47" s="49" t="s">
        <v>38</v>
      </c>
      <c r="C47" s="50"/>
      <c r="D47" s="51">
        <f>SUM(D44:D46)</f>
        <v>46635</v>
      </c>
      <c r="E47" s="51"/>
      <c r="F47" s="51">
        <f>SUM(F44:F46)</f>
        <v>45726</v>
      </c>
      <c r="G47" s="52"/>
      <c r="H47" s="52"/>
      <c r="I47" s="51">
        <f>SUM(I44:I46)</f>
        <v>46270</v>
      </c>
      <c r="J47" s="52"/>
      <c r="K47" s="51">
        <f>SUM(K44:K46)</f>
        <v>50118</v>
      </c>
      <c r="L47" s="21">
        <f>IF(K47&gt;0,(K44*L44+K45*L45+K46*L46)/K47,0)</f>
        <v>7.8338560996049328E-2</v>
      </c>
      <c r="M47" s="52">
        <f>M44+M45+M46</f>
        <v>46192</v>
      </c>
      <c r="N47" s="53">
        <f>IF(M47&gt;0,O47/M47,0)</f>
        <v>0.62528039487357123</v>
      </c>
      <c r="O47" s="54">
        <f>O44+O45+O46</f>
        <v>28882.952000000001</v>
      </c>
      <c r="P47" s="21">
        <f>IF(M47&gt;0,Q47/M47,0)</f>
        <v>0.35336577762383103</v>
      </c>
      <c r="Q47" s="54">
        <f>Q44+Q45+Q46</f>
        <v>16322.672000000002</v>
      </c>
      <c r="R47" s="21">
        <f>IF(M47&gt;0,S47/M47,0)</f>
        <v>2.1353827502597851E-2</v>
      </c>
      <c r="S47" s="54">
        <f>S44+S45+S46</f>
        <v>986.37599999999998</v>
      </c>
      <c r="T47" s="21">
        <f>IF(M47&gt;0,U47/M47,0)</f>
        <v>0.22168416608936611</v>
      </c>
      <c r="U47" s="54">
        <f>U44+U45+U46</f>
        <v>10240.035</v>
      </c>
      <c r="V47" s="21">
        <f>IF(M47&gt;0,W47/M47,0)</f>
        <v>0.50706979563560783</v>
      </c>
      <c r="W47" s="54">
        <f>W44+W45+W46</f>
        <v>23422.567999999999</v>
      </c>
      <c r="X47" s="21">
        <f>IF(M47&gt;0,Y47/M47,0)</f>
        <v>0.39336097159681327</v>
      </c>
      <c r="Y47" s="54">
        <f>Y44+Y45+Y46</f>
        <v>18170.129999999997</v>
      </c>
      <c r="Z47" s="55">
        <f>IF(M47&gt;0,AA47/M47,0)</f>
        <v>3.0700391842743333E-3</v>
      </c>
      <c r="AA47" s="56">
        <f>SUM(AA44:AA46)</f>
        <v>141.81125</v>
      </c>
      <c r="AB47" s="55">
        <f>IF(M47&gt;0,(AB44*M44+AB45*M45+AB46*M46)/M47,0)</f>
        <v>3.3509563560789745E-3</v>
      </c>
      <c r="AC47" s="55">
        <f>IF(K47&gt;0,(K44*AC44+K45*AC45+K46*AC46)/K47,0)</f>
        <v>2.7993874456283167E-4</v>
      </c>
      <c r="AD47" s="52">
        <f>SUM(AD44:AD46)</f>
        <v>12.931100000000001</v>
      </c>
      <c r="AE47" s="53">
        <f>IF(K47&gt;0,(K44*AE44+K45*AE45+K46*AE46)/K47,0)</f>
        <v>0.21853676124346544</v>
      </c>
      <c r="AF47" s="58">
        <f>SUM(AF44:AF46)</f>
        <v>138.999088</v>
      </c>
      <c r="AG47" s="53">
        <f>IF(AND(AA47&gt;0),((AA44*AG44+AA45*AG45+AA46*AG46)/AA47),0)</f>
        <v>0.90998029746818665</v>
      </c>
      <c r="AH47" s="57">
        <f t="shared" si="0"/>
        <v>0.91761190058748765</v>
      </c>
      <c r="AI47" s="51">
        <f>SUM(AI44:AI46)</f>
        <v>697</v>
      </c>
      <c r="AJ47" s="21">
        <f>IF(AI47&gt;0,(AJ44*AI44+AJ45*AI45+AJ46*AI46)/AI47,0)</f>
        <v>8.7494978479196545E-2</v>
      </c>
      <c r="AK47" s="53">
        <f>IF(K47&gt;0,(AK44*K44+AK45*K45+AK46*K46)/K47,0)</f>
        <v>0.22300975497825135</v>
      </c>
      <c r="AL47" s="58">
        <f>SUM(AL44:AL46)</f>
        <v>141.85627600000001</v>
      </c>
      <c r="AM47" s="56"/>
      <c r="AN47" s="56">
        <f>SUM(AN44:AN46)</f>
        <v>0</v>
      </c>
      <c r="AO47" s="105"/>
      <c r="AP47" s="106">
        <f>AO46</f>
        <v>2268.3000000000002</v>
      </c>
      <c r="AQ47" s="51">
        <f>SUM(AQ44:AQ46)</f>
        <v>0</v>
      </c>
      <c r="AR47" s="59"/>
      <c r="AS47" s="58"/>
      <c r="AT47" s="58"/>
      <c r="AU47" s="58"/>
      <c r="AV47" s="58"/>
    </row>
    <row r="48" spans="1:48" x14ac:dyDescent="0.2">
      <c r="A48" s="157">
        <v>12</v>
      </c>
      <c r="B48" s="23">
        <v>1</v>
      </c>
      <c r="C48" s="11" t="s">
        <v>56</v>
      </c>
      <c r="D48" s="12">
        <v>16447</v>
      </c>
      <c r="E48" s="12">
        <v>2</v>
      </c>
      <c r="F48" s="12">
        <v>16887</v>
      </c>
      <c r="G48" s="13">
        <v>4</v>
      </c>
      <c r="H48" s="13">
        <v>6.8</v>
      </c>
      <c r="I48" s="12">
        <v>17386</v>
      </c>
      <c r="J48" s="13">
        <v>5.3</v>
      </c>
      <c r="K48" s="12">
        <v>16602</v>
      </c>
      <c r="L48" s="14">
        <v>7.9000000000000001E-2</v>
      </c>
      <c r="M48" s="24">
        <f>ROUND(K48*(1-L48),0)</f>
        <v>15290</v>
      </c>
      <c r="N48" s="15">
        <v>0.55600000000000005</v>
      </c>
      <c r="O48" s="25">
        <f>M48*N48</f>
        <v>8501.2400000000016</v>
      </c>
      <c r="P48" s="14">
        <v>0.41099999999999998</v>
      </c>
      <c r="Q48" s="25">
        <f>M48*P48</f>
        <v>6284.19</v>
      </c>
      <c r="R48" s="16">
        <v>3.3000000000000002E-2</v>
      </c>
      <c r="S48" s="25">
        <f>M48*R48</f>
        <v>504.57000000000005</v>
      </c>
      <c r="T48" s="26">
        <v>0.217</v>
      </c>
      <c r="U48" s="25">
        <f>M48*T48</f>
        <v>3317.93</v>
      </c>
      <c r="V48" s="16">
        <v>0.50900000000000001</v>
      </c>
      <c r="W48" s="25">
        <f>M48*V48</f>
        <v>7782.61</v>
      </c>
      <c r="X48" s="16">
        <v>0.4</v>
      </c>
      <c r="Y48" s="25">
        <f>X48*M48</f>
        <v>6116</v>
      </c>
      <c r="Z48" s="17">
        <v>3.0300000000000001E-3</v>
      </c>
      <c r="AA48" s="18">
        <f>M48*Z48</f>
        <v>46.328700000000005</v>
      </c>
      <c r="AB48" s="27">
        <f>IF(M48&gt;0,(AD48+AL48)/M48,0)</f>
        <v>3.1558379071288424E-3</v>
      </c>
      <c r="AC48" s="17">
        <v>2.9E-4</v>
      </c>
      <c r="AD48" s="24">
        <f>AC48*M48</f>
        <v>4.4340999999999999</v>
      </c>
      <c r="AE48" s="117">
        <v>0.21859999999999999</v>
      </c>
      <c r="AF48" s="30">
        <f>AI48*(1-AJ48)*AE48</f>
        <v>42.496714399999995</v>
      </c>
      <c r="AG48" s="28">
        <f>IF(AND(AE48&gt;0,AC48&gt;0,Z48&gt;0),((Z48-AC48)*AE48)/((AE48-AC48)*Z48),0)</f>
        <v>0.90549167600558333</v>
      </c>
      <c r="AH48" s="60">
        <f t="shared" si="0"/>
        <v>0.9092766907746872</v>
      </c>
      <c r="AI48" s="12">
        <v>212</v>
      </c>
      <c r="AJ48" s="14">
        <v>8.3000000000000004E-2</v>
      </c>
      <c r="AK48" s="15">
        <v>0.22539999999999999</v>
      </c>
      <c r="AL48" s="30">
        <f>AI48*(1-AJ48)*AK48</f>
        <v>43.818661599999999</v>
      </c>
      <c r="AM48" s="19">
        <v>1.6</v>
      </c>
      <c r="AN48" s="19"/>
      <c r="AO48" s="101">
        <f>AO46+AI48-AN48</f>
        <v>2480.3000000000002</v>
      </c>
      <c r="AP48" s="102"/>
      <c r="AQ48" s="12"/>
      <c r="AR48" s="31"/>
      <c r="AS48" s="20"/>
      <c r="AT48" s="20"/>
      <c r="AU48" s="20"/>
      <c r="AV48" s="20"/>
    </row>
    <row r="49" spans="1:48" x14ac:dyDescent="0.2">
      <c r="A49" s="158"/>
      <c r="B49" s="33">
        <v>2</v>
      </c>
      <c r="C49" s="11" t="s">
        <v>53</v>
      </c>
      <c r="D49" s="34">
        <v>15763</v>
      </c>
      <c r="E49" s="34">
        <v>6</v>
      </c>
      <c r="F49" s="34">
        <v>16996</v>
      </c>
      <c r="G49" s="35">
        <v>5</v>
      </c>
      <c r="H49" s="35">
        <v>6.2</v>
      </c>
      <c r="I49" s="34">
        <v>17576</v>
      </c>
      <c r="J49" s="35">
        <v>5.5</v>
      </c>
      <c r="K49" s="34">
        <v>16558</v>
      </c>
      <c r="L49" s="36">
        <v>7.9000000000000001E-2</v>
      </c>
      <c r="M49" s="37">
        <f>ROUND(K49*(1-L49),0)</f>
        <v>15250</v>
      </c>
      <c r="N49" s="38">
        <v>0.67800000000000005</v>
      </c>
      <c r="O49" s="25">
        <f>M49*N49</f>
        <v>10339.5</v>
      </c>
      <c r="P49" s="36">
        <v>0.29399999999999998</v>
      </c>
      <c r="Q49" s="25">
        <f>M49*P49</f>
        <v>4483.5</v>
      </c>
      <c r="R49" s="39">
        <v>2.8000000000000001E-2</v>
      </c>
      <c r="S49" s="25">
        <f>M49*R49</f>
        <v>427</v>
      </c>
      <c r="T49" s="28">
        <v>0.20399999999999999</v>
      </c>
      <c r="U49" s="25">
        <f>M49*T49</f>
        <v>3111</v>
      </c>
      <c r="V49" s="39">
        <v>0.50600000000000001</v>
      </c>
      <c r="W49" s="25">
        <f>M49*V49</f>
        <v>7716.5</v>
      </c>
      <c r="X49" s="39">
        <v>0.39</v>
      </c>
      <c r="Y49" s="25">
        <f>X49*M49</f>
        <v>5947.5</v>
      </c>
      <c r="Z49" s="40">
        <v>3.0999999999999999E-3</v>
      </c>
      <c r="AA49" s="18">
        <f>M49*Z49</f>
        <v>47.274999999999999</v>
      </c>
      <c r="AB49" s="27">
        <f>IF(M49&gt;0,(AD49+AL49)/M49,0)</f>
        <v>3.3384960524590166E-3</v>
      </c>
      <c r="AC49" s="40">
        <v>2.9E-4</v>
      </c>
      <c r="AD49" s="37">
        <f>AC49*M49</f>
        <v>4.4225000000000003</v>
      </c>
      <c r="AE49" s="28">
        <v>0.21970000000000001</v>
      </c>
      <c r="AF49" s="41">
        <f>AI49*(1-AJ49)*AE49</f>
        <v>45.883905600000006</v>
      </c>
      <c r="AG49" s="28">
        <f>IF(AND(AE49&gt;0,AC49&gt;0,Z49&gt;0),((Z49-AC49)*AE49)/((AE49-AC49)*Z49),0)</f>
        <v>0.90764969397401551</v>
      </c>
      <c r="AH49" s="29">
        <f t="shared" si="0"/>
        <v>0.91432570865438001</v>
      </c>
      <c r="AI49" s="34">
        <v>228</v>
      </c>
      <c r="AJ49" s="36">
        <v>8.4000000000000005E-2</v>
      </c>
      <c r="AK49" s="38">
        <v>0.22259999999999999</v>
      </c>
      <c r="AL49" s="41">
        <f>AI49*(1-AJ49)*AK49</f>
        <v>46.489564800000004</v>
      </c>
      <c r="AM49" s="42">
        <v>1.6</v>
      </c>
      <c r="AN49" s="42"/>
      <c r="AO49" s="121">
        <f>AO48+AI49-AN49</f>
        <v>2708.3</v>
      </c>
      <c r="AP49" s="104"/>
      <c r="AQ49" s="43"/>
      <c r="AR49" s="44"/>
      <c r="AS49" s="45"/>
      <c r="AT49" s="45"/>
      <c r="AU49" s="45"/>
      <c r="AV49" s="45"/>
    </row>
    <row r="50" spans="1:48" x14ac:dyDescent="0.2">
      <c r="A50" s="158"/>
      <c r="B50" s="33">
        <v>3</v>
      </c>
      <c r="C50" s="11" t="s">
        <v>54</v>
      </c>
      <c r="D50" s="43">
        <v>16190</v>
      </c>
      <c r="E50" s="43">
        <v>5</v>
      </c>
      <c r="F50" s="43">
        <v>17404</v>
      </c>
      <c r="G50" s="37">
        <v>5.9</v>
      </c>
      <c r="H50" s="37">
        <v>9.8000000000000007</v>
      </c>
      <c r="I50" s="43">
        <v>17591</v>
      </c>
      <c r="J50" s="37">
        <v>5.0999999999999996</v>
      </c>
      <c r="K50" s="43">
        <v>16380</v>
      </c>
      <c r="L50" s="39">
        <v>7.9000000000000001E-2</v>
      </c>
      <c r="M50" s="37">
        <f>ROUND(K50*(1-L50),0)</f>
        <v>15086</v>
      </c>
      <c r="N50" s="28">
        <v>0.63700000000000001</v>
      </c>
      <c r="O50" s="25">
        <f>M50*N50</f>
        <v>9609.7820000000011</v>
      </c>
      <c r="P50" s="39">
        <v>0.32700000000000001</v>
      </c>
      <c r="Q50" s="25">
        <f>M50*P50</f>
        <v>4933.1220000000003</v>
      </c>
      <c r="R50" s="39">
        <v>3.5999999999999997E-2</v>
      </c>
      <c r="S50" s="25">
        <f>M50*R50</f>
        <v>543.096</v>
      </c>
      <c r="T50" s="28">
        <v>0.214</v>
      </c>
      <c r="U50" s="25">
        <f>M50*T50</f>
        <v>3228.404</v>
      </c>
      <c r="V50" s="39">
        <v>0.51400000000000001</v>
      </c>
      <c r="W50" s="25">
        <f>M50*V50</f>
        <v>7754.2040000000006</v>
      </c>
      <c r="X50" s="39">
        <v>0.39</v>
      </c>
      <c r="Y50" s="25">
        <f>X50*M50</f>
        <v>5883.54</v>
      </c>
      <c r="Z50" s="47">
        <v>3.0799999999999998E-3</v>
      </c>
      <c r="AA50" s="18">
        <f>M50*Z50</f>
        <v>46.464880000000001</v>
      </c>
      <c r="AB50" s="27">
        <f>IF(M50&gt;0,(AD50+AL50)/M50,0)</f>
        <v>3.3150917406867294E-3</v>
      </c>
      <c r="AC50" s="47">
        <v>2.9E-4</v>
      </c>
      <c r="AD50" s="37">
        <f>AC50*M50</f>
        <v>4.3749399999999996</v>
      </c>
      <c r="AE50" s="28">
        <v>0.2132</v>
      </c>
      <c r="AF50" s="41">
        <f>AI50*(1-AJ50)*AE50</f>
        <v>44.427895200000002</v>
      </c>
      <c r="AG50" s="28">
        <f>IF(AND(AE50&gt;0,AC50&gt;0,Z50&gt;0),((Z50-AC50)*AE50)/((AE50-AC50)*Z50),0)</f>
        <v>0.90707798612547108</v>
      </c>
      <c r="AH50" s="29">
        <f t="shared" si="0"/>
        <v>0.91373123835819248</v>
      </c>
      <c r="AI50" s="43">
        <v>227</v>
      </c>
      <c r="AJ50" s="39">
        <v>8.2000000000000003E-2</v>
      </c>
      <c r="AK50" s="28">
        <v>0.219</v>
      </c>
      <c r="AL50" s="41">
        <f>AI50*(1-AJ50)*AK50</f>
        <v>45.636533999999997</v>
      </c>
      <c r="AM50" s="18">
        <v>1.65</v>
      </c>
      <c r="AN50" s="18"/>
      <c r="AO50" s="121">
        <f>AO49+AI50-AN50</f>
        <v>2935.3</v>
      </c>
      <c r="AP50" s="104"/>
      <c r="AQ50" s="43"/>
      <c r="AR50" s="48"/>
      <c r="AS50" s="41"/>
      <c r="AT50" s="41"/>
      <c r="AU50" s="41"/>
      <c r="AV50" s="41"/>
    </row>
    <row r="51" spans="1:48" s="22" customFormat="1" ht="13.5" thickBot="1" x14ac:dyDescent="0.25">
      <c r="A51" s="159"/>
      <c r="B51" s="49" t="s">
        <v>38</v>
      </c>
      <c r="C51" s="50"/>
      <c r="D51" s="51">
        <f>SUM(D48:D50)</f>
        <v>48400</v>
      </c>
      <c r="E51" s="51"/>
      <c r="F51" s="51">
        <f>SUM(F48:F50)</f>
        <v>51287</v>
      </c>
      <c r="G51" s="52"/>
      <c r="H51" s="52"/>
      <c r="I51" s="51">
        <f>SUM(I48:I50)</f>
        <v>52553</v>
      </c>
      <c r="J51" s="52"/>
      <c r="K51" s="51">
        <f>SUM(K48:K50)</f>
        <v>49540</v>
      </c>
      <c r="L51" s="21">
        <f>IF(K51&gt;0,(K48*L48+K49*L49+K50*L50)/K51,0)</f>
        <v>7.9000000000000001E-2</v>
      </c>
      <c r="M51" s="52">
        <f>M48+M49+M50</f>
        <v>45626</v>
      </c>
      <c r="N51" s="53">
        <f>IF(M51&gt;0,O51/M51,0)</f>
        <v>0.62355941787577274</v>
      </c>
      <c r="O51" s="54">
        <f>O48+O49+O50</f>
        <v>28450.522000000004</v>
      </c>
      <c r="P51" s="21">
        <f>IF(M51&gt;0,Q51/M51,0)</f>
        <v>0.34411984394862571</v>
      </c>
      <c r="Q51" s="54">
        <f>Q48+Q49+Q50</f>
        <v>15700.811999999998</v>
      </c>
      <c r="R51" s="21">
        <f>IF(M51&gt;0,S51/M51,0)</f>
        <v>3.2320738175601632E-2</v>
      </c>
      <c r="S51" s="54">
        <f>S48+S49+S50</f>
        <v>1474.6660000000002</v>
      </c>
      <c r="T51" s="21">
        <f>IF(M51&gt;0,U51/M51,0)</f>
        <v>0.21166295533248589</v>
      </c>
      <c r="U51" s="54">
        <f>U48+U49+U50</f>
        <v>9657.3340000000007</v>
      </c>
      <c r="V51" s="21">
        <f>IF(M51&gt;0,W51/M51,0)</f>
        <v>0.50965050629027309</v>
      </c>
      <c r="W51" s="54">
        <f>W48+W49+W50</f>
        <v>23253.314000000002</v>
      </c>
      <c r="X51" s="21">
        <f>IF(M51&gt;0,Y51/M51,0)</f>
        <v>0.39335115942664273</v>
      </c>
      <c r="Y51" s="54">
        <f>Y48+Y49+Y50</f>
        <v>17947.04</v>
      </c>
      <c r="Z51" s="55">
        <f>IF(M51&gt;0,AA51/M51,0)</f>
        <v>3.0699289878578003E-3</v>
      </c>
      <c r="AA51" s="56">
        <f>SUM(AA48:AA50)</f>
        <v>140.06858</v>
      </c>
      <c r="AB51" s="55">
        <f>IF(M51&gt;0,(AB48*M48+AB49*M49+AB50*M50)/M51,0)</f>
        <v>3.2695458817340989E-3</v>
      </c>
      <c r="AC51" s="55">
        <f>IF(K51&gt;0,(K48*AC48+K49*AC49+K50*AC50)/K51,0)</f>
        <v>2.9000000000000006E-4</v>
      </c>
      <c r="AD51" s="52">
        <f>SUM(AD48:AD50)</f>
        <v>13.231539999999999</v>
      </c>
      <c r="AE51" s="53">
        <f>IF(K51&gt;0,(K48*AE48+K49*AE49+K50*AE50)/K51,0)</f>
        <v>0.2171821921679451</v>
      </c>
      <c r="AF51" s="58">
        <f>SUM(AF48:AF50)</f>
        <v>132.80851519999999</v>
      </c>
      <c r="AG51" s="53">
        <f>IF(AND(AA51&gt;0),((AA48*AG48+AA49*AG49+AA50*AG50)/AA51),0)</f>
        <v>0.9067462615009243</v>
      </c>
      <c r="AH51" s="57">
        <f t="shared" si="0"/>
        <v>0.91249279625260005</v>
      </c>
      <c r="AI51" s="51">
        <f>SUM(AI48:AI50)</f>
        <v>667</v>
      </c>
      <c r="AJ51" s="21">
        <f>IF(AI51&gt;0,(AJ48*AI48+AJ49*AI49+AJ50*AI50)/AI51,0)</f>
        <v>8.3001499250374824E-2</v>
      </c>
      <c r="AK51" s="53">
        <f>IF(K51&gt;0,(AK48*K48+AK49*K49+AK50*K50)/K51,0)</f>
        <v>0.22234803391199029</v>
      </c>
      <c r="AL51" s="58">
        <f>SUM(AL48:AL50)</f>
        <v>135.94476040000001</v>
      </c>
      <c r="AM51" s="56"/>
      <c r="AN51" s="56">
        <f>SUM(AN48:AN50)</f>
        <v>0</v>
      </c>
      <c r="AO51" s="105"/>
      <c r="AP51" s="106">
        <f>AO50</f>
        <v>2935.3</v>
      </c>
      <c r="AQ51" s="51">
        <f>SUM(AQ48:AQ50)</f>
        <v>0</v>
      </c>
      <c r="AR51" s="59"/>
      <c r="AS51" s="58"/>
      <c r="AT51" s="58"/>
      <c r="AU51" s="58"/>
      <c r="AV51" s="58"/>
    </row>
    <row r="52" spans="1:48" x14ac:dyDescent="0.2">
      <c r="A52" s="157">
        <v>13</v>
      </c>
      <c r="B52" s="23">
        <v>1</v>
      </c>
      <c r="C52" s="11" t="s">
        <v>50</v>
      </c>
      <c r="D52" s="12">
        <v>9000</v>
      </c>
      <c r="E52" s="12">
        <v>3</v>
      </c>
      <c r="F52" s="12">
        <v>11501</v>
      </c>
      <c r="G52" s="13">
        <v>5.3</v>
      </c>
      <c r="H52" s="13">
        <v>8.4</v>
      </c>
      <c r="I52" s="12">
        <v>12336</v>
      </c>
      <c r="J52" s="13">
        <v>6.5</v>
      </c>
      <c r="K52" s="12">
        <v>15991</v>
      </c>
      <c r="L52" s="14">
        <v>8.2000000000000003E-2</v>
      </c>
      <c r="M52" s="24">
        <f>ROUND(K52*(1-L52),0)</f>
        <v>14680</v>
      </c>
      <c r="N52" s="15">
        <v>0.495</v>
      </c>
      <c r="O52" s="25">
        <f>M52*N52</f>
        <v>7266.6</v>
      </c>
      <c r="P52" s="14">
        <v>0.47499999999999998</v>
      </c>
      <c r="Q52" s="25">
        <f>M52*P52</f>
        <v>6973</v>
      </c>
      <c r="R52" s="16">
        <v>0.03</v>
      </c>
      <c r="S52" s="25">
        <f>M52*R52</f>
        <v>440.4</v>
      </c>
      <c r="T52" s="26">
        <v>0.21199999999999999</v>
      </c>
      <c r="U52" s="25">
        <f>M52*T52</f>
        <v>3112.16</v>
      </c>
      <c r="V52" s="16">
        <v>0.52200000000000002</v>
      </c>
      <c r="W52" s="25">
        <f>M52*V52</f>
        <v>7662.96</v>
      </c>
      <c r="X52" s="16">
        <v>0.39</v>
      </c>
      <c r="Y52" s="25">
        <f>X52*M52</f>
        <v>5725.2</v>
      </c>
      <c r="Z52" s="17">
        <v>3.1800000000000001E-3</v>
      </c>
      <c r="AA52" s="18">
        <f>M52*Z52</f>
        <v>46.682400000000001</v>
      </c>
      <c r="AB52" s="27">
        <f>IF(M52&gt;0,(AD52+AL52)/M52,0)</f>
        <v>3.2194941689373301E-3</v>
      </c>
      <c r="AC52" s="17">
        <v>2.9999999999999997E-4</v>
      </c>
      <c r="AD52" s="24">
        <f>AC52*M52</f>
        <v>4.4039999999999999</v>
      </c>
      <c r="AE52" s="117">
        <v>0.21679999999999999</v>
      </c>
      <c r="AF52" s="30">
        <f>AI52*(1-AJ52)*AE52</f>
        <v>42.1008256</v>
      </c>
      <c r="AG52" s="28">
        <f>IF(AND(AE52&gt;0,AC52&gt;0,Z52&gt;0),((Z52-AC52)*AE52)/((AE52-AC52)*Z52),0)</f>
        <v>0.90691533400148161</v>
      </c>
      <c r="AH52" s="60">
        <f t="shared" si="0"/>
        <v>0.90805198539497645</v>
      </c>
      <c r="AI52" s="145">
        <v>212</v>
      </c>
      <c r="AJ52" s="148">
        <v>8.4000000000000005E-2</v>
      </c>
      <c r="AK52" s="15">
        <v>0.22070000000000001</v>
      </c>
      <c r="AL52" s="30">
        <f>AI52*(1-AJ52)*AK52</f>
        <v>42.858174400000003</v>
      </c>
      <c r="AM52" s="19">
        <v>1.6</v>
      </c>
      <c r="AN52" s="19">
        <v>1111.54</v>
      </c>
      <c r="AO52" s="101">
        <f>AO50+AI52-AN52</f>
        <v>2035.7600000000002</v>
      </c>
      <c r="AP52" s="102"/>
      <c r="AQ52" s="12"/>
      <c r="AR52" s="31"/>
      <c r="AS52" s="20"/>
      <c r="AT52" s="20"/>
      <c r="AU52" s="20"/>
      <c r="AV52" s="20"/>
    </row>
    <row r="53" spans="1:48" x14ac:dyDescent="0.2">
      <c r="A53" s="158"/>
      <c r="B53" s="33">
        <v>2</v>
      </c>
      <c r="C53" s="11" t="s">
        <v>53</v>
      </c>
      <c r="D53" s="34">
        <v>17545</v>
      </c>
      <c r="E53" s="34">
        <v>9</v>
      </c>
      <c r="F53" s="34">
        <v>17647</v>
      </c>
      <c r="G53" s="35">
        <v>6.4</v>
      </c>
      <c r="H53" s="35">
        <v>6.8</v>
      </c>
      <c r="I53" s="34">
        <v>18227</v>
      </c>
      <c r="J53" s="35">
        <v>5.5</v>
      </c>
      <c r="K53" s="34">
        <v>16372</v>
      </c>
      <c r="L53" s="36">
        <v>0.08</v>
      </c>
      <c r="M53" s="37">
        <f>ROUND(K53*(1-L53),0)</f>
        <v>15062</v>
      </c>
      <c r="N53" s="38">
        <v>0.64200000000000002</v>
      </c>
      <c r="O53" s="25">
        <f>M53*N53</f>
        <v>9669.8040000000001</v>
      </c>
      <c r="P53" s="36">
        <v>0.33100000000000002</v>
      </c>
      <c r="Q53" s="25">
        <f>M53*P53</f>
        <v>4985.5219999999999</v>
      </c>
      <c r="R53" s="39">
        <v>2.7E-2</v>
      </c>
      <c r="S53" s="25">
        <f>M53*R53</f>
        <v>406.67399999999998</v>
      </c>
      <c r="T53" s="28">
        <v>0.216</v>
      </c>
      <c r="U53" s="25">
        <f>M53*T53</f>
        <v>3253.3919999999998</v>
      </c>
      <c r="V53" s="39">
        <v>0.52400000000000002</v>
      </c>
      <c r="W53" s="25">
        <f>M53*V53</f>
        <v>7892.4880000000003</v>
      </c>
      <c r="X53" s="39">
        <v>0.39</v>
      </c>
      <c r="Y53" s="25">
        <f>X53*M53</f>
        <v>5874.18</v>
      </c>
      <c r="Z53" s="40">
        <v>3.1900000000000001E-3</v>
      </c>
      <c r="AA53" s="18">
        <f>M53*Z53</f>
        <v>48.047780000000003</v>
      </c>
      <c r="AB53" s="27">
        <f>IF(M53&gt;0,(AD53+AL53)/M53,0)</f>
        <v>3.446444363298367E-3</v>
      </c>
      <c r="AC53" s="40">
        <v>2.9E-4</v>
      </c>
      <c r="AD53" s="37">
        <f>AC53*M53</f>
        <v>4.3679800000000002</v>
      </c>
      <c r="AE53" s="28">
        <v>0.21779999999999999</v>
      </c>
      <c r="AF53" s="41">
        <f>AI53*(1-AJ53)*AE53</f>
        <v>46.123505999999999</v>
      </c>
      <c r="AG53" s="28">
        <f>IF(AND(AE53&gt;0,AC53&gt;0,Z53&gt;0),((Z53-AC53)*AE53)/((AE53-AC53)*Z53),0)</f>
        <v>0.91030297457588172</v>
      </c>
      <c r="AH53" s="29">
        <f t="shared" si="0"/>
        <v>0.91703990281361025</v>
      </c>
      <c r="AI53" s="34">
        <v>234</v>
      </c>
      <c r="AJ53" s="36">
        <v>9.5000000000000001E-2</v>
      </c>
      <c r="AK53" s="38">
        <v>0.22450000000000001</v>
      </c>
      <c r="AL53" s="41">
        <f>AI53*(1-AJ53)*AK53</f>
        <v>47.542365000000004</v>
      </c>
      <c r="AM53" s="42">
        <v>1.65</v>
      </c>
      <c r="AN53" s="42"/>
      <c r="AO53" s="121">
        <f>AO52+AI53-AN53</f>
        <v>2269.7600000000002</v>
      </c>
      <c r="AP53" s="104"/>
      <c r="AQ53" s="43"/>
      <c r="AR53" s="44"/>
      <c r="AS53" s="45"/>
      <c r="AT53" s="45"/>
      <c r="AU53" s="45"/>
      <c r="AV53" s="45"/>
    </row>
    <row r="54" spans="1:48" x14ac:dyDescent="0.2">
      <c r="A54" s="158"/>
      <c r="B54" s="33">
        <v>3</v>
      </c>
      <c r="C54" s="11" t="s">
        <v>54</v>
      </c>
      <c r="D54" s="43">
        <v>19755</v>
      </c>
      <c r="E54" s="43">
        <v>5</v>
      </c>
      <c r="F54" s="43">
        <v>19167</v>
      </c>
      <c r="G54" s="37">
        <v>6.5</v>
      </c>
      <c r="H54" s="37">
        <v>10.7</v>
      </c>
      <c r="I54" s="43">
        <v>19420</v>
      </c>
      <c r="J54" s="37">
        <v>4.5</v>
      </c>
      <c r="K54" s="43">
        <v>16412</v>
      </c>
      <c r="L54" s="39">
        <v>0.08</v>
      </c>
      <c r="M54" s="37">
        <f>ROUND(K54*(1-L54),0)</f>
        <v>15099</v>
      </c>
      <c r="N54" s="28">
        <v>0.51600000000000001</v>
      </c>
      <c r="O54" s="25">
        <f>M54*N54</f>
        <v>7791.0839999999998</v>
      </c>
      <c r="P54" s="39">
        <v>0.45200000000000001</v>
      </c>
      <c r="Q54" s="25">
        <f>M54*P54</f>
        <v>6824.7480000000005</v>
      </c>
      <c r="R54" s="39">
        <v>3.2000000000000001E-2</v>
      </c>
      <c r="S54" s="25">
        <f>M54*R54</f>
        <v>483.16800000000001</v>
      </c>
      <c r="T54" s="28">
        <v>0.217</v>
      </c>
      <c r="U54" s="25">
        <f>M54*T54</f>
        <v>3276.4830000000002</v>
      </c>
      <c r="V54" s="39">
        <v>0.51</v>
      </c>
      <c r="W54" s="25">
        <f>M54*V54</f>
        <v>7700.49</v>
      </c>
      <c r="X54" s="39">
        <v>0.39</v>
      </c>
      <c r="Y54" s="25">
        <f>X54*M54</f>
        <v>5888.6100000000006</v>
      </c>
      <c r="Z54" s="47">
        <v>3.1900000000000001E-3</v>
      </c>
      <c r="AA54" s="18">
        <f>M54*Z54</f>
        <v>48.16581</v>
      </c>
      <c r="AB54" s="27">
        <f>IF(M54&gt;0,(AD54+AL54)/M54,0)</f>
        <v>3.3907908338300548E-3</v>
      </c>
      <c r="AC54" s="47">
        <v>2.9E-4</v>
      </c>
      <c r="AD54" s="37">
        <f>AC54*M54</f>
        <v>4.3787099999999999</v>
      </c>
      <c r="AE54" s="28">
        <v>0.21840000000000001</v>
      </c>
      <c r="AF54" s="41">
        <f>AI54*(1-AJ54)*AE54</f>
        <v>45.164464800000005</v>
      </c>
      <c r="AG54" s="28">
        <f>IF(AND(AE54&gt;0,AC54&gt;0,Z54&gt;0),((Z54-AC54)*AE54)/((AE54-AC54)*Z54),0)</f>
        <v>0.91029964029826493</v>
      </c>
      <c r="AH54" s="29">
        <f t="shared" si="0"/>
        <v>0.91564709862385762</v>
      </c>
      <c r="AI54" s="43">
        <v>227</v>
      </c>
      <c r="AJ54" s="39">
        <v>8.8999999999999996E-2</v>
      </c>
      <c r="AK54" s="28">
        <v>0.22639999999999999</v>
      </c>
      <c r="AL54" s="41">
        <f>AI54*(1-AJ54)*AK54</f>
        <v>46.818840799999997</v>
      </c>
      <c r="AM54" s="18">
        <v>1.65</v>
      </c>
      <c r="AN54" s="18"/>
      <c r="AO54" s="121">
        <f>AO53+AI54-AN54</f>
        <v>2496.7600000000002</v>
      </c>
      <c r="AP54" s="104"/>
      <c r="AQ54" s="43"/>
      <c r="AR54" s="48"/>
      <c r="AS54" s="41"/>
      <c r="AT54" s="41"/>
      <c r="AU54" s="41"/>
      <c r="AV54" s="41"/>
    </row>
    <row r="55" spans="1:48" s="22" customFormat="1" ht="13.5" thickBot="1" x14ac:dyDescent="0.25">
      <c r="A55" s="159"/>
      <c r="B55" s="49" t="s">
        <v>38</v>
      </c>
      <c r="C55" s="50"/>
      <c r="D55" s="51">
        <f>SUM(D52:D54)</f>
        <v>46300</v>
      </c>
      <c r="E55" s="51"/>
      <c r="F55" s="51">
        <f>SUM(F52:F54)</f>
        <v>48315</v>
      </c>
      <c r="G55" s="52"/>
      <c r="H55" s="52"/>
      <c r="I55" s="51">
        <f>SUM(I52:I54)</f>
        <v>49983</v>
      </c>
      <c r="J55" s="52"/>
      <c r="K55" s="51">
        <f>SUM(K52:K54)</f>
        <v>48775</v>
      </c>
      <c r="L55" s="21">
        <f>IF(K55&gt;0,(K52*L52+K53*L53+K54*L54)/K55,0)</f>
        <v>8.0655704766786268E-2</v>
      </c>
      <c r="M55" s="52">
        <f>M52+M53+M54</f>
        <v>44841</v>
      </c>
      <c r="N55" s="53">
        <f>IF(M55&gt;0,O55/M55,0)</f>
        <v>0.55144818358198977</v>
      </c>
      <c r="O55" s="54">
        <f>O52+O53+O54</f>
        <v>24727.488000000001</v>
      </c>
      <c r="P55" s="21">
        <f>IF(M55&gt;0,Q55/M55,0)</f>
        <v>0.41888606409312906</v>
      </c>
      <c r="Q55" s="54">
        <f>Q52+Q53+Q54</f>
        <v>18783.27</v>
      </c>
      <c r="R55" s="21">
        <f>IF(M55&gt;0,S55/M55,0)</f>
        <v>2.9665752324881247E-2</v>
      </c>
      <c r="S55" s="54">
        <f>S52+S53+S54</f>
        <v>1330.242</v>
      </c>
      <c r="T55" s="21">
        <f>IF(M55&gt;0,U55/M55,0)</f>
        <v>0.21502720724337102</v>
      </c>
      <c r="U55" s="54">
        <f>U52+U53+U54</f>
        <v>9642.0349999999999</v>
      </c>
      <c r="V55" s="21">
        <f>IF(M55&gt;0,W55/M55,0)</f>
        <v>0.51863111884213109</v>
      </c>
      <c r="W55" s="54">
        <f>W52+W53+W54</f>
        <v>23255.938000000002</v>
      </c>
      <c r="X55" s="21">
        <f>IF(M55&gt;0,Y55/M55,0)</f>
        <v>0.39</v>
      </c>
      <c r="Y55" s="54">
        <f>Y52+Y53+Y54</f>
        <v>17487.990000000002</v>
      </c>
      <c r="Z55" s="55">
        <f>IF(M55&gt;0,AA55/M55,0)</f>
        <v>3.1867262103878148E-3</v>
      </c>
      <c r="AA55" s="56">
        <f>SUM(AA52:AA54)</f>
        <v>142.89599000000001</v>
      </c>
      <c r="AB55" s="55">
        <f>IF(M55&gt;0,(AB52*M52+AB53*M53+AB54*M54)/M55,0)</f>
        <v>3.3534058161057965E-3</v>
      </c>
      <c r="AC55" s="55">
        <f>IF(K55&gt;0,(K52*AC52+K53*AC53+K54*AC54)/K55,0)</f>
        <v>2.9327852383393132E-4</v>
      </c>
      <c r="AD55" s="52">
        <f>SUM(AD52:AD54)</f>
        <v>13.150689999999999</v>
      </c>
      <c r="AE55" s="53">
        <f>IF(K55&gt;0,(K52*AE52+K53*AE53+K54*AE54)/K55,0)</f>
        <v>0.21767403792926704</v>
      </c>
      <c r="AF55" s="58">
        <f>SUM(AF52:AF54)</f>
        <v>133.38879639999999</v>
      </c>
      <c r="AG55" s="53">
        <f>IF(AND(AA55&gt;0),((AA52*AG52+AA53*AG53+AA54*AG54)/AA55),0)</f>
        <v>0.90919514929308309</v>
      </c>
      <c r="AH55" s="57">
        <f t="shared" si="0"/>
        <v>0.91373999594293853</v>
      </c>
      <c r="AI55" s="51">
        <f>SUM(AI52:AI54)</f>
        <v>673</v>
      </c>
      <c r="AJ55" s="21">
        <f>IF(AI55&gt;0,(AJ52*AI52+AJ53*AI53+AJ54*AI54)/AI55,0)</f>
        <v>8.9511144130757794E-2</v>
      </c>
      <c r="AK55" s="53">
        <f>IF(K55&gt;0,(AK52*K52+AK53*K53+AK54*K54)/K55,0)</f>
        <v>0.22389348026653</v>
      </c>
      <c r="AL55" s="58">
        <f>SUM(AL52:AL54)</f>
        <v>137.21938020000002</v>
      </c>
      <c r="AM55" s="56"/>
      <c r="AN55" s="56">
        <f>SUM(AN52:AN54)</f>
        <v>1111.54</v>
      </c>
      <c r="AO55" s="105"/>
      <c r="AP55" s="106">
        <f>AO54</f>
        <v>2496.7600000000002</v>
      </c>
      <c r="AQ55" s="51">
        <f>SUM(AQ52:AQ54)</f>
        <v>0</v>
      </c>
      <c r="AR55" s="59"/>
      <c r="AS55" s="58"/>
      <c r="AT55" s="58"/>
      <c r="AU55" s="58"/>
      <c r="AV55" s="58"/>
    </row>
    <row r="56" spans="1:48" x14ac:dyDescent="0.2">
      <c r="A56" s="157">
        <v>14</v>
      </c>
      <c r="B56" s="23">
        <v>1</v>
      </c>
      <c r="C56" s="11" t="s">
        <v>50</v>
      </c>
      <c r="D56" s="12">
        <v>8900</v>
      </c>
      <c r="E56" s="12">
        <v>4</v>
      </c>
      <c r="F56" s="12">
        <v>13348</v>
      </c>
      <c r="G56" s="13">
        <v>3.5</v>
      </c>
      <c r="H56" s="13">
        <v>10.3</v>
      </c>
      <c r="I56" s="12">
        <v>14185</v>
      </c>
      <c r="J56" s="13">
        <v>5</v>
      </c>
      <c r="K56" s="12">
        <v>15001</v>
      </c>
      <c r="L56" s="14">
        <v>7.9000000000000001E-2</v>
      </c>
      <c r="M56" s="24">
        <f>ROUND(K56*(1-L56),0)</f>
        <v>13816</v>
      </c>
      <c r="N56" s="15">
        <v>0.51500000000000001</v>
      </c>
      <c r="O56" s="25">
        <f>M56*N56</f>
        <v>7115.24</v>
      </c>
      <c r="P56" s="14">
        <v>0.42099999999999999</v>
      </c>
      <c r="Q56" s="25">
        <f>M56*P56</f>
        <v>5816.5360000000001</v>
      </c>
      <c r="R56" s="16">
        <v>6.4000000000000001E-2</v>
      </c>
      <c r="S56" s="25">
        <f>M56*R56</f>
        <v>884.22400000000005</v>
      </c>
      <c r="T56" s="26">
        <v>0.19500000000000001</v>
      </c>
      <c r="U56" s="25">
        <f>M56*T56</f>
        <v>2694.12</v>
      </c>
      <c r="V56" s="16">
        <v>0.52900000000000003</v>
      </c>
      <c r="W56" s="25">
        <f>M56*V56</f>
        <v>7308.6640000000007</v>
      </c>
      <c r="X56" s="16">
        <v>0.4</v>
      </c>
      <c r="Y56" s="25">
        <f>X56*M56</f>
        <v>5526.4000000000005</v>
      </c>
      <c r="Z56" s="17">
        <v>3.13E-3</v>
      </c>
      <c r="AA56" s="18">
        <f>M56*Z56</f>
        <v>43.244079999999997</v>
      </c>
      <c r="AB56" s="27">
        <f>IF(M56&gt;0,(AD56+AL56)/M56,0)</f>
        <v>3.287099601910828E-3</v>
      </c>
      <c r="AC56" s="17">
        <v>2.9E-4</v>
      </c>
      <c r="AD56" s="24">
        <f>AC56*M56</f>
        <v>4.00664</v>
      </c>
      <c r="AE56" s="117">
        <v>0.21340000000000001</v>
      </c>
      <c r="AF56" s="30">
        <f>AI56*(1-AJ56)*AE56</f>
        <v>40.330679400000001</v>
      </c>
      <c r="AG56" s="28">
        <f>IF(AND(AE56&gt;0,AC56&gt;0,Z56&gt;0),((Z56-AC56)*AE56)/((AE56-AC56)*Z56),0)</f>
        <v>0.90858296192564614</v>
      </c>
      <c r="AH56" s="60">
        <f t="shared" si="0"/>
        <v>0.91298475056985173</v>
      </c>
      <c r="AI56" s="12">
        <v>207</v>
      </c>
      <c r="AJ56" s="14">
        <v>8.6999999999999994E-2</v>
      </c>
      <c r="AK56" s="15">
        <v>0.21909999999999999</v>
      </c>
      <c r="AL56" s="30">
        <f>AI56*(1-AJ56)*AK56</f>
        <v>41.407928099999999</v>
      </c>
      <c r="AM56" s="19">
        <v>1.6</v>
      </c>
      <c r="AN56" s="19">
        <v>604.20000000000005</v>
      </c>
      <c r="AO56" s="101">
        <f>AO54+AI56-AN56</f>
        <v>2099.5600000000004</v>
      </c>
      <c r="AP56" s="102"/>
      <c r="AQ56" s="12"/>
      <c r="AR56" s="31"/>
      <c r="AS56" s="20"/>
      <c r="AT56" s="20"/>
      <c r="AU56" s="20"/>
      <c r="AV56" s="20"/>
    </row>
    <row r="57" spans="1:48" x14ac:dyDescent="0.2">
      <c r="A57" s="158"/>
      <c r="B57" s="33">
        <v>2</v>
      </c>
      <c r="C57" s="11" t="s">
        <v>51</v>
      </c>
      <c r="D57" s="34">
        <v>17745</v>
      </c>
      <c r="E57" s="34">
        <v>10</v>
      </c>
      <c r="F57" s="34">
        <v>18030</v>
      </c>
      <c r="G57" s="35">
        <v>5.3</v>
      </c>
      <c r="H57" s="35">
        <v>10</v>
      </c>
      <c r="I57" s="34">
        <v>18102</v>
      </c>
      <c r="J57" s="35">
        <v>4</v>
      </c>
      <c r="K57" s="34">
        <v>15242</v>
      </c>
      <c r="L57" s="36">
        <v>8.3000000000000004E-2</v>
      </c>
      <c r="M57" s="37">
        <f>ROUND(K57*(1-L57),0)</f>
        <v>13977</v>
      </c>
      <c r="N57" s="38">
        <v>0.50600000000000001</v>
      </c>
      <c r="O57" s="25">
        <f>M57*N57</f>
        <v>7072.3620000000001</v>
      </c>
      <c r="P57" s="36">
        <v>0.45600000000000002</v>
      </c>
      <c r="Q57" s="25">
        <f>M57*P57</f>
        <v>6373.5120000000006</v>
      </c>
      <c r="R57" s="39">
        <v>3.7999999999999999E-2</v>
      </c>
      <c r="S57" s="25">
        <f>M57*R57</f>
        <v>531.12599999999998</v>
      </c>
      <c r="T57" s="28">
        <v>0.216</v>
      </c>
      <c r="U57" s="25">
        <f>M57*T57</f>
        <v>3019.0320000000002</v>
      </c>
      <c r="V57" s="39">
        <v>0.51</v>
      </c>
      <c r="W57" s="25">
        <f>M57*V57</f>
        <v>7128.27</v>
      </c>
      <c r="X57" s="39">
        <v>0.4</v>
      </c>
      <c r="Y57" s="25">
        <f>X57*M57</f>
        <v>5590.8</v>
      </c>
      <c r="Z57" s="40">
        <v>3.1099999999999999E-3</v>
      </c>
      <c r="AA57" s="18">
        <f>M57*Z57</f>
        <v>43.468469999999996</v>
      </c>
      <c r="AB57" s="27">
        <f>IF(M57&gt;0,(AD57+AL57)/M57,0)</f>
        <v>3.2394887958789439E-3</v>
      </c>
      <c r="AC57" s="40">
        <v>2.7999999999999998E-4</v>
      </c>
      <c r="AD57" s="37">
        <f>AC57*M57</f>
        <v>3.9135599999999995</v>
      </c>
      <c r="AE57" s="28">
        <v>0.216</v>
      </c>
      <c r="AF57" s="41">
        <f>AI57*(1-AJ57)*AE57</f>
        <v>39.551976000000003</v>
      </c>
      <c r="AG57" s="28">
        <f>IF(AND(AE57&gt;0,AC57&gt;0,Z57&gt;0),((Z57-AC57)*AE57)/((AE57-AC57)*Z57),0)</f>
        <v>0.91114896468746254</v>
      </c>
      <c r="AH57" s="29">
        <f t="shared" si="0"/>
        <v>0.91470036829199541</v>
      </c>
      <c r="AI57" s="34">
        <v>201</v>
      </c>
      <c r="AJ57" s="36">
        <v>8.8999999999999996E-2</v>
      </c>
      <c r="AK57" s="38">
        <v>0.22589999999999999</v>
      </c>
      <c r="AL57" s="41">
        <f>AI57*(1-AJ57)*AK57</f>
        <v>41.3647749</v>
      </c>
      <c r="AM57" s="42">
        <v>1.56</v>
      </c>
      <c r="AN57" s="42"/>
      <c r="AO57" s="121">
        <f>AO56+AI57-AN57</f>
        <v>2300.5600000000004</v>
      </c>
      <c r="AP57" s="104"/>
      <c r="AQ57" s="43"/>
      <c r="AR57" s="44"/>
      <c r="AS57" s="45"/>
      <c r="AT57" s="45"/>
      <c r="AU57" s="45"/>
      <c r="AV57" s="45"/>
    </row>
    <row r="58" spans="1:48" x14ac:dyDescent="0.2">
      <c r="A58" s="158"/>
      <c r="B58" s="33">
        <v>3</v>
      </c>
      <c r="C58" s="11" t="s">
        <v>54</v>
      </c>
      <c r="D58" s="43">
        <v>20255</v>
      </c>
      <c r="E58" s="43">
        <v>7</v>
      </c>
      <c r="F58" s="43">
        <v>18608</v>
      </c>
      <c r="G58" s="37">
        <v>5.4</v>
      </c>
      <c r="H58" s="37">
        <v>10.8</v>
      </c>
      <c r="I58" s="43">
        <v>18909</v>
      </c>
      <c r="J58" s="37">
        <v>3.1</v>
      </c>
      <c r="K58" s="43">
        <v>15298</v>
      </c>
      <c r="L58" s="39">
        <v>0.08</v>
      </c>
      <c r="M58" s="37">
        <f>ROUND(K58*(1-L58),0)</f>
        <v>14074</v>
      </c>
      <c r="N58" s="28">
        <v>0.58199999999999996</v>
      </c>
      <c r="O58" s="25">
        <f>M58*N58</f>
        <v>8191.0679999999993</v>
      </c>
      <c r="P58" s="39">
        <v>0.38800000000000001</v>
      </c>
      <c r="Q58" s="25">
        <f>M58*P58</f>
        <v>5460.7120000000004</v>
      </c>
      <c r="R58" s="39">
        <v>0.03</v>
      </c>
      <c r="S58" s="25">
        <f>M58*R58</f>
        <v>422.21999999999997</v>
      </c>
      <c r="T58" s="28">
        <v>0.216</v>
      </c>
      <c r="U58" s="25">
        <f>M58*T58</f>
        <v>3039.9839999999999</v>
      </c>
      <c r="V58" s="39">
        <v>0.51100000000000001</v>
      </c>
      <c r="W58" s="25">
        <f>M58*V58</f>
        <v>7191.8140000000003</v>
      </c>
      <c r="X58" s="39">
        <v>0.39</v>
      </c>
      <c r="Y58" s="25">
        <f>X58*M58</f>
        <v>5488.8600000000006</v>
      </c>
      <c r="Z58" s="47">
        <v>3.0100000000000001E-3</v>
      </c>
      <c r="AA58" s="18">
        <f>M58*Z58</f>
        <v>42.362740000000002</v>
      </c>
      <c r="AB58" s="27">
        <f>IF(M58&gt;0,(AD58+AL58)/M58,0)</f>
        <v>3.2263444649708677E-3</v>
      </c>
      <c r="AC58" s="47">
        <v>2.5999999999999998E-4</v>
      </c>
      <c r="AD58" s="37">
        <f>AC58*M58</f>
        <v>3.6592399999999996</v>
      </c>
      <c r="AE58" s="28">
        <v>0.2132</v>
      </c>
      <c r="AF58" s="41">
        <f>AI58*(1-AJ58)*AE58</f>
        <v>40.165814000000005</v>
      </c>
      <c r="AG58" s="28">
        <f>IF(AND(AE58&gt;0,AC58&gt;0,Z58&gt;0),((Z58-AC58)*AE58)/((AE58-AC58)*Z58),0)</f>
        <v>0.91473679513546646</v>
      </c>
      <c r="AH58" s="29">
        <f t="shared" si="0"/>
        <v>0.92049344189082827</v>
      </c>
      <c r="AI58" s="43">
        <v>205</v>
      </c>
      <c r="AJ58" s="39">
        <v>8.1000000000000003E-2</v>
      </c>
      <c r="AK58" s="28">
        <v>0.22159999999999999</v>
      </c>
      <c r="AL58" s="41">
        <f>AI58*(1-AJ58)*AK58</f>
        <v>41.748331999999998</v>
      </c>
      <c r="AM58" s="18">
        <v>1.6</v>
      </c>
      <c r="AN58" s="18"/>
      <c r="AO58" s="121">
        <f>AO57+AI58-AN58</f>
        <v>2505.5600000000004</v>
      </c>
      <c r="AP58" s="104"/>
      <c r="AQ58" s="43"/>
      <c r="AR58" s="48"/>
      <c r="AS58" s="41"/>
      <c r="AT58" s="41"/>
      <c r="AU58" s="41"/>
      <c r="AV58" s="41"/>
    </row>
    <row r="59" spans="1:48" s="22" customFormat="1" ht="13.5" thickBot="1" x14ac:dyDescent="0.25">
      <c r="A59" s="159"/>
      <c r="B59" s="49" t="s">
        <v>38</v>
      </c>
      <c r="C59" s="50"/>
      <c r="D59" s="51">
        <f>SUM(D56:D58)</f>
        <v>46900</v>
      </c>
      <c r="E59" s="51"/>
      <c r="F59" s="51">
        <f>SUM(F56:F58)</f>
        <v>49986</v>
      </c>
      <c r="G59" s="52"/>
      <c r="H59" s="52"/>
      <c r="I59" s="51">
        <f>SUM(I56:I58)</f>
        <v>51196</v>
      </c>
      <c r="J59" s="52"/>
      <c r="K59" s="51">
        <f>SUM(K56:K58)</f>
        <v>45541</v>
      </c>
      <c r="L59" s="21">
        <f>IF(K59&gt;0,(K56*L56+K57*L57+K58*L58)/K59,0)</f>
        <v>8.0674666783777257E-2</v>
      </c>
      <c r="M59" s="52">
        <f>M56+M57+M58</f>
        <v>41867</v>
      </c>
      <c r="N59" s="53">
        <f>IF(M59&gt;0,O59/M59,0)</f>
        <v>0.53451811689397377</v>
      </c>
      <c r="O59" s="54">
        <f>O56+O57+O58</f>
        <v>22378.67</v>
      </c>
      <c r="P59" s="21">
        <f>IF(M59&gt;0,Q59/M59,0)</f>
        <v>0.42159122936919297</v>
      </c>
      <c r="Q59" s="54">
        <f>Q56+Q57+Q58</f>
        <v>17650.760000000002</v>
      </c>
      <c r="R59" s="21">
        <f>IF(M59&gt;0,S59/M59,0)</f>
        <v>4.3890653736833304E-2</v>
      </c>
      <c r="S59" s="54">
        <f>S56+S57+S58</f>
        <v>1837.57</v>
      </c>
      <c r="T59" s="21">
        <f>IF(M59&gt;0,U59/M59,0)</f>
        <v>0.20907005517471997</v>
      </c>
      <c r="U59" s="54">
        <f>U56+U57+U58</f>
        <v>8753.1360000000004</v>
      </c>
      <c r="V59" s="21">
        <f>IF(M59&gt;0,W59/M59,0)</f>
        <v>0.51660610982396638</v>
      </c>
      <c r="W59" s="54">
        <f>W56+W57+W58</f>
        <v>21628.748</v>
      </c>
      <c r="X59" s="21">
        <f>IF(M59&gt;0,Y59/M59,0)</f>
        <v>0.39663840256048921</v>
      </c>
      <c r="Y59" s="54">
        <f>Y56+Y57+Y58</f>
        <v>16606.060000000001</v>
      </c>
      <c r="Z59" s="55">
        <f>IF(M59&gt;0,AA59/M59,0)</f>
        <v>3.0829839730575391E-3</v>
      </c>
      <c r="AA59" s="56">
        <f>SUM(AA56:AA58)</f>
        <v>129.07529</v>
      </c>
      <c r="AB59" s="55">
        <f>IF(M59&gt;0,(AB56*M56+AB57*M57+AB58*M58)/M59,0)</f>
        <v>3.2507816418659084E-3</v>
      </c>
      <c r="AC59" s="55">
        <f>IF(K59&gt;0,(K56*AC56+K57*AC57+K58*AC58)/K59,0)</f>
        <v>2.7657561318372454E-4</v>
      </c>
      <c r="AD59" s="52">
        <f>SUM(AD56:AD58)</f>
        <v>11.579439999999998</v>
      </c>
      <c r="AE59" s="53">
        <f>IF(K59&gt;0,(K56*AE56+K57*AE57+K58*AE58)/K59,0)</f>
        <v>0.21420300388660768</v>
      </c>
      <c r="AF59" s="58">
        <f>SUM(AF56:AF58)</f>
        <v>120.04846940000002</v>
      </c>
      <c r="AG59" s="53">
        <f>IF(AND(AA59&gt;0),((AA56*AG56+AA57*AG57+AA58*AG58)/AA59),0)</f>
        <v>0.91146680940987734</v>
      </c>
      <c r="AH59" s="57">
        <f t="shared" si="0"/>
        <v>0.91606042695998002</v>
      </c>
      <c r="AI59" s="51">
        <f>SUM(AI56:AI58)</f>
        <v>613</v>
      </c>
      <c r="AJ59" s="21">
        <f>IF(AI59&gt;0,(AJ56*AI56+AJ57*AI57+AJ58*AI58)/AI59,0)</f>
        <v>8.5649265905383354E-2</v>
      </c>
      <c r="AK59" s="53">
        <f>IF(K59&gt;0,(AK56*K56+AK57*K57+AK58*K58)/K59,0)</f>
        <v>0.22221566720098371</v>
      </c>
      <c r="AL59" s="58">
        <f>SUM(AL56:AL58)</f>
        <v>124.52103500000001</v>
      </c>
      <c r="AM59" s="56"/>
      <c r="AN59" s="56">
        <f>SUM(AN56:AN58)</f>
        <v>604.20000000000005</v>
      </c>
      <c r="AO59" s="105"/>
      <c r="AP59" s="106">
        <f>AO58</f>
        <v>2505.5600000000004</v>
      </c>
      <c r="AQ59" s="51">
        <f>SUM(AQ56:AQ58)</f>
        <v>0</v>
      </c>
      <c r="AR59" s="59"/>
      <c r="AS59" s="58"/>
      <c r="AT59" s="58"/>
      <c r="AU59" s="58"/>
      <c r="AV59" s="58"/>
    </row>
    <row r="60" spans="1:48" x14ac:dyDescent="0.2">
      <c r="A60" s="157">
        <v>15</v>
      </c>
      <c r="B60" s="23">
        <v>1</v>
      </c>
      <c r="C60" s="11" t="s">
        <v>50</v>
      </c>
      <c r="D60" s="12">
        <v>8700</v>
      </c>
      <c r="E60" s="12">
        <v>5</v>
      </c>
      <c r="F60" s="12">
        <v>12685</v>
      </c>
      <c r="G60" s="13">
        <v>4.9000000000000004</v>
      </c>
      <c r="H60" s="13">
        <v>8.3000000000000007</v>
      </c>
      <c r="I60" s="12">
        <v>13086</v>
      </c>
      <c r="J60" s="13">
        <v>3.9</v>
      </c>
      <c r="K60" s="12">
        <v>15282</v>
      </c>
      <c r="L60" s="14">
        <v>7.3999999999999996E-2</v>
      </c>
      <c r="M60" s="24">
        <f>ROUND(K60*(1-L60),0)</f>
        <v>14151</v>
      </c>
      <c r="N60" s="15">
        <v>0.68600000000000005</v>
      </c>
      <c r="O60" s="25">
        <f>M60*N60</f>
        <v>9707.5860000000011</v>
      </c>
      <c r="P60" s="14">
        <v>0.25600000000000001</v>
      </c>
      <c r="Q60" s="25">
        <f>M60*P60</f>
        <v>3622.6559999999999</v>
      </c>
      <c r="R60" s="16">
        <v>5.8000000000000003E-2</v>
      </c>
      <c r="S60" s="25">
        <f>M60*R60</f>
        <v>820.75800000000004</v>
      </c>
      <c r="T60" s="26">
        <v>0.218</v>
      </c>
      <c r="U60" s="25">
        <f>M60*T60</f>
        <v>3084.9180000000001</v>
      </c>
      <c r="V60" s="16">
        <v>0.50900000000000001</v>
      </c>
      <c r="W60" s="25">
        <f>M60*V60</f>
        <v>7202.8590000000004</v>
      </c>
      <c r="X60" s="16">
        <v>0.39</v>
      </c>
      <c r="Y60" s="25">
        <f>X60*M60</f>
        <v>5518.89</v>
      </c>
      <c r="Z60" s="17">
        <v>3.0200000000000001E-3</v>
      </c>
      <c r="AA60" s="18">
        <f>M60*Z60</f>
        <v>42.736020000000003</v>
      </c>
      <c r="AB60" s="27">
        <f>IF(M60&gt;0,(AD60+AL60)/M60,0)</f>
        <v>3.0663362306550777E-3</v>
      </c>
      <c r="AC60" s="17">
        <v>2.5999999999999998E-4</v>
      </c>
      <c r="AD60" s="24">
        <f>AC60*M60</f>
        <v>3.6792599999999998</v>
      </c>
      <c r="AE60" s="117">
        <v>0.2157</v>
      </c>
      <c r="AF60" s="30">
        <f>AI60*(1-AJ60)*AE60</f>
        <v>39.078369000000002</v>
      </c>
      <c r="AG60" s="28">
        <f>IF(AND(AE60&gt;0,AC60&gt;0,Z60&gt;0),((Z60-AC60)*AE60)/((AE60-AC60)*Z60),0)</f>
        <v>0.91501021780775771</v>
      </c>
      <c r="AH60" s="60">
        <f t="shared" si="0"/>
        <v>0.91629510129904135</v>
      </c>
      <c r="AI60" s="12">
        <v>198</v>
      </c>
      <c r="AJ60" s="14">
        <v>8.5000000000000006E-2</v>
      </c>
      <c r="AK60" s="15">
        <v>0.21920000000000001</v>
      </c>
      <c r="AL60" s="30">
        <f>AI60*(1-AJ60)*AK60</f>
        <v>39.712464000000004</v>
      </c>
      <c r="AM60" s="19">
        <v>1.6</v>
      </c>
      <c r="AN60" s="19">
        <v>1106.98</v>
      </c>
      <c r="AO60" s="101">
        <f>AO58+AI60-AN60</f>
        <v>1596.5800000000004</v>
      </c>
      <c r="AP60" s="102"/>
      <c r="AQ60" s="12"/>
      <c r="AR60" s="31"/>
      <c r="AS60" s="20"/>
      <c r="AT60" s="20"/>
      <c r="AU60" s="20"/>
      <c r="AV60" s="20"/>
    </row>
    <row r="61" spans="1:48" x14ac:dyDescent="0.2">
      <c r="A61" s="158"/>
      <c r="B61" s="33">
        <v>2</v>
      </c>
      <c r="C61" s="11" t="s">
        <v>51</v>
      </c>
      <c r="D61" s="34">
        <v>17465</v>
      </c>
      <c r="E61" s="34">
        <v>9</v>
      </c>
      <c r="F61" s="34">
        <v>13473</v>
      </c>
      <c r="G61" s="35">
        <v>5.4</v>
      </c>
      <c r="H61" s="35">
        <v>7.3</v>
      </c>
      <c r="I61" s="34">
        <v>13629</v>
      </c>
      <c r="J61" s="35">
        <v>4.9000000000000004</v>
      </c>
      <c r="K61" s="34">
        <v>16653</v>
      </c>
      <c r="L61" s="36">
        <v>0.08</v>
      </c>
      <c r="M61" s="37">
        <f>ROUND(K61*(1-L61),0)</f>
        <v>15321</v>
      </c>
      <c r="N61" s="38">
        <v>0.498</v>
      </c>
      <c r="O61" s="25">
        <f>M61*N61</f>
        <v>7629.8580000000002</v>
      </c>
      <c r="P61" s="36">
        <v>0.4</v>
      </c>
      <c r="Q61" s="25">
        <f>M61*P61</f>
        <v>6128.4000000000005</v>
      </c>
      <c r="R61" s="39">
        <v>0.10199999999999999</v>
      </c>
      <c r="S61" s="25">
        <f>M61*R61</f>
        <v>1562.742</v>
      </c>
      <c r="T61" s="28">
        <v>0.21299999999999999</v>
      </c>
      <c r="U61" s="25">
        <f>M61*T61</f>
        <v>3263.373</v>
      </c>
      <c r="V61" s="39">
        <v>0.51300000000000001</v>
      </c>
      <c r="W61" s="25">
        <f>M61*V61</f>
        <v>7859.6729999999998</v>
      </c>
      <c r="X61" s="39">
        <v>0.39</v>
      </c>
      <c r="Y61" s="25">
        <f>X61*M61</f>
        <v>5975.1900000000005</v>
      </c>
      <c r="Z61" s="40">
        <v>3.0899999999999999E-3</v>
      </c>
      <c r="AA61" s="18">
        <f>M61*Z61</f>
        <v>47.341889999999999</v>
      </c>
      <c r="AB61" s="27">
        <f>IF(M61&gt;0,(AD61+AL61)/M61,0)</f>
        <v>3.1789524182494621E-3</v>
      </c>
      <c r="AC61" s="40">
        <v>2.5999999999999998E-4</v>
      </c>
      <c r="AD61" s="37">
        <f>AC61*M61</f>
        <v>3.9834599999999996</v>
      </c>
      <c r="AE61" s="28">
        <v>0.21809999999999999</v>
      </c>
      <c r="AF61" s="41">
        <f>AI61*(1-AJ61)*AE61</f>
        <v>44.557830000000003</v>
      </c>
      <c r="AG61" s="28">
        <f>IF(AND(AE61&gt;0,AC61&gt;0,Z61&gt;0),((Z61-AC61)*AE61)/((AE61-AC61)*Z61),0)</f>
        <v>0.91695071469574185</v>
      </c>
      <c r="AH61" s="29">
        <f t="shared" si="0"/>
        <v>0.9193039601348939</v>
      </c>
      <c r="AI61" s="34">
        <v>225</v>
      </c>
      <c r="AJ61" s="36">
        <v>9.1999999999999998E-2</v>
      </c>
      <c r="AK61" s="38">
        <v>0.21890000000000001</v>
      </c>
      <c r="AL61" s="41">
        <f>AI61*(1-AJ61)*AK61</f>
        <v>44.721270000000004</v>
      </c>
      <c r="AM61" s="42">
        <v>1.59</v>
      </c>
      <c r="AN61" s="42"/>
      <c r="AO61" s="121">
        <f>AO60+AI61-AN61</f>
        <v>1821.5800000000004</v>
      </c>
      <c r="AP61" s="104"/>
      <c r="AQ61" s="43"/>
      <c r="AR61" s="44"/>
      <c r="AS61" s="45"/>
      <c r="AT61" s="45"/>
      <c r="AU61" s="45"/>
      <c r="AV61" s="45"/>
    </row>
    <row r="62" spans="1:48" x14ac:dyDescent="0.2">
      <c r="A62" s="158"/>
      <c r="B62" s="33">
        <v>3</v>
      </c>
      <c r="C62" s="46" t="s">
        <v>56</v>
      </c>
      <c r="D62" s="43">
        <v>20205</v>
      </c>
      <c r="E62" s="43">
        <v>3</v>
      </c>
      <c r="F62" s="43">
        <v>16417</v>
      </c>
      <c r="G62" s="37">
        <v>5.8</v>
      </c>
      <c r="H62" s="37">
        <v>7.4</v>
      </c>
      <c r="I62" s="43">
        <v>17398</v>
      </c>
      <c r="J62" s="37">
        <v>4.2</v>
      </c>
      <c r="K62" s="43">
        <v>16726</v>
      </c>
      <c r="L62" s="39">
        <v>7.2999999999999995E-2</v>
      </c>
      <c r="M62" s="37">
        <f>ROUND(K62*(1-L62),0)</f>
        <v>15505</v>
      </c>
      <c r="N62" s="28">
        <v>0.66300000000000003</v>
      </c>
      <c r="O62" s="25">
        <f>M62*N62</f>
        <v>10279.815000000001</v>
      </c>
      <c r="P62" s="39">
        <v>0.29799999999999999</v>
      </c>
      <c r="Q62" s="25">
        <f>M62*P62</f>
        <v>4620.49</v>
      </c>
      <c r="R62" s="39">
        <v>3.9E-2</v>
      </c>
      <c r="S62" s="25">
        <f>M62*R62</f>
        <v>604.69500000000005</v>
      </c>
      <c r="T62" s="28">
        <v>0.21199999999999999</v>
      </c>
      <c r="U62" s="25">
        <f>M62*T62</f>
        <v>3287.06</v>
      </c>
      <c r="V62" s="39">
        <v>0.51</v>
      </c>
      <c r="W62" s="25">
        <f>M62*V62</f>
        <v>7907.55</v>
      </c>
      <c r="X62" s="39">
        <v>0.39</v>
      </c>
      <c r="Y62" s="25">
        <f>X62*M62</f>
        <v>6046.95</v>
      </c>
      <c r="Z62" s="47">
        <v>2.97E-3</v>
      </c>
      <c r="AA62" s="18">
        <f>M62*Z62</f>
        <v>46.049849999999999</v>
      </c>
      <c r="AB62" s="27">
        <f>IF(M62&gt;0,(AD62+AL62)/M62,0)</f>
        <v>3.2778895324089004E-3</v>
      </c>
      <c r="AC62" s="47">
        <v>2.5000000000000001E-4</v>
      </c>
      <c r="AD62" s="37">
        <f>AC62*M62</f>
        <v>3.8762500000000002</v>
      </c>
      <c r="AE62" s="28">
        <v>0.21779999999999999</v>
      </c>
      <c r="AF62" s="41">
        <f>AI62*(1-AJ62)*AE62</f>
        <v>46.184054400000001</v>
      </c>
      <c r="AG62" s="28">
        <f>IF(AND(AE62&gt;0,AC62&gt;0,Z62&gt;0),((Z62-AC62)*AE62)/((AE62-AC62)*Z62),0)</f>
        <v>0.91687734620393779</v>
      </c>
      <c r="AH62" s="29">
        <f t="shared" si="0"/>
        <v>0.92477565018949315</v>
      </c>
      <c r="AI62" s="43">
        <v>232</v>
      </c>
      <c r="AJ62" s="39">
        <v>8.5999999999999993E-2</v>
      </c>
      <c r="AK62" s="28">
        <v>0.22140000000000001</v>
      </c>
      <c r="AL62" s="41">
        <f>AI62*(1-AJ62)*AK62</f>
        <v>46.9474272</v>
      </c>
      <c r="AM62" s="18">
        <v>1.68</v>
      </c>
      <c r="AN62" s="18"/>
      <c r="AO62" s="121">
        <f>AO61+AI62-AN62</f>
        <v>2053.5800000000004</v>
      </c>
      <c r="AP62" s="104"/>
      <c r="AQ62" s="43"/>
      <c r="AR62" s="48"/>
      <c r="AS62" s="41"/>
      <c r="AT62" s="41"/>
      <c r="AU62" s="41"/>
      <c r="AV62" s="41"/>
    </row>
    <row r="63" spans="1:48" s="22" customFormat="1" ht="13.5" thickBot="1" x14ac:dyDescent="0.25">
      <c r="A63" s="159"/>
      <c r="B63" s="49" t="s">
        <v>38</v>
      </c>
      <c r="C63" s="50"/>
      <c r="D63" s="51">
        <f>SUM(D60:D62)</f>
        <v>46370</v>
      </c>
      <c r="E63" s="51"/>
      <c r="F63" s="51">
        <f>SUM(F60:F62)</f>
        <v>42575</v>
      </c>
      <c r="G63" s="52"/>
      <c r="H63" s="52"/>
      <c r="I63" s="51">
        <f>SUM(I60:I62)</f>
        <v>44113</v>
      </c>
      <c r="J63" s="52"/>
      <c r="K63" s="51">
        <f>SUM(K60:K62)</f>
        <v>48661</v>
      </c>
      <c r="L63" s="21">
        <f>IF(K63&gt;0,(K60*L60+K61*L61+K62*L62)/K63,0)</f>
        <v>7.5709623723310249E-2</v>
      </c>
      <c r="M63" s="52">
        <f>M60+M61+M62</f>
        <v>44977</v>
      </c>
      <c r="N63" s="53">
        <f>IF(M63&gt;0,O63/M63,0)</f>
        <v>0.61403070458234221</v>
      </c>
      <c r="O63" s="54">
        <f>O60+O61+O62</f>
        <v>27617.259000000005</v>
      </c>
      <c r="P63" s="21">
        <f>IF(M63&gt;0,Q63/M63,0)</f>
        <v>0.31953100473575385</v>
      </c>
      <c r="Q63" s="54">
        <f>Q60+Q61+Q62</f>
        <v>14371.546</v>
      </c>
      <c r="R63" s="21">
        <f>IF(M63&gt;0,S63/M63,0)</f>
        <v>6.6438290681904086E-2</v>
      </c>
      <c r="S63" s="54">
        <f>S60+S61+S62</f>
        <v>2988.1950000000002</v>
      </c>
      <c r="T63" s="21">
        <f>IF(M63&gt;0,U63/M63,0)</f>
        <v>0.21422840562954401</v>
      </c>
      <c r="U63" s="54">
        <f>U60+U61+U62</f>
        <v>9635.3510000000006</v>
      </c>
      <c r="V63" s="21">
        <f>IF(M63&gt;0,W63/M63,0)</f>
        <v>0.51070729483958466</v>
      </c>
      <c r="W63" s="54">
        <f>W60+W61+W62</f>
        <v>22970.081999999999</v>
      </c>
      <c r="X63" s="21">
        <f>IF(M63&gt;0,Y63/M63,0)</f>
        <v>0.39000000000000007</v>
      </c>
      <c r="Y63" s="54">
        <f>Y60+Y61+Y62</f>
        <v>17541.030000000002</v>
      </c>
      <c r="Z63" s="55">
        <f>IF(M63&gt;0,AA63/M63,0)</f>
        <v>3.0266082664472953E-3</v>
      </c>
      <c r="AA63" s="56">
        <f>SUM(AA60:AA62)</f>
        <v>136.12775999999999</v>
      </c>
      <c r="AB63" s="55">
        <f>IF(M63&gt;0,(AB60*M60+AB61*M61+AB62*M62)/M63,0)</f>
        <v>3.1776270360406433E-3</v>
      </c>
      <c r="AC63" s="55">
        <f>IF(K63&gt;0,(K60*AC60+K61*AC61+K62*AC62)/K63,0)</f>
        <v>2.5656275045724501E-4</v>
      </c>
      <c r="AD63" s="52">
        <f>SUM(AD60:AD62)</f>
        <v>11.538969999999999</v>
      </c>
      <c r="AE63" s="53">
        <f>IF(K63&gt;0,(K60*AE60+K61*AE61+K62*AE62)/K63,0)</f>
        <v>0.21724316187501286</v>
      </c>
      <c r="AF63" s="58">
        <f>SUM(AF60:AF62)</f>
        <v>129.82025340000001</v>
      </c>
      <c r="AG63" s="53">
        <f>IF(AND(AA63&gt;0),((AA60*AG60+AA61*AG61+AA62*AG62)/AA63),0)</f>
        <v>0.91631669469969468</v>
      </c>
      <c r="AH63" s="57">
        <f t="shared" si="0"/>
        <v>0.92033364304057086</v>
      </c>
      <c r="AI63" s="51">
        <f>SUM(AI60:AI62)</f>
        <v>655</v>
      </c>
      <c r="AJ63" s="21">
        <f>IF(AI63&gt;0,(AJ60*AI60+AJ61*AI61+AJ62*AI62)/AI63,0)</f>
        <v>8.7758778625954201E-2</v>
      </c>
      <c r="AK63" s="53">
        <f>IF(K63&gt;0,(AK60*K60+AK61*K61+AK62*K62)/K63,0)</f>
        <v>0.2198535274655268</v>
      </c>
      <c r="AL63" s="58">
        <f>SUM(AL60:AL62)</f>
        <v>131.38116120000001</v>
      </c>
      <c r="AM63" s="56"/>
      <c r="AN63" s="56">
        <f>SUM(AN60:AN62)</f>
        <v>1106.98</v>
      </c>
      <c r="AO63" s="105"/>
      <c r="AP63" s="106">
        <f>AO62</f>
        <v>2053.5800000000004</v>
      </c>
      <c r="AQ63" s="51">
        <f>SUM(AQ60:AQ62)</f>
        <v>0</v>
      </c>
      <c r="AR63" s="59"/>
      <c r="AS63" s="58"/>
      <c r="AT63" s="58"/>
      <c r="AU63" s="58"/>
      <c r="AV63" s="58"/>
    </row>
    <row r="64" spans="1:48" x14ac:dyDescent="0.2">
      <c r="A64" s="157">
        <v>16</v>
      </c>
      <c r="B64" s="23">
        <v>1</v>
      </c>
      <c r="C64" s="11" t="s">
        <v>52</v>
      </c>
      <c r="D64" s="12">
        <v>6700</v>
      </c>
      <c r="E64" s="12">
        <v>2</v>
      </c>
      <c r="F64" s="12">
        <v>16701</v>
      </c>
      <c r="G64" s="13">
        <v>4.0999999999999996</v>
      </c>
      <c r="H64" s="13">
        <v>4.9000000000000004</v>
      </c>
      <c r="I64" s="12">
        <v>17144</v>
      </c>
      <c r="J64" s="13">
        <v>4.4000000000000004</v>
      </c>
      <c r="K64" s="12">
        <v>16667</v>
      </c>
      <c r="L64" s="14">
        <v>7.3999999999999996E-2</v>
      </c>
      <c r="M64" s="24">
        <f>ROUND(K64*(1-L64),0)</f>
        <v>15434</v>
      </c>
      <c r="N64" s="15">
        <v>0.751</v>
      </c>
      <c r="O64" s="25">
        <f>M64*N64</f>
        <v>11590.933999999999</v>
      </c>
      <c r="P64" s="14">
        <v>0.222</v>
      </c>
      <c r="Q64" s="25">
        <f>M64*P64</f>
        <v>3426.348</v>
      </c>
      <c r="R64" s="16">
        <v>2.7E-2</v>
      </c>
      <c r="S64" s="25">
        <f>M64*R64</f>
        <v>416.71800000000002</v>
      </c>
      <c r="T64" s="26">
        <v>0.214</v>
      </c>
      <c r="U64" s="25">
        <f>M64*T64</f>
        <v>3302.8759999999997</v>
      </c>
      <c r="V64" s="16">
        <v>0.505</v>
      </c>
      <c r="W64" s="25">
        <f>M64*V64</f>
        <v>7794.17</v>
      </c>
      <c r="X64" s="16">
        <v>0.4</v>
      </c>
      <c r="Y64" s="25">
        <f>X64*M64</f>
        <v>6173.6</v>
      </c>
      <c r="Z64" s="17">
        <v>2.96E-3</v>
      </c>
      <c r="AA64" s="18">
        <f>M64*Z64</f>
        <v>45.684640000000002</v>
      </c>
      <c r="AB64" s="27">
        <f>IF(M64&gt;0,(AD64+AL64)/M64,0)</f>
        <v>3.2813445639497214E-3</v>
      </c>
      <c r="AC64" s="17">
        <v>2.5000000000000001E-4</v>
      </c>
      <c r="AD64" s="24">
        <f>AC64*M64</f>
        <v>3.8585000000000003</v>
      </c>
      <c r="AE64" s="117">
        <v>0.21729999999999999</v>
      </c>
      <c r="AF64" s="30">
        <f>AI64*(1-AJ64)*AE64</f>
        <v>45.630827000000004</v>
      </c>
      <c r="AG64" s="28">
        <f>IF(AND(AE64&gt;0,AC64&gt;0,Z64&gt;0),((Z64-AC64)*AE64)/((AE64-AC64)*Z64),0)</f>
        <v>0.91659506776991218</v>
      </c>
      <c r="AH64" s="60">
        <f t="shared" si="0"/>
        <v>0.92484947700902409</v>
      </c>
      <c r="AI64" s="12">
        <v>230</v>
      </c>
      <c r="AJ64" s="14">
        <v>8.6999999999999994E-2</v>
      </c>
      <c r="AK64" s="15">
        <v>0.2228</v>
      </c>
      <c r="AL64" s="30">
        <f>AI64*(1-AJ64)*AK64</f>
        <v>46.785772000000001</v>
      </c>
      <c r="AM64" s="19">
        <v>1.65</v>
      </c>
      <c r="AN64" s="19">
        <v>1044.44</v>
      </c>
      <c r="AO64" s="101">
        <f>AO62+AI64-AN64</f>
        <v>1239.1400000000003</v>
      </c>
      <c r="AP64" s="102"/>
      <c r="AQ64" s="12"/>
      <c r="AR64" s="31"/>
      <c r="AS64" s="20"/>
      <c r="AT64" s="20"/>
      <c r="AU64" s="20"/>
      <c r="AV64" s="20"/>
    </row>
    <row r="65" spans="1:48" x14ac:dyDescent="0.2">
      <c r="A65" s="158"/>
      <c r="B65" s="33">
        <v>2</v>
      </c>
      <c r="C65" s="11" t="s">
        <v>54</v>
      </c>
      <c r="D65" s="34">
        <v>18330</v>
      </c>
      <c r="E65" s="34">
        <v>9</v>
      </c>
      <c r="F65" s="34">
        <v>14365</v>
      </c>
      <c r="G65" s="35">
        <v>4.9000000000000004</v>
      </c>
      <c r="H65" s="35">
        <v>10.1</v>
      </c>
      <c r="I65" s="34">
        <v>15682</v>
      </c>
      <c r="J65" s="35">
        <v>4.7</v>
      </c>
      <c r="K65" s="34">
        <v>16381</v>
      </c>
      <c r="L65" s="36">
        <v>8.3000000000000004E-2</v>
      </c>
      <c r="M65" s="37">
        <f>ROUND(K65*(1-L65),0)</f>
        <v>15021</v>
      </c>
      <c r="N65" s="38">
        <v>0.50800000000000001</v>
      </c>
      <c r="O65" s="25">
        <f>M65*N65</f>
        <v>7630.6679999999997</v>
      </c>
      <c r="P65" s="36">
        <v>0.40899999999999997</v>
      </c>
      <c r="Q65" s="25">
        <f>M65*P65</f>
        <v>6143.5889999999999</v>
      </c>
      <c r="R65" s="39">
        <v>8.3000000000000004E-2</v>
      </c>
      <c r="S65" s="25">
        <f>M65*R65</f>
        <v>1246.7430000000002</v>
      </c>
      <c r="T65" s="28">
        <v>0.22900000000000001</v>
      </c>
      <c r="U65" s="25">
        <f>M65*T65</f>
        <v>3439.8090000000002</v>
      </c>
      <c r="V65" s="39">
        <v>0.505</v>
      </c>
      <c r="W65" s="25">
        <f>M65*V65</f>
        <v>7585.6050000000005</v>
      </c>
      <c r="X65" s="39">
        <v>0.39</v>
      </c>
      <c r="Y65" s="25">
        <f>X65*M65</f>
        <v>5858.1900000000005</v>
      </c>
      <c r="Z65" s="40">
        <v>2.9499999999999999E-3</v>
      </c>
      <c r="AA65" s="18">
        <f>M65*Z65</f>
        <v>44.311949999999996</v>
      </c>
      <c r="AB65" s="27">
        <f>IF(M65&gt;0,(AD65+AL65)/M65,0)</f>
        <v>3.1309694427801077E-3</v>
      </c>
      <c r="AC65" s="40">
        <v>2.5999999999999998E-4</v>
      </c>
      <c r="AD65" s="37">
        <f>AC65*M65</f>
        <v>3.9054599999999997</v>
      </c>
      <c r="AE65" s="28">
        <v>0.2177</v>
      </c>
      <c r="AF65" s="41">
        <f>AI65*(1-AJ65)*AE65</f>
        <v>42.289531199999999</v>
      </c>
      <c r="AG65" s="28">
        <f>IF(AND(AE65&gt;0,AC65&gt;0,Z65&gt;0),((Z65-AC65)*AE65)/((AE65-AC65)*Z65),0)</f>
        <v>0.91295475237275669</v>
      </c>
      <c r="AH65" s="29">
        <f t="shared" si="0"/>
        <v>0.91803380215426211</v>
      </c>
      <c r="AI65" s="34">
        <v>213</v>
      </c>
      <c r="AJ65" s="36">
        <v>8.7999999999999995E-2</v>
      </c>
      <c r="AK65" s="38">
        <v>0.222</v>
      </c>
      <c r="AL65" s="41">
        <f>AI65*(1-AJ65)*AK65</f>
        <v>43.124831999999998</v>
      </c>
      <c r="AM65" s="42">
        <v>1.6</v>
      </c>
      <c r="AN65" s="42"/>
      <c r="AO65" s="121">
        <f>AO64+AI65-AN65</f>
        <v>1452.1400000000003</v>
      </c>
      <c r="AP65" s="104"/>
      <c r="AQ65" s="43"/>
      <c r="AR65" s="44"/>
      <c r="AS65" s="45"/>
      <c r="AT65" s="45"/>
      <c r="AU65" s="45"/>
      <c r="AV65" s="45"/>
    </row>
    <row r="66" spans="1:48" x14ac:dyDescent="0.2">
      <c r="A66" s="158"/>
      <c r="B66" s="33">
        <v>3</v>
      </c>
      <c r="C66" s="46" t="s">
        <v>56</v>
      </c>
      <c r="D66" s="43">
        <v>20680</v>
      </c>
      <c r="E66" s="43">
        <v>5</v>
      </c>
      <c r="F66" s="43">
        <v>17542</v>
      </c>
      <c r="G66" s="37">
        <v>4.9000000000000004</v>
      </c>
      <c r="H66" s="37">
        <v>9.6</v>
      </c>
      <c r="I66" s="43">
        <v>18035</v>
      </c>
      <c r="J66" s="37">
        <v>3.8</v>
      </c>
      <c r="K66" s="43">
        <v>16486</v>
      </c>
      <c r="L66" s="39">
        <v>8.2000000000000003E-2</v>
      </c>
      <c r="M66" s="37">
        <f>ROUND(K66*(1-L66),0)</f>
        <v>15134</v>
      </c>
      <c r="N66" s="28">
        <v>0.59799999999999998</v>
      </c>
      <c r="O66" s="25">
        <f>M66*N66</f>
        <v>9050.1319999999996</v>
      </c>
      <c r="P66" s="39">
        <v>0.36499999999999999</v>
      </c>
      <c r="Q66" s="25">
        <f>M66*P66</f>
        <v>5523.91</v>
      </c>
      <c r="R66" s="39">
        <v>3.6999999999999998E-2</v>
      </c>
      <c r="S66" s="25">
        <f>M66*R66</f>
        <v>559.95799999999997</v>
      </c>
      <c r="T66" s="28">
        <v>0.22800000000000001</v>
      </c>
      <c r="U66" s="25">
        <f>M66*T66</f>
        <v>3450.5520000000001</v>
      </c>
      <c r="V66" s="39">
        <v>0.503</v>
      </c>
      <c r="W66" s="25">
        <f>M66*V66</f>
        <v>7612.402</v>
      </c>
      <c r="X66" s="39">
        <v>0.39</v>
      </c>
      <c r="Y66" s="25">
        <f>X66*M66</f>
        <v>5902.26</v>
      </c>
      <c r="Z66" s="47">
        <v>3.0100000000000001E-3</v>
      </c>
      <c r="AA66" s="18">
        <f>M66*Z66</f>
        <v>45.553339999999999</v>
      </c>
      <c r="AB66" s="27">
        <f>IF(M66&gt;0,(AD66+AL66)/M66,0)</f>
        <v>3.1694853442579621E-3</v>
      </c>
      <c r="AC66" s="47">
        <v>2.5000000000000001E-4</v>
      </c>
      <c r="AD66" s="37">
        <f>AC66*M66</f>
        <v>3.7835000000000001</v>
      </c>
      <c r="AE66" s="28">
        <v>0.2205</v>
      </c>
      <c r="AF66" s="41">
        <f>AI66*(1-AJ66)*AE66</f>
        <v>43.531992000000002</v>
      </c>
      <c r="AG66" s="28">
        <f>IF(AND(AE66&gt;0,AC66&gt;0,Z66&gt;0),((Z66-AC66)*AE66)/((AE66-AC66)*Z66),0)</f>
        <v>0.9179843201436001</v>
      </c>
      <c r="AH66" s="29">
        <f t="shared" si="0"/>
        <v>0.92215294912443146</v>
      </c>
      <c r="AI66" s="43">
        <v>216</v>
      </c>
      <c r="AJ66" s="39">
        <v>8.5999999999999993E-2</v>
      </c>
      <c r="AK66" s="28">
        <v>0.2238</v>
      </c>
      <c r="AL66" s="41">
        <f>AI66*(1-AJ66)*AK66</f>
        <v>44.183491199999999</v>
      </c>
      <c r="AM66" s="18">
        <v>1.6</v>
      </c>
      <c r="AN66" s="18"/>
      <c r="AO66" s="121">
        <f>AO65+AI66-AN66</f>
        <v>1668.1400000000003</v>
      </c>
      <c r="AP66" s="104"/>
      <c r="AQ66" s="43"/>
      <c r="AR66" s="48"/>
      <c r="AS66" s="41"/>
      <c r="AT66" s="41"/>
      <c r="AU66" s="41"/>
      <c r="AV66" s="41"/>
    </row>
    <row r="67" spans="1:48" s="22" customFormat="1" ht="13.5" thickBot="1" x14ac:dyDescent="0.25">
      <c r="A67" s="159"/>
      <c r="B67" s="49" t="s">
        <v>38</v>
      </c>
      <c r="C67" s="50"/>
      <c r="D67" s="51">
        <f>SUM(D64:D66)</f>
        <v>45710</v>
      </c>
      <c r="E67" s="51"/>
      <c r="F67" s="51">
        <f>SUM(F64:F66)</f>
        <v>48608</v>
      </c>
      <c r="G67" s="52"/>
      <c r="H67" s="52"/>
      <c r="I67" s="51">
        <f>SUM(I64:I66)</f>
        <v>50861</v>
      </c>
      <c r="J67" s="52"/>
      <c r="K67" s="51">
        <f>SUM(K64:K66)</f>
        <v>49534</v>
      </c>
      <c r="L67" s="21">
        <f>IF(K67&gt;0,(K64*L64+K65*L65+K66*L66)/K67,0)</f>
        <v>7.9638894496709328E-2</v>
      </c>
      <c r="M67" s="52">
        <f>M64+M65+M66</f>
        <v>45589</v>
      </c>
      <c r="N67" s="53">
        <f>IF(M67&gt;0,O67/M67,0)</f>
        <v>0.62014376274978611</v>
      </c>
      <c r="O67" s="54">
        <f>O64+O65+O66</f>
        <v>28271.733999999997</v>
      </c>
      <c r="P67" s="21">
        <f>IF(M67&gt;0,Q67/M67,0)</f>
        <v>0.33108528373072449</v>
      </c>
      <c r="Q67" s="54">
        <f>Q64+Q65+Q66</f>
        <v>15093.847</v>
      </c>
      <c r="R67" s="21">
        <f>IF(M67&gt;0,S67/M67,0)</f>
        <v>4.877095351948936E-2</v>
      </c>
      <c r="S67" s="54">
        <f>S64+S65+S66</f>
        <v>2223.4190000000003</v>
      </c>
      <c r="T67" s="21">
        <f>IF(M67&gt;0,U67/M67,0)</f>
        <v>0.22358983526727938</v>
      </c>
      <c r="U67" s="54">
        <f>U64+U65+U66</f>
        <v>10193.236999999999</v>
      </c>
      <c r="V67" s="21">
        <f>IF(M67&gt;0,W67/M67,0)</f>
        <v>0.50433606791111896</v>
      </c>
      <c r="W67" s="54">
        <f>W64+W65+W66</f>
        <v>22992.177000000003</v>
      </c>
      <c r="X67" s="21">
        <f>IF(M67&gt;0,Y67/M67,0)</f>
        <v>0.39338546579218675</v>
      </c>
      <c r="Y67" s="54">
        <f>Y64+Y65+Y66</f>
        <v>17934.050000000003</v>
      </c>
      <c r="Z67" s="55">
        <f>IF(M67&gt;0,AA67/M67,0)</f>
        <v>2.9733034284586193E-3</v>
      </c>
      <c r="AA67" s="56">
        <f>SUM(AA64:AA66)</f>
        <v>135.54992999999999</v>
      </c>
      <c r="AB67" s="55">
        <f>IF(M67&gt;0,(AB64*M64+AB65*M65+AB66*M66)/M67,0)</f>
        <v>3.1946643971133386E-3</v>
      </c>
      <c r="AC67" s="55">
        <f>IF(K67&gt;0,(K64*AC64+K65*AC65+K66*AC66)/K67,0)</f>
        <v>2.5330702143981908E-4</v>
      </c>
      <c r="AD67" s="52">
        <f>SUM(AD64:AD66)</f>
        <v>11.547460000000001</v>
      </c>
      <c r="AE67" s="53">
        <f>IF(K67&gt;0,(K64*AE64+K65*AE65+K66*AE66)/K67,0)</f>
        <v>0.21849731093794161</v>
      </c>
      <c r="AF67" s="58">
        <f>SUM(AF64:AF66)</f>
        <v>131.45235020000001</v>
      </c>
      <c r="AG67" s="53">
        <f>IF(AND(AA67&gt;0),((AA64*AG64+AA65*AG65+AA66*AG66)/AA67),0)</f>
        <v>0.91587190702657162</v>
      </c>
      <c r="AH67" s="57">
        <f t="shared" si="0"/>
        <v>0.9217569966231971</v>
      </c>
      <c r="AI67" s="51">
        <f>SUM(AI64:AI66)</f>
        <v>659</v>
      </c>
      <c r="AJ67" s="21">
        <f>IF(AI67&gt;0,(AJ64*AI64+AJ65*AI65+AJ66*AI66)/AI67,0)</f>
        <v>8.6995447647951432E-2</v>
      </c>
      <c r="AK67" s="53">
        <f>IF(K67&gt;0,(AK64*K64+AK65*K65+AK66*K66)/K67,0)</f>
        <v>0.22286826018492348</v>
      </c>
      <c r="AL67" s="58">
        <f>SUM(AL64:AL66)</f>
        <v>134.0940952</v>
      </c>
      <c r="AM67" s="56"/>
      <c r="AN67" s="56">
        <f>SUM(AN64:AN66)</f>
        <v>1044.44</v>
      </c>
      <c r="AO67" s="105"/>
      <c r="AP67" s="106">
        <f>AO66</f>
        <v>1668.1400000000003</v>
      </c>
      <c r="AQ67" s="51">
        <f>SUM(AQ64:AQ66)</f>
        <v>0</v>
      </c>
      <c r="AR67" s="59"/>
      <c r="AS67" s="58"/>
      <c r="AT67" s="58"/>
      <c r="AU67" s="58"/>
      <c r="AV67" s="58"/>
    </row>
    <row r="68" spans="1:48" x14ac:dyDescent="0.2">
      <c r="A68" s="157">
        <v>17</v>
      </c>
      <c r="B68" s="23">
        <v>1</v>
      </c>
      <c r="C68" s="11" t="s">
        <v>52</v>
      </c>
      <c r="D68" s="12">
        <v>6497</v>
      </c>
      <c r="E68" s="12">
        <v>4</v>
      </c>
      <c r="F68" s="12">
        <v>10014</v>
      </c>
      <c r="G68" s="13">
        <v>3.9</v>
      </c>
      <c r="H68" s="13">
        <v>6.4</v>
      </c>
      <c r="I68" s="12">
        <v>10642</v>
      </c>
      <c r="J68" s="13">
        <v>5.9</v>
      </c>
      <c r="K68" s="12">
        <v>15881</v>
      </c>
      <c r="L68" s="14">
        <v>6.7000000000000004E-2</v>
      </c>
      <c r="M68" s="24">
        <f>ROUND(K68*(1-L68),0)</f>
        <v>14817</v>
      </c>
      <c r="N68" s="15">
        <v>0.73299999999999998</v>
      </c>
      <c r="O68" s="25">
        <f>M68*N68</f>
        <v>10860.860999999999</v>
      </c>
      <c r="P68" s="14">
        <v>0.215</v>
      </c>
      <c r="Q68" s="25">
        <f>M68*P68</f>
        <v>3185.6549999999997</v>
      </c>
      <c r="R68" s="16">
        <v>5.1999999999999998E-2</v>
      </c>
      <c r="S68" s="25">
        <f>M68*R68</f>
        <v>770.48399999999992</v>
      </c>
      <c r="T68" s="26">
        <v>0.21299999999999999</v>
      </c>
      <c r="U68" s="25">
        <f>M68*T68</f>
        <v>3156.0209999999997</v>
      </c>
      <c r="V68" s="16">
        <v>0.51700000000000002</v>
      </c>
      <c r="W68" s="25">
        <f>M68*V68</f>
        <v>7660.3890000000001</v>
      </c>
      <c r="X68" s="16">
        <v>0.4</v>
      </c>
      <c r="Y68" s="25">
        <f>X68*M68</f>
        <v>5926.8</v>
      </c>
      <c r="Z68" s="17">
        <v>3.0999999999999999E-3</v>
      </c>
      <c r="AA68" s="18">
        <f>M68*Z68</f>
        <v>45.932699999999997</v>
      </c>
      <c r="AB68" s="27">
        <f>IF(M68&gt;0,(AD68+AL68)/M68,0)</f>
        <v>2.9947982182628062E-3</v>
      </c>
      <c r="AC68" s="17">
        <v>2.4000000000000001E-4</v>
      </c>
      <c r="AD68" s="24">
        <f>AC68*M68</f>
        <v>3.5560800000000001</v>
      </c>
      <c r="AE68" s="117">
        <v>0.21959999999999999</v>
      </c>
      <c r="AF68" s="30">
        <f>AI68*(1-AJ68)*AE68</f>
        <v>39.417760800000003</v>
      </c>
      <c r="AG68" s="28">
        <f>IF(AND(AE68&gt;0,AC68&gt;0,Z68&gt;0),((Z68-AC68)*AE68)/((AE68-AC68)*Z68),0)</f>
        <v>0.92359003317568988</v>
      </c>
      <c r="AH68" s="60">
        <f t="shared" si="0"/>
        <v>0.92083290018590325</v>
      </c>
      <c r="AI68" s="12">
        <v>199</v>
      </c>
      <c r="AJ68" s="14">
        <v>9.8000000000000004E-2</v>
      </c>
      <c r="AK68" s="15">
        <v>0.22739999999999999</v>
      </c>
      <c r="AL68" s="30">
        <f>AI68*(1-AJ68)*AK68</f>
        <v>40.817845200000001</v>
      </c>
      <c r="AM68" s="19">
        <v>1.7</v>
      </c>
      <c r="AN68" s="19">
        <v>1106.54</v>
      </c>
      <c r="AO68" s="101">
        <f>AO66+AI68-AN68-AP68</f>
        <v>663.8100000000004</v>
      </c>
      <c r="AP68" s="102">
        <v>96.79</v>
      </c>
      <c r="AQ68" s="12"/>
      <c r="AR68" s="31"/>
      <c r="AS68" s="20"/>
      <c r="AT68" s="20"/>
      <c r="AU68" s="20"/>
      <c r="AV68" s="20"/>
    </row>
    <row r="69" spans="1:48" x14ac:dyDescent="0.2">
      <c r="A69" s="158"/>
      <c r="B69" s="33">
        <v>2</v>
      </c>
      <c r="C69" s="11" t="s">
        <v>54</v>
      </c>
      <c r="D69" s="34">
        <v>20123</v>
      </c>
      <c r="E69" s="34">
        <v>8</v>
      </c>
      <c r="F69" s="34">
        <v>17906</v>
      </c>
      <c r="G69" s="35">
        <v>2.2999999999999998</v>
      </c>
      <c r="H69" s="35">
        <v>10.199999999999999</v>
      </c>
      <c r="I69" s="34">
        <v>17692</v>
      </c>
      <c r="J69" s="35">
        <v>5.4</v>
      </c>
      <c r="K69" s="34">
        <v>16518</v>
      </c>
      <c r="L69" s="36">
        <v>7.0999999999999994E-2</v>
      </c>
      <c r="M69" s="37">
        <f>ROUND(K69*(1-L69),0)</f>
        <v>15345</v>
      </c>
      <c r="N69" s="38">
        <v>0.71</v>
      </c>
      <c r="O69" s="25">
        <f>M69*N69</f>
        <v>10894.949999999999</v>
      </c>
      <c r="P69" s="36">
        <v>0.26600000000000001</v>
      </c>
      <c r="Q69" s="25">
        <f>M69*P69</f>
        <v>4081.7700000000004</v>
      </c>
      <c r="R69" s="39">
        <v>2.4E-2</v>
      </c>
      <c r="S69" s="25">
        <f>M69*R69</f>
        <v>368.28000000000003</v>
      </c>
      <c r="T69" s="28">
        <v>0.215</v>
      </c>
      <c r="U69" s="25">
        <f>M69*T69</f>
        <v>3299.1749999999997</v>
      </c>
      <c r="V69" s="39">
        <v>0.52300000000000002</v>
      </c>
      <c r="W69" s="25">
        <f>M69*V69</f>
        <v>8025.4350000000004</v>
      </c>
      <c r="X69" s="39">
        <v>0.39</v>
      </c>
      <c r="Y69" s="25">
        <f>X69*M69</f>
        <v>5984.55</v>
      </c>
      <c r="Z69" s="40">
        <v>3.1099999999999999E-3</v>
      </c>
      <c r="AA69" s="18">
        <f>M69*Z69</f>
        <v>47.722949999999997</v>
      </c>
      <c r="AB69" s="27">
        <f>IF(M69&gt;0,(AD69+AL69)/M69,0)</f>
        <v>3.4121207168458781E-3</v>
      </c>
      <c r="AC69" s="40">
        <v>2.5000000000000001E-4</v>
      </c>
      <c r="AD69" s="37">
        <f>AC69*M69</f>
        <v>3.8362500000000002</v>
      </c>
      <c r="AE69" s="28">
        <v>0.2218</v>
      </c>
      <c r="AF69" s="41">
        <f>AI69*(1-AJ69)*AE69</f>
        <v>48.522742399999998</v>
      </c>
      <c r="AG69" s="28">
        <f>IF(AND(AE69&gt;0,AC69&gt;0,Z69&gt;0),((Z69-AC69)*AE69)/((AE69-AC69)*Z69),0)</f>
        <v>0.92065185288391271</v>
      </c>
      <c r="AH69" s="29">
        <f t="shared" ref="AH69:AH127" si="1">IF(AND(AB69&gt;0,AK69&gt;0,AC69&gt;0),((AK69*(AB69-AC69))/(AB69*(AK69-AC69))),0)</f>
        <v>0.92777751993539959</v>
      </c>
      <c r="AI69" s="34">
        <v>242</v>
      </c>
      <c r="AJ69" s="36">
        <v>9.6000000000000002E-2</v>
      </c>
      <c r="AK69" s="38">
        <v>0.2218</v>
      </c>
      <c r="AL69" s="41">
        <f>AI69*(1-AJ69)*AK69</f>
        <v>48.522742399999998</v>
      </c>
      <c r="AM69" s="42">
        <v>1.85</v>
      </c>
      <c r="AN69" s="42"/>
      <c r="AO69" s="121">
        <f>AO68+AI69-AN69</f>
        <v>905.8100000000004</v>
      </c>
      <c r="AP69" s="104"/>
      <c r="AQ69" s="43"/>
      <c r="AR69" s="44"/>
      <c r="AS69" s="45"/>
      <c r="AT69" s="45"/>
      <c r="AU69" s="45"/>
      <c r="AV69" s="45"/>
    </row>
    <row r="70" spans="1:48" x14ac:dyDescent="0.2">
      <c r="A70" s="158"/>
      <c r="B70" s="33">
        <v>3</v>
      </c>
      <c r="C70" s="46" t="s">
        <v>56</v>
      </c>
      <c r="D70" s="43">
        <v>17720</v>
      </c>
      <c r="E70" s="43">
        <v>7</v>
      </c>
      <c r="F70" s="43">
        <v>18827</v>
      </c>
      <c r="G70" s="37">
        <v>4.5999999999999996</v>
      </c>
      <c r="H70" s="37">
        <v>6.8</v>
      </c>
      <c r="I70" s="43">
        <v>19435</v>
      </c>
      <c r="J70" s="37">
        <v>4.0999999999999996</v>
      </c>
      <c r="K70" s="43">
        <v>16553</v>
      </c>
      <c r="L70" s="39">
        <v>6.9000000000000006E-2</v>
      </c>
      <c r="M70" s="37">
        <f>ROUND(K70*(1-L70),0)</f>
        <v>15411</v>
      </c>
      <c r="N70" s="28">
        <v>0.68700000000000006</v>
      </c>
      <c r="O70" s="25">
        <f>M70*N70</f>
        <v>10587.357</v>
      </c>
      <c r="P70" s="39">
        <v>0.27600000000000002</v>
      </c>
      <c r="Q70" s="25">
        <f>M70*P70</f>
        <v>4253.4360000000006</v>
      </c>
      <c r="R70" s="39">
        <v>3.6999999999999998E-2</v>
      </c>
      <c r="S70" s="25">
        <f>M70*R70</f>
        <v>570.20699999999999</v>
      </c>
      <c r="T70" s="28">
        <v>0.22</v>
      </c>
      <c r="U70" s="25">
        <f>M70*T70</f>
        <v>3390.42</v>
      </c>
      <c r="V70" s="39">
        <v>0.499</v>
      </c>
      <c r="W70" s="25">
        <f>M70*V70</f>
        <v>7690.0889999999999</v>
      </c>
      <c r="X70" s="39">
        <v>0.39</v>
      </c>
      <c r="Y70" s="25">
        <f>X70*M70</f>
        <v>6010.29</v>
      </c>
      <c r="Z70" s="47">
        <v>2.99E-3</v>
      </c>
      <c r="AA70" s="18">
        <f>M70*Z70</f>
        <v>46.078890000000001</v>
      </c>
      <c r="AB70" s="27">
        <f>IF(M70&gt;0,(AD70+AL70)/M70,0)</f>
        <v>3.7646470702744792E-3</v>
      </c>
      <c r="AC70" s="47">
        <v>2.5000000000000001E-4</v>
      </c>
      <c r="AD70" s="37">
        <f>AC70*M70</f>
        <v>3.8527499999999999</v>
      </c>
      <c r="AE70" s="28">
        <v>0.2195</v>
      </c>
      <c r="AF70" s="41">
        <f>AI70*(1-AJ70)*AE70</f>
        <v>53.554268499999999</v>
      </c>
      <c r="AG70" s="28">
        <f>IF(AND(AE70&gt;0,AC70&gt;0,Z70&gt;0),((Z70-AC70)*AE70)/((AE70-AC70)*Z70),0)</f>
        <v>0.91743287202114232</v>
      </c>
      <c r="AH70" s="29">
        <f t="shared" si="1"/>
        <v>0.93464524101268631</v>
      </c>
      <c r="AI70" s="43">
        <v>269</v>
      </c>
      <c r="AJ70" s="39">
        <v>9.2999999999999999E-2</v>
      </c>
      <c r="AK70" s="28">
        <v>0.222</v>
      </c>
      <c r="AL70" s="41">
        <f>AI70*(1-AJ70)*AK70</f>
        <v>54.164225999999999</v>
      </c>
      <c r="AM70" s="18">
        <v>1.78</v>
      </c>
      <c r="AN70" s="18"/>
      <c r="AO70" s="121">
        <f>AO69+AI70-AN70</f>
        <v>1174.8100000000004</v>
      </c>
      <c r="AP70" s="104"/>
      <c r="AQ70" s="43"/>
      <c r="AR70" s="48"/>
      <c r="AS70" s="41"/>
      <c r="AT70" s="41"/>
      <c r="AU70" s="41"/>
      <c r="AV70" s="41"/>
    </row>
    <row r="71" spans="1:48" s="22" customFormat="1" ht="13.5" thickBot="1" x14ac:dyDescent="0.25">
      <c r="A71" s="159"/>
      <c r="B71" s="49" t="s">
        <v>38</v>
      </c>
      <c r="C71" s="50"/>
      <c r="D71" s="51">
        <f>SUM(D68:D70)</f>
        <v>44340</v>
      </c>
      <c r="E71" s="51"/>
      <c r="F71" s="51">
        <f>SUM(F68:F70)</f>
        <v>46747</v>
      </c>
      <c r="G71" s="52"/>
      <c r="H71" s="52"/>
      <c r="I71" s="51">
        <f>SUM(I68:I70)</f>
        <v>47769</v>
      </c>
      <c r="J71" s="52"/>
      <c r="K71" s="51">
        <f>SUM(K68:K70)</f>
        <v>48952</v>
      </c>
      <c r="L71" s="21">
        <f>IF(K71&gt;0,(K68*L68+K69*L69+K70*L70)/K71,0)</f>
        <v>6.902602549436182E-2</v>
      </c>
      <c r="M71" s="52">
        <f>M68+M69+M70</f>
        <v>45573</v>
      </c>
      <c r="N71" s="53">
        <f>IF(M71&gt;0,O71/M71,0)</f>
        <v>0.70970021723388843</v>
      </c>
      <c r="O71" s="54">
        <f>O68+O69+O70</f>
        <v>32343.167999999998</v>
      </c>
      <c r="P71" s="21">
        <f>IF(M71&gt;0,Q71/M71,0)</f>
        <v>0.25280014482259233</v>
      </c>
      <c r="Q71" s="54">
        <f>Q68+Q69+Q70</f>
        <v>11520.861000000001</v>
      </c>
      <c r="R71" s="21">
        <f>IF(M71&gt;0,S71/M71,0)</f>
        <v>3.7499637943519189E-2</v>
      </c>
      <c r="S71" s="54">
        <f>S68+S69+S70</f>
        <v>1708.971</v>
      </c>
      <c r="T71" s="21">
        <f>IF(M71&gt;0,U71/M71,0)</f>
        <v>0.21604055032585084</v>
      </c>
      <c r="U71" s="54">
        <f>U68+U69+U70</f>
        <v>9845.616</v>
      </c>
      <c r="V71" s="21">
        <f>IF(M71&gt;0,W71/M71,0)</f>
        <v>0.51293338160753077</v>
      </c>
      <c r="W71" s="54">
        <f>W68+W69+W70</f>
        <v>23375.913</v>
      </c>
      <c r="X71" s="21">
        <f>IF(M71&gt;0,Y71/M71,0)</f>
        <v>0.39325126719768283</v>
      </c>
      <c r="Y71" s="54">
        <f>Y68+Y69+Y70</f>
        <v>17921.64</v>
      </c>
      <c r="Z71" s="55">
        <f>IF(M71&gt;0,AA71/M71,0)</f>
        <v>3.0661694424330191E-3</v>
      </c>
      <c r="AA71" s="56">
        <f>SUM(AA68:AA70)</f>
        <v>139.73453999999998</v>
      </c>
      <c r="AB71" s="55">
        <f>IF(M71&gt;0,(AB68*M68+AB69*M69+AB70*M70)/M71,0)</f>
        <v>3.3956485989511333E-3</v>
      </c>
      <c r="AC71" s="55">
        <f>IF(K71&gt;0,(K68*AC68+K69*AC69+K70*AC70)/K71,0)</f>
        <v>2.467558016015689E-4</v>
      </c>
      <c r="AD71" s="52">
        <f>SUM(AD68:AD70)</f>
        <v>11.24508</v>
      </c>
      <c r="AE71" s="53">
        <f>IF(K71&gt;0,(K68*AE68+K69*AE69+K70*AE70)/K71,0)</f>
        <v>0.22030853693413957</v>
      </c>
      <c r="AF71" s="58">
        <f>SUM(AF68:AF70)</f>
        <v>141.4947717</v>
      </c>
      <c r="AG71" s="53">
        <f>IF(AND(AA71&gt;0),((AA68*AG68+AA69*AG69+AA70*AG70)/AA71),0)</f>
        <v>0.92055618211275203</v>
      </c>
      <c r="AH71" s="57">
        <f t="shared" si="1"/>
        <v>0.92835587073457171</v>
      </c>
      <c r="AI71" s="51">
        <f>SUM(AI68:AI70)</f>
        <v>710</v>
      </c>
      <c r="AJ71" s="21">
        <f>IF(AI71&gt;0,(AJ68*AI68+AJ69*AI69+AJ70*AI70)/AI71,0)</f>
        <v>9.5423943661971836E-2</v>
      </c>
      <c r="AK71" s="53">
        <f>IF(K71&gt;0,(AK68*K68+AK69*K69+AK70*K70)/K71,0)</f>
        <v>0.22368438061774801</v>
      </c>
      <c r="AL71" s="58">
        <f>SUM(AL68:AL70)</f>
        <v>143.50481359999998</v>
      </c>
      <c r="AM71" s="56"/>
      <c r="AN71" s="56">
        <f>SUM(AN68:AN70)</f>
        <v>1106.54</v>
      </c>
      <c r="AO71" s="105"/>
      <c r="AP71" s="106">
        <f>AO70</f>
        <v>1174.8100000000004</v>
      </c>
      <c r="AQ71" s="51">
        <f>SUM(AQ68:AQ70)</f>
        <v>0</v>
      </c>
      <c r="AR71" s="59"/>
      <c r="AS71" s="58"/>
      <c r="AT71" s="58"/>
      <c r="AU71" s="58"/>
      <c r="AV71" s="58"/>
    </row>
    <row r="72" spans="1:48" x14ac:dyDescent="0.2">
      <c r="A72" s="157">
        <v>18</v>
      </c>
      <c r="B72" s="23">
        <v>1</v>
      </c>
      <c r="C72" s="11" t="s">
        <v>52</v>
      </c>
      <c r="D72" s="12">
        <v>19643</v>
      </c>
      <c r="E72" s="12">
        <v>4</v>
      </c>
      <c r="F72" s="12">
        <v>18392</v>
      </c>
      <c r="G72" s="13">
        <v>4.0999999999999996</v>
      </c>
      <c r="H72" s="13">
        <v>7.5</v>
      </c>
      <c r="I72" s="12">
        <v>18155</v>
      </c>
      <c r="J72" s="125">
        <v>4</v>
      </c>
      <c r="K72" s="12">
        <v>16619</v>
      </c>
      <c r="L72" s="14">
        <v>7.2999999999999995E-2</v>
      </c>
      <c r="M72" s="24">
        <f>ROUND(K72*(1-L72),0)</f>
        <v>15406</v>
      </c>
      <c r="N72" s="15">
        <v>0.73799999999999999</v>
      </c>
      <c r="O72" s="25">
        <f>M72*N72</f>
        <v>11369.628000000001</v>
      </c>
      <c r="P72" s="14">
        <v>0.24099999999999999</v>
      </c>
      <c r="Q72" s="25">
        <f>M72*P72</f>
        <v>3712.846</v>
      </c>
      <c r="R72" s="16">
        <v>2.1000000000000001E-2</v>
      </c>
      <c r="S72" s="25">
        <f>M72*R72</f>
        <v>323.52600000000001</v>
      </c>
      <c r="T72" s="26">
        <v>0.20300000000000001</v>
      </c>
      <c r="U72" s="25">
        <f>M72*T72</f>
        <v>3127.4180000000001</v>
      </c>
      <c r="V72" s="16">
        <v>0.52300000000000002</v>
      </c>
      <c r="W72" s="25">
        <f>M72*V72</f>
        <v>8057.3380000000006</v>
      </c>
      <c r="X72" s="16">
        <v>0.4</v>
      </c>
      <c r="Y72" s="25">
        <f>X72*M72</f>
        <v>6162.4000000000005</v>
      </c>
      <c r="Z72" s="17">
        <v>2.9099999999999998E-3</v>
      </c>
      <c r="AA72" s="18">
        <f>M72*Z72</f>
        <v>44.83146</v>
      </c>
      <c r="AB72" s="27">
        <f>IF(M72&gt;0,(AD72+AL72)/M72,0)</f>
        <v>3.3592502142022591E-3</v>
      </c>
      <c r="AC72" s="17">
        <v>2.5000000000000001E-4</v>
      </c>
      <c r="AD72" s="24">
        <f>AC72*M72</f>
        <v>3.8515000000000001</v>
      </c>
      <c r="AE72" s="117">
        <v>0.21859999999999999</v>
      </c>
      <c r="AF72" s="30">
        <f>AI72*(1-AJ72)*AE72</f>
        <v>46.998125600000002</v>
      </c>
      <c r="AG72" s="28">
        <f>IF(AND(AE72&gt;0,AC72&gt;0,Z72&gt;0),((Z72-AC72)*AE72)/((AE72-AC72)*Z72),0)</f>
        <v>0.91513593437818941</v>
      </c>
      <c r="AH72" s="60">
        <f t="shared" si="1"/>
        <v>0.92661837326675256</v>
      </c>
      <c r="AI72" s="12">
        <v>236</v>
      </c>
      <c r="AJ72" s="14">
        <v>8.8999999999999996E-2</v>
      </c>
      <c r="AK72" s="15">
        <v>0.2228</v>
      </c>
      <c r="AL72" s="30">
        <f>AI72*(1-AJ72)*AK72</f>
        <v>47.901108800000003</v>
      </c>
      <c r="AM72" s="19">
        <v>1.65</v>
      </c>
      <c r="AN72" s="19"/>
      <c r="AO72" s="101">
        <f>AO70+AI72-AN72</f>
        <v>1410.8100000000004</v>
      </c>
      <c r="AP72" s="102"/>
      <c r="AQ72" s="12"/>
      <c r="AR72" s="31"/>
      <c r="AS72" s="20"/>
      <c r="AT72" s="20"/>
      <c r="AU72" s="20"/>
      <c r="AV72" s="20"/>
    </row>
    <row r="73" spans="1:48" x14ac:dyDescent="0.2">
      <c r="A73" s="158"/>
      <c r="B73" s="33">
        <v>2</v>
      </c>
      <c r="C73" s="11" t="s">
        <v>54</v>
      </c>
      <c r="D73" s="34">
        <v>19137</v>
      </c>
      <c r="E73" s="34">
        <v>6</v>
      </c>
      <c r="F73" s="34">
        <v>17558</v>
      </c>
      <c r="G73" s="35">
        <v>4.8</v>
      </c>
      <c r="H73" s="35">
        <v>8.5</v>
      </c>
      <c r="I73" s="34">
        <v>17443</v>
      </c>
      <c r="J73" s="126">
        <v>3.5</v>
      </c>
      <c r="K73" s="34">
        <v>16633</v>
      </c>
      <c r="L73" s="36">
        <v>7.3999999999999996E-2</v>
      </c>
      <c r="M73" s="37">
        <f>ROUND(K73*(1-L73),0)</f>
        <v>15402</v>
      </c>
      <c r="N73" s="38">
        <v>0.68</v>
      </c>
      <c r="O73" s="25">
        <f>M73*N73</f>
        <v>10473.36</v>
      </c>
      <c r="P73" s="36">
        <v>0.28199999999999997</v>
      </c>
      <c r="Q73" s="25">
        <f>M73*P73</f>
        <v>4343.3639999999996</v>
      </c>
      <c r="R73" s="39">
        <v>3.7999999999999999E-2</v>
      </c>
      <c r="S73" s="25">
        <f>M73*R73</f>
        <v>585.27599999999995</v>
      </c>
      <c r="T73" s="28">
        <v>0.219</v>
      </c>
      <c r="U73" s="25">
        <f>M73*T73</f>
        <v>3373.038</v>
      </c>
      <c r="V73" s="39">
        <v>0.50700000000000001</v>
      </c>
      <c r="W73" s="25">
        <f>M73*V73</f>
        <v>7808.8140000000003</v>
      </c>
      <c r="X73" s="39">
        <v>0.39</v>
      </c>
      <c r="Y73" s="25">
        <f>X73*M73</f>
        <v>6006.7800000000007</v>
      </c>
      <c r="Z73" s="40">
        <v>2.96E-3</v>
      </c>
      <c r="AA73" s="18">
        <f>M73*Z73</f>
        <v>45.589919999999999</v>
      </c>
      <c r="AB73" s="27">
        <f>IF(M73&gt;0,(AD73+AL73)/M73,0)</f>
        <v>3.1302079470198678E-3</v>
      </c>
      <c r="AC73" s="40">
        <v>2.5000000000000001E-4</v>
      </c>
      <c r="AD73" s="37">
        <f>AC73*M73</f>
        <v>3.8505000000000003</v>
      </c>
      <c r="AE73" s="28">
        <v>0.21890000000000001</v>
      </c>
      <c r="AF73" s="41">
        <f>AI73*(1-AJ73)*AE73</f>
        <v>43.273684300000006</v>
      </c>
      <c r="AG73" s="28">
        <f>IF(AND(AE73&gt;0,AC73&gt;0,Z73&gt;0),((Z73-AC73)*AE73)/((AE73-AC73)*Z73),0)</f>
        <v>0.9165873511288557</v>
      </c>
      <c r="AH73" s="29">
        <f t="shared" si="1"/>
        <v>0.92115934867032401</v>
      </c>
      <c r="AI73" s="34">
        <v>217</v>
      </c>
      <c r="AJ73" s="36">
        <v>8.8999999999999996E-2</v>
      </c>
      <c r="AK73" s="38">
        <v>0.22439999999999999</v>
      </c>
      <c r="AL73" s="41">
        <f>AI73*(1-AJ73)*AK73</f>
        <v>44.360962800000003</v>
      </c>
      <c r="AM73" s="42">
        <v>1.65</v>
      </c>
      <c r="AN73" s="42"/>
      <c r="AO73" s="121">
        <f>AO72+AI73-AN73</f>
        <v>1627.8100000000004</v>
      </c>
      <c r="AP73" s="104"/>
      <c r="AQ73" s="43"/>
      <c r="AR73" s="44"/>
      <c r="AS73" s="45"/>
      <c r="AT73" s="45"/>
      <c r="AU73" s="45"/>
      <c r="AV73" s="45"/>
    </row>
    <row r="74" spans="1:48" x14ac:dyDescent="0.2">
      <c r="A74" s="158"/>
      <c r="B74" s="33">
        <v>3</v>
      </c>
      <c r="C74" s="11" t="s">
        <v>50</v>
      </c>
      <c r="D74" s="43">
        <v>17205</v>
      </c>
      <c r="E74" s="43">
        <v>5</v>
      </c>
      <c r="F74" s="43">
        <v>18004</v>
      </c>
      <c r="G74" s="37">
        <v>2.4</v>
      </c>
      <c r="H74" s="37">
        <v>8.4</v>
      </c>
      <c r="I74" s="43">
        <v>17898</v>
      </c>
      <c r="J74" s="37">
        <v>3.3</v>
      </c>
      <c r="K74" s="43">
        <v>16536</v>
      </c>
      <c r="L74" s="39">
        <v>6.7000000000000004E-2</v>
      </c>
      <c r="M74" s="37">
        <f>ROUND(K74*(1-L74),0)</f>
        <v>15428</v>
      </c>
      <c r="N74" s="28">
        <v>0.626</v>
      </c>
      <c r="O74" s="25">
        <f>M74*N74</f>
        <v>9657.9279999999999</v>
      </c>
      <c r="P74" s="39">
        <v>0.313</v>
      </c>
      <c r="Q74" s="25">
        <f>M74*P74</f>
        <v>4828.9639999999999</v>
      </c>
      <c r="R74" s="39">
        <v>6.0999999999999999E-2</v>
      </c>
      <c r="S74" s="25">
        <f>M74*R74</f>
        <v>941.10799999999995</v>
      </c>
      <c r="T74" s="28">
        <v>0.223</v>
      </c>
      <c r="U74" s="25">
        <f>M74*T74</f>
        <v>3440.444</v>
      </c>
      <c r="V74" s="39">
        <v>0.49299999999999999</v>
      </c>
      <c r="W74" s="25">
        <f>M74*V74</f>
        <v>7606.0039999999999</v>
      </c>
      <c r="X74" s="39">
        <v>0.39</v>
      </c>
      <c r="Y74" s="25">
        <f>X74*M74</f>
        <v>6016.92</v>
      </c>
      <c r="Z74" s="47">
        <v>2.99E-3</v>
      </c>
      <c r="AA74" s="18">
        <f>M74*Z74</f>
        <v>46.129719999999999</v>
      </c>
      <c r="AB74" s="27">
        <f>IF(M74&gt;0,(AD74+AL74)/M74,0)</f>
        <v>3.1979755639097748E-3</v>
      </c>
      <c r="AC74" s="47">
        <v>2.5999999999999998E-4</v>
      </c>
      <c r="AD74" s="37">
        <f>AC74*M74</f>
        <v>4.0112799999999993</v>
      </c>
      <c r="AE74" s="28">
        <v>0.22120000000000001</v>
      </c>
      <c r="AF74" s="41">
        <f>AI74*(1-AJ74)*AE74</f>
        <v>44.325162000000006</v>
      </c>
      <c r="AG74" s="28">
        <f>IF(AND(AE74&gt;0,AC74&gt;0,Z74&gt;0),((Z74-AC74)*AE74)/((AE74-AC74)*Z74),0)</f>
        <v>0.91411793876755842</v>
      </c>
      <c r="AH74" s="29">
        <f t="shared" si="1"/>
        <v>0.91975575628770134</v>
      </c>
      <c r="AI74" s="43">
        <v>219</v>
      </c>
      <c r="AJ74" s="39">
        <v>8.5000000000000006E-2</v>
      </c>
      <c r="AK74" s="28">
        <v>0.22620000000000001</v>
      </c>
      <c r="AL74" s="41">
        <f>AI74*(1-AJ74)*AK74</f>
        <v>45.327087000000006</v>
      </c>
      <c r="AM74" s="18">
        <v>1.6</v>
      </c>
      <c r="AN74" s="18"/>
      <c r="AO74" s="121">
        <f>AO73+AI74-AN74</f>
        <v>1846.8100000000004</v>
      </c>
      <c r="AP74" s="104"/>
      <c r="AQ74" s="43"/>
      <c r="AR74" s="48"/>
      <c r="AS74" s="41"/>
      <c r="AT74" s="41"/>
      <c r="AU74" s="41"/>
      <c r="AV74" s="41"/>
    </row>
    <row r="75" spans="1:48" s="22" customFormat="1" ht="13.5" thickBot="1" x14ac:dyDescent="0.25">
      <c r="A75" s="159"/>
      <c r="B75" s="49" t="s">
        <v>38</v>
      </c>
      <c r="C75" s="50"/>
      <c r="D75" s="51">
        <f>SUM(D72:D74)</f>
        <v>55985</v>
      </c>
      <c r="E75" s="51"/>
      <c r="F75" s="51">
        <f>SUM(F72:F74)</f>
        <v>53954</v>
      </c>
      <c r="G75" s="52"/>
      <c r="H75" s="52"/>
      <c r="I75" s="51">
        <f>SUM(I72:I74)</f>
        <v>53496</v>
      </c>
      <c r="J75" s="52"/>
      <c r="K75" s="51">
        <f>SUM(K72:K74)</f>
        <v>49788</v>
      </c>
      <c r="L75" s="21">
        <f>IF(K75&gt;0,(K72*L72+K73*L73+K74*L74)/K75,0)</f>
        <v>7.1341307142283275E-2</v>
      </c>
      <c r="M75" s="52">
        <f>M72+M73+M74</f>
        <v>46236</v>
      </c>
      <c r="N75" s="53">
        <f>IF(M75&gt;0,O75/M75,0)</f>
        <v>0.68130711999307902</v>
      </c>
      <c r="O75" s="54">
        <f>O72+O73+O74</f>
        <v>31500.916000000001</v>
      </c>
      <c r="P75" s="21">
        <f>IF(M75&gt;0,Q75/M75,0)</f>
        <v>0.27868271476771345</v>
      </c>
      <c r="Q75" s="54">
        <f>Q72+Q73+Q74</f>
        <v>12885.173999999999</v>
      </c>
      <c r="R75" s="21">
        <f>IF(M75&gt;0,S75/M75,0)</f>
        <v>4.0010165239207543E-2</v>
      </c>
      <c r="S75" s="54">
        <f>S72+S73+S74</f>
        <v>1849.9099999999999</v>
      </c>
      <c r="T75" s="21">
        <f>IF(M75&gt;0,U75/M75,0)</f>
        <v>0.21500346050696426</v>
      </c>
      <c r="U75" s="54">
        <f>U72+U73+U74</f>
        <v>9940.9</v>
      </c>
      <c r="V75" s="21">
        <f>IF(M75&gt;0,W75/M75,0)</f>
        <v>0.50765974565273819</v>
      </c>
      <c r="W75" s="54">
        <f>W72+W73+W74</f>
        <v>23472.156000000003</v>
      </c>
      <c r="X75" s="21">
        <f>IF(M75&gt;0,Y75/M75,0)</f>
        <v>0.39333203564322172</v>
      </c>
      <c r="Y75" s="54">
        <f>Y72+Y73+Y74</f>
        <v>18186.099999999999</v>
      </c>
      <c r="Z75" s="55">
        <f>IF(M75&gt;0,AA75/M75,0)</f>
        <v>2.953350203304784E-3</v>
      </c>
      <c r="AA75" s="56">
        <f>SUM(AA72:AA74)</f>
        <v>136.55109999999999</v>
      </c>
      <c r="AB75" s="55">
        <f>IF(M75&gt;0,(AB72*M72+AB73*M73+AB74*M74)/M75,0)</f>
        <v>3.2291383034864611E-3</v>
      </c>
      <c r="AC75" s="55">
        <f>IF(K75&gt;0,(K72*AC72+K73*AC73+K74*AC74)/K75,0)</f>
        <v>2.533212822366835E-4</v>
      </c>
      <c r="AD75" s="52">
        <f>SUM(AD72:AD74)</f>
        <v>11.713279999999999</v>
      </c>
      <c r="AE75" s="53">
        <f>IF(K75&gt;0,(K72*AE72+K73*AE73+K74*AE74)/K75,0)</f>
        <v>0.21956375632682573</v>
      </c>
      <c r="AF75" s="58">
        <f>SUM(AF72:AF74)</f>
        <v>134.59697190000003</v>
      </c>
      <c r="AG75" s="53">
        <f>IF(AND(AA75&gt;0),((AA72*AG72+AA73*AG73+AA74*AG74)/AA75),0)</f>
        <v>0.91527661520075254</v>
      </c>
      <c r="AH75" s="57">
        <f t="shared" si="1"/>
        <v>0.92259263304676642</v>
      </c>
      <c r="AI75" s="51">
        <f>SUM(AI72:AI74)</f>
        <v>672</v>
      </c>
      <c r="AJ75" s="21">
        <f>IF(AI75&gt;0,(AJ72*AI72+AJ73*AI73+AJ74*AI74)/AI75,0)</f>
        <v>8.7696428571428564E-2</v>
      </c>
      <c r="AK75" s="53">
        <f>IF(K75&gt;0,(AK72*K72+AK73*K73+AK74*K74)/K75,0)</f>
        <v>0.22446375833534185</v>
      </c>
      <c r="AL75" s="58">
        <f>SUM(AL72:AL74)</f>
        <v>137.58915860000002</v>
      </c>
      <c r="AM75" s="56"/>
      <c r="AN75" s="56">
        <f>SUM(AN72:AN74)</f>
        <v>0</v>
      </c>
      <c r="AO75" s="105"/>
      <c r="AP75" s="106">
        <f>AO74</f>
        <v>1846.8100000000004</v>
      </c>
      <c r="AQ75" s="51">
        <f>SUM(AQ72:AQ74)</f>
        <v>0</v>
      </c>
      <c r="AR75" s="59"/>
      <c r="AS75" s="58"/>
      <c r="AT75" s="58"/>
      <c r="AU75" s="58"/>
      <c r="AV75" s="58"/>
    </row>
    <row r="76" spans="1:48" x14ac:dyDescent="0.2">
      <c r="A76" s="157">
        <v>19</v>
      </c>
      <c r="B76" s="23">
        <v>1</v>
      </c>
      <c r="C76" s="11" t="s">
        <v>51</v>
      </c>
      <c r="D76" s="12">
        <v>19405</v>
      </c>
      <c r="E76" s="12">
        <v>2</v>
      </c>
      <c r="F76" s="12">
        <v>16747</v>
      </c>
      <c r="G76" s="13">
        <v>2.9</v>
      </c>
      <c r="H76" s="13">
        <v>8.1999999999999993</v>
      </c>
      <c r="I76" s="12">
        <v>17132</v>
      </c>
      <c r="J76" s="13">
        <v>3</v>
      </c>
      <c r="K76" s="12">
        <v>16667</v>
      </c>
      <c r="L76" s="14">
        <v>7.0000000000000007E-2</v>
      </c>
      <c r="M76" s="24">
        <f>ROUND(K76*(1-L76),0)</f>
        <v>15500</v>
      </c>
      <c r="N76" s="15">
        <v>0.64400000000000002</v>
      </c>
      <c r="O76" s="25">
        <f>M76*N76</f>
        <v>9982</v>
      </c>
      <c r="P76" s="14">
        <v>0.315</v>
      </c>
      <c r="Q76" s="25">
        <f>M76*P76</f>
        <v>4882.5</v>
      </c>
      <c r="R76" s="16">
        <v>4.1000000000000002E-2</v>
      </c>
      <c r="S76" s="25">
        <f>M76*R76</f>
        <v>635.5</v>
      </c>
      <c r="T76" s="26">
        <v>0.217</v>
      </c>
      <c r="U76" s="25">
        <f>M76*T76</f>
        <v>3363.5</v>
      </c>
      <c r="V76" s="16">
        <v>0.498</v>
      </c>
      <c r="W76" s="25">
        <f>M76*V76</f>
        <v>7719</v>
      </c>
      <c r="X76" s="16">
        <v>0.39</v>
      </c>
      <c r="Y76" s="25">
        <f>X76*M76</f>
        <v>6045</v>
      </c>
      <c r="Z76" s="17">
        <v>3.0599999999999998E-3</v>
      </c>
      <c r="AA76" s="18">
        <f>M76*Z76</f>
        <v>47.43</v>
      </c>
      <c r="AB76" s="27">
        <f>IF(M76&gt;0,(AD76+AL76)/M76,0)</f>
        <v>3.3731302451612904E-3</v>
      </c>
      <c r="AC76" s="17">
        <v>2.7E-4</v>
      </c>
      <c r="AD76" s="24">
        <f>AC76*M76</f>
        <v>4.1850000000000005</v>
      </c>
      <c r="AE76" s="117">
        <v>0.218</v>
      </c>
      <c r="AF76" s="30">
        <f>AI76*(1-AJ76)*AE76</f>
        <v>45.628708000000003</v>
      </c>
      <c r="AG76" s="28">
        <f>IF(AND(AE76&gt;0,AC76&gt;0,Z76&gt;0),((Z76-AC76)*AE76)/((AE76-AC76)*Z76),0)</f>
        <v>0.91289535609402916</v>
      </c>
      <c r="AH76" s="60">
        <f t="shared" si="1"/>
        <v>0.92103781463051648</v>
      </c>
      <c r="AI76" s="12">
        <v>229</v>
      </c>
      <c r="AJ76" s="14">
        <v>8.5999999999999993E-2</v>
      </c>
      <c r="AK76" s="15">
        <v>0.2298</v>
      </c>
      <c r="AL76" s="30">
        <f>AI76*(1-AJ76)*AK76</f>
        <v>48.098518800000001</v>
      </c>
      <c r="AM76" s="19">
        <v>1.6</v>
      </c>
      <c r="AN76" s="19"/>
      <c r="AO76" s="101">
        <f>AO74+AI76-AN76</f>
        <v>2075.8100000000004</v>
      </c>
      <c r="AP76" s="102"/>
      <c r="AQ76" s="12"/>
      <c r="AR76" s="31"/>
      <c r="AS76" s="20"/>
      <c r="AT76" s="20"/>
      <c r="AU76" s="20"/>
      <c r="AV76" s="20"/>
    </row>
    <row r="77" spans="1:48" x14ac:dyDescent="0.2">
      <c r="A77" s="158"/>
      <c r="B77" s="33">
        <v>2</v>
      </c>
      <c r="C77" s="11" t="s">
        <v>54</v>
      </c>
      <c r="D77" s="34">
        <v>18267</v>
      </c>
      <c r="E77" s="34">
        <v>5</v>
      </c>
      <c r="F77" s="34">
        <v>17497</v>
      </c>
      <c r="G77" s="35">
        <v>3.2</v>
      </c>
      <c r="H77" s="35">
        <v>7.2</v>
      </c>
      <c r="I77" s="34">
        <v>17793</v>
      </c>
      <c r="J77" s="35">
        <v>2.7</v>
      </c>
      <c r="K77" s="34">
        <v>16610</v>
      </c>
      <c r="L77" s="36">
        <v>7.0000000000000007E-2</v>
      </c>
      <c r="M77" s="37">
        <f>ROUND(K77*(1-L77),0)</f>
        <v>15447</v>
      </c>
      <c r="N77" s="38">
        <v>0.66900000000000004</v>
      </c>
      <c r="O77" s="25">
        <f>M77*N77</f>
        <v>10334.043000000001</v>
      </c>
      <c r="P77" s="36">
        <v>0.29799999999999999</v>
      </c>
      <c r="Q77" s="25">
        <f>M77*P77</f>
        <v>4603.2060000000001</v>
      </c>
      <c r="R77" s="39">
        <v>3.3000000000000002E-2</v>
      </c>
      <c r="S77" s="25">
        <f>M77*R77</f>
        <v>509.75100000000003</v>
      </c>
      <c r="T77" s="28">
        <v>0.222</v>
      </c>
      <c r="U77" s="25">
        <f>M77*T77</f>
        <v>3429.2339999999999</v>
      </c>
      <c r="V77" s="39">
        <v>0.498</v>
      </c>
      <c r="W77" s="25">
        <f>M77*V77</f>
        <v>7692.6059999999998</v>
      </c>
      <c r="X77" s="39">
        <v>0.39</v>
      </c>
      <c r="Y77" s="25">
        <f>X77*M77</f>
        <v>6024.33</v>
      </c>
      <c r="Z77" s="40">
        <v>3.2000000000000002E-3</v>
      </c>
      <c r="AA77" s="18">
        <f>M77*Z77</f>
        <v>49.430400000000006</v>
      </c>
      <c r="AB77" s="27">
        <f>IF(M77&gt;0,(AD77+AL77)/M77,0)</f>
        <v>3.4081741697416976E-3</v>
      </c>
      <c r="AC77" s="40">
        <v>3.4000000000000002E-4</v>
      </c>
      <c r="AD77" s="37">
        <f>AC77*M77</f>
        <v>5.2519800000000005</v>
      </c>
      <c r="AE77" s="28">
        <v>0.2167</v>
      </c>
      <c r="AF77" s="41">
        <f>AI77*(1-AJ77)*AE77</f>
        <v>46.640774399999998</v>
      </c>
      <c r="AG77" s="28">
        <f>IF(AND(AE77&gt;0,AC77&gt;0,Z77&gt;0),((Z77-AC77)*AE77)/((AE77-AC77)*Z77),0)</f>
        <v>0.89515448789055285</v>
      </c>
      <c r="AH77" s="29">
        <f t="shared" si="1"/>
        <v>0.90163200581777692</v>
      </c>
      <c r="AI77" s="34">
        <v>236</v>
      </c>
      <c r="AJ77" s="36">
        <v>8.7999999999999995E-2</v>
      </c>
      <c r="AK77" s="38">
        <v>0.22020000000000001</v>
      </c>
      <c r="AL77" s="41">
        <f>AI77*(1-AJ77)*AK77</f>
        <v>47.394086399999999</v>
      </c>
      <c r="AM77" s="42">
        <v>1.73</v>
      </c>
      <c r="AN77" s="42"/>
      <c r="AO77" s="121">
        <f>AO76+AI77-AN77</f>
        <v>2311.8100000000004</v>
      </c>
      <c r="AP77" s="104"/>
      <c r="AQ77" s="43"/>
      <c r="AR77" s="44"/>
      <c r="AS77" s="45"/>
      <c r="AT77" s="45"/>
      <c r="AU77" s="45"/>
      <c r="AV77" s="45"/>
    </row>
    <row r="78" spans="1:48" x14ac:dyDescent="0.2">
      <c r="A78" s="158"/>
      <c r="B78" s="33">
        <v>3</v>
      </c>
      <c r="C78" s="11" t="s">
        <v>50</v>
      </c>
      <c r="D78" s="43">
        <v>17200</v>
      </c>
      <c r="E78" s="43">
        <v>4</v>
      </c>
      <c r="F78" s="43">
        <v>17457</v>
      </c>
      <c r="G78" s="37">
        <v>2.4</v>
      </c>
      <c r="H78" s="37">
        <v>8.1999999999999993</v>
      </c>
      <c r="I78" s="43">
        <v>17089</v>
      </c>
      <c r="J78" s="127">
        <v>2.7</v>
      </c>
      <c r="K78" s="43">
        <v>16594</v>
      </c>
      <c r="L78" s="39">
        <v>7.0999999999999994E-2</v>
      </c>
      <c r="M78" s="37">
        <f>ROUND(K78*(1-L78),0)</f>
        <v>15416</v>
      </c>
      <c r="N78" s="28">
        <v>0.66700000000000004</v>
      </c>
      <c r="O78" s="25">
        <f>M78*N78</f>
        <v>10282.472</v>
      </c>
      <c r="P78" s="39">
        <v>0.26500000000000001</v>
      </c>
      <c r="Q78" s="25">
        <f>M78*P78</f>
        <v>4085.2400000000002</v>
      </c>
      <c r="R78" s="39">
        <v>6.8000000000000005E-2</v>
      </c>
      <c r="S78" s="25">
        <f>M78*R78</f>
        <v>1048.288</v>
      </c>
      <c r="T78" s="28">
        <v>0.216</v>
      </c>
      <c r="U78" s="25">
        <f>M78*T78</f>
        <v>3329.8559999999998</v>
      </c>
      <c r="V78" s="39">
        <v>0.48699999999999999</v>
      </c>
      <c r="W78" s="25">
        <f>M78*V78</f>
        <v>7507.5919999999996</v>
      </c>
      <c r="X78" s="39">
        <v>0.39</v>
      </c>
      <c r="Y78" s="25">
        <f>X78*M78</f>
        <v>6012.24</v>
      </c>
      <c r="Z78" s="47">
        <v>3.0999999999999999E-3</v>
      </c>
      <c r="AA78" s="18">
        <f>M78*Z78</f>
        <v>47.7896</v>
      </c>
      <c r="AB78" s="27">
        <f>IF(M78&gt;0,(AD78+AL78)/M78,0)</f>
        <v>3.1860061235080435E-3</v>
      </c>
      <c r="AC78" s="47">
        <v>2.7999999999999998E-4</v>
      </c>
      <c r="AD78" s="37">
        <f>AC78*M78</f>
        <v>4.3164799999999994</v>
      </c>
      <c r="AE78" s="28">
        <v>0.22059999999999999</v>
      </c>
      <c r="AF78" s="41">
        <f>AI78*(1-AJ78)*AE78</f>
        <v>44.0599968</v>
      </c>
      <c r="AG78" s="28">
        <f>IF(AND(AE78&gt;0,AC78&gt;0,Z78&gt;0),((Z78-AC78)*AE78)/((AE78-AC78)*Z78),0)</f>
        <v>0.91083350903085258</v>
      </c>
      <c r="AH78" s="29">
        <f t="shared" si="1"/>
        <v>0.91325571705323738</v>
      </c>
      <c r="AI78" s="43">
        <v>219</v>
      </c>
      <c r="AJ78" s="39">
        <v>8.7999999999999995E-2</v>
      </c>
      <c r="AK78" s="28">
        <v>0.2243</v>
      </c>
      <c r="AL78" s="41">
        <f>AI78*(1-AJ78)*AK78</f>
        <v>44.798990400000001</v>
      </c>
      <c r="AM78" s="18">
        <v>1.6</v>
      </c>
      <c r="AN78" s="18"/>
      <c r="AO78" s="121">
        <f>AO77+AI78-AN78</f>
        <v>2530.8100000000004</v>
      </c>
      <c r="AP78" s="104"/>
      <c r="AQ78" s="43"/>
      <c r="AR78" s="48"/>
      <c r="AS78" s="41"/>
      <c r="AT78" s="41"/>
      <c r="AU78" s="41"/>
      <c r="AV78" s="41"/>
    </row>
    <row r="79" spans="1:48" s="22" customFormat="1" ht="13.5" thickBot="1" x14ac:dyDescent="0.25">
      <c r="A79" s="159"/>
      <c r="B79" s="49" t="s">
        <v>38</v>
      </c>
      <c r="C79" s="50"/>
      <c r="D79" s="51">
        <f>SUM(D76:D78)</f>
        <v>54872</v>
      </c>
      <c r="E79" s="51"/>
      <c r="F79" s="51">
        <f>SUM(F76:F78)</f>
        <v>51701</v>
      </c>
      <c r="G79" s="52"/>
      <c r="H79" s="52"/>
      <c r="I79" s="51">
        <f>SUM(I76:I78)</f>
        <v>52014</v>
      </c>
      <c r="J79" s="52"/>
      <c r="K79" s="51">
        <f>SUM(K76:K78)</f>
        <v>49871</v>
      </c>
      <c r="L79" s="21">
        <f>IF(K79&gt;0,(K76*L76+K77*L77+K78*L78)/K79,0)</f>
        <v>7.0332738465240324E-2</v>
      </c>
      <c r="M79" s="52">
        <f>M76+M77+M78</f>
        <v>46363</v>
      </c>
      <c r="N79" s="53">
        <f>IF(M79&gt;0,O79/M79,0)</f>
        <v>0.65997702909647782</v>
      </c>
      <c r="O79" s="54">
        <f>O76+O77+O78</f>
        <v>30598.514999999999</v>
      </c>
      <c r="P79" s="21">
        <f>IF(M79&gt;0,Q79/M79,0)</f>
        <v>0.29271069602916117</v>
      </c>
      <c r="Q79" s="54">
        <f>Q76+Q77+Q78</f>
        <v>13570.946</v>
      </c>
      <c r="R79" s="21">
        <f>IF(M79&gt;0,S79/M79,0)</f>
        <v>4.7312274874361016E-2</v>
      </c>
      <c r="S79" s="54">
        <f>S76+S77+S78</f>
        <v>2193.5389999999998</v>
      </c>
      <c r="T79" s="21">
        <f>IF(M79&gt;0,U79/M79,0)</f>
        <v>0.21833336928153915</v>
      </c>
      <c r="U79" s="54">
        <f>U76+U77+U78</f>
        <v>10122.59</v>
      </c>
      <c r="V79" s="21">
        <f>IF(M79&gt;0,W79/M79,0)</f>
        <v>0.4943424282294071</v>
      </c>
      <c r="W79" s="54">
        <f>W76+W77+W78</f>
        <v>22919.198</v>
      </c>
      <c r="X79" s="21">
        <f>IF(M79&gt;0,Y79/M79,0)</f>
        <v>0.39</v>
      </c>
      <c r="Y79" s="54">
        <f>Y76+Y77+Y78</f>
        <v>18081.57</v>
      </c>
      <c r="Z79" s="55">
        <f>IF(M79&gt;0,AA79/M79,0)</f>
        <v>3.1199447835558529E-3</v>
      </c>
      <c r="AA79" s="56">
        <f>SUM(AA76:AA78)</f>
        <v>144.65</v>
      </c>
      <c r="AB79" s="55">
        <f>IF(M79&gt;0,(AB76*M76+AB77*M77+AB78*M78)/M79,0)</f>
        <v>3.322586019023791E-3</v>
      </c>
      <c r="AC79" s="55">
        <f>IF(K79&gt;0,(K76*AC76+K77*AC77+K78*AC78)/K79,0)</f>
        <v>2.9664153516071467E-4</v>
      </c>
      <c r="AD79" s="52">
        <f>SUM(AD76:AD78)</f>
        <v>13.75346</v>
      </c>
      <c r="AE79" s="53">
        <f>IF(K79&gt;0,(K76*AE76+K77*AE77+K78*AE78)/K79,0)</f>
        <v>0.21843214292875618</v>
      </c>
      <c r="AF79" s="58">
        <f>SUM(AF76:AF78)</f>
        <v>136.32947920000001</v>
      </c>
      <c r="AG79" s="53">
        <f>IF(AND(AA79&gt;0),((AA76*AG76+AA77*AG77+AA78*AG78)/AA79),0)</f>
        <v>0.90615167784960815</v>
      </c>
      <c r="AH79" s="57">
        <f t="shared" si="1"/>
        <v>0.91192318461398192</v>
      </c>
      <c r="AI79" s="51">
        <f>SUM(AI76:AI78)</f>
        <v>684</v>
      </c>
      <c r="AJ79" s="21">
        <f>IF(AI79&gt;0,(AJ76*AI76+AJ77*AI77+AJ78*AI78)/AI79,0)</f>
        <v>8.7330409356725133E-2</v>
      </c>
      <c r="AK79" s="53">
        <f>IF(K79&gt;0,(AK76*K76+AK77*K77+AK78*K78)/K79,0)</f>
        <v>0.2247725692286098</v>
      </c>
      <c r="AL79" s="58">
        <f>SUM(AL76:AL78)</f>
        <v>140.29159559999999</v>
      </c>
      <c r="AM79" s="56"/>
      <c r="AN79" s="56">
        <f>SUM(AN76:AN78)</f>
        <v>0</v>
      </c>
      <c r="AO79" s="105"/>
      <c r="AP79" s="106">
        <f>AO78</f>
        <v>2530.8100000000004</v>
      </c>
      <c r="AQ79" s="51">
        <f>SUM(AQ76:AQ78)</f>
        <v>0</v>
      </c>
      <c r="AR79" s="59"/>
      <c r="AS79" s="58"/>
      <c r="AT79" s="58"/>
      <c r="AU79" s="58"/>
      <c r="AV79" s="58"/>
    </row>
    <row r="80" spans="1:48" x14ac:dyDescent="0.2">
      <c r="A80" s="157">
        <v>20</v>
      </c>
      <c r="B80" s="23">
        <v>1</v>
      </c>
      <c r="C80" s="11" t="s">
        <v>51</v>
      </c>
      <c r="D80" s="12">
        <v>7759</v>
      </c>
      <c r="E80" s="12">
        <v>2</v>
      </c>
      <c r="F80" s="12">
        <v>12000</v>
      </c>
      <c r="G80" s="13">
        <v>2.8</v>
      </c>
      <c r="H80" s="13">
        <v>8.4</v>
      </c>
      <c r="I80" s="12">
        <v>12295</v>
      </c>
      <c r="J80" s="125">
        <v>4.0999999999999996</v>
      </c>
      <c r="K80" s="12">
        <v>16417</v>
      </c>
      <c r="L80" s="14">
        <v>7.2999999999999995E-2</v>
      </c>
      <c r="M80" s="24">
        <f>ROUND(K80*(1-L80),0)</f>
        <v>15219</v>
      </c>
      <c r="N80" s="15">
        <v>0.63900000000000001</v>
      </c>
      <c r="O80" s="25">
        <f>M80*N80</f>
        <v>9724.9410000000007</v>
      </c>
      <c r="P80" s="14">
        <v>0.33200000000000002</v>
      </c>
      <c r="Q80" s="25">
        <f>M80*P80</f>
        <v>5052.7080000000005</v>
      </c>
      <c r="R80" s="16">
        <v>2.9000000000000001E-2</v>
      </c>
      <c r="S80" s="25">
        <f>M80*R80</f>
        <v>441.351</v>
      </c>
      <c r="T80" s="26">
        <v>0.20799999999999999</v>
      </c>
      <c r="U80" s="25">
        <f>M80*T80</f>
        <v>3165.5519999999997</v>
      </c>
      <c r="V80" s="16">
        <v>0.50900000000000001</v>
      </c>
      <c r="W80" s="25">
        <f>M80*V80</f>
        <v>7746.4710000000005</v>
      </c>
      <c r="X80" s="16">
        <v>0.39</v>
      </c>
      <c r="Y80" s="25">
        <f>X80*M80</f>
        <v>5935.41</v>
      </c>
      <c r="Z80" s="17">
        <v>3.0500000000000002E-3</v>
      </c>
      <c r="AA80" s="18">
        <f>M80*Z80</f>
        <v>46.417950000000005</v>
      </c>
      <c r="AB80" s="27">
        <f>IF(M80&gt;0,(AD80+AL80)/M80,0)</f>
        <v>3.1911056179775277E-3</v>
      </c>
      <c r="AC80" s="17">
        <v>2.5999999999999998E-4</v>
      </c>
      <c r="AD80" s="24">
        <f>AC80*M80</f>
        <v>3.9569399999999995</v>
      </c>
      <c r="AE80" s="117">
        <v>0.21629999999999999</v>
      </c>
      <c r="AF80" s="30">
        <f>AI80*(1-AJ80)*AE80</f>
        <v>43.404488399999998</v>
      </c>
      <c r="AG80" s="28">
        <f>IF(AND(AE80&gt;0,AC80&gt;0,Z80&gt;0),((Z80-AC80)*AE80)/((AE80-AC80)*Z80),0)</f>
        <v>0.91585498738849225</v>
      </c>
      <c r="AH80" s="60">
        <f t="shared" si="1"/>
        <v>0.91959909112032834</v>
      </c>
      <c r="AI80" s="12">
        <v>221</v>
      </c>
      <c r="AJ80" s="14">
        <v>9.1999999999999998E-2</v>
      </c>
      <c r="AK80" s="15">
        <v>0.2223</v>
      </c>
      <c r="AL80" s="30">
        <f>AI80*(1-AJ80)*AK80</f>
        <v>44.6084964</v>
      </c>
      <c r="AM80" s="19">
        <v>1.62</v>
      </c>
      <c r="AN80" s="19">
        <v>1101.02</v>
      </c>
      <c r="AO80" s="101">
        <f>AO78+AI80-AN80</f>
        <v>1650.7900000000004</v>
      </c>
      <c r="AP80" s="102"/>
      <c r="AQ80" s="12"/>
      <c r="AR80" s="31"/>
      <c r="AS80" s="20"/>
      <c r="AT80" s="20"/>
      <c r="AU80" s="20"/>
      <c r="AV80" s="20"/>
    </row>
    <row r="81" spans="1:48" x14ac:dyDescent="0.2">
      <c r="A81" s="158"/>
      <c r="B81" s="33">
        <v>2</v>
      </c>
      <c r="C81" s="11" t="s">
        <v>56</v>
      </c>
      <c r="D81" s="34">
        <v>17303</v>
      </c>
      <c r="E81" s="34">
        <v>1</v>
      </c>
      <c r="F81" s="34">
        <v>5616</v>
      </c>
      <c r="G81" s="35">
        <v>3.8</v>
      </c>
      <c r="H81" s="35">
        <v>8.9</v>
      </c>
      <c r="I81" s="34">
        <v>6178</v>
      </c>
      <c r="J81" s="35">
        <v>7.2</v>
      </c>
      <c r="K81" s="34">
        <v>15847</v>
      </c>
      <c r="L81" s="36">
        <v>7.6999999999999999E-2</v>
      </c>
      <c r="M81" s="37">
        <f>ROUND(K81*(1-L81),0)</f>
        <v>14627</v>
      </c>
      <c r="N81" s="38">
        <v>0.72799999999999998</v>
      </c>
      <c r="O81" s="25">
        <f>M81*N81</f>
        <v>10648.456</v>
      </c>
      <c r="P81" s="36">
        <v>0.249</v>
      </c>
      <c r="Q81" s="25">
        <f>M81*P81</f>
        <v>3642.123</v>
      </c>
      <c r="R81" s="39">
        <v>2.3E-2</v>
      </c>
      <c r="S81" s="25">
        <f>M81*R81</f>
        <v>336.42099999999999</v>
      </c>
      <c r="T81" s="28">
        <v>0.20200000000000001</v>
      </c>
      <c r="U81" s="25">
        <f>M81*T81</f>
        <v>2954.654</v>
      </c>
      <c r="V81" s="39">
        <v>0.52200000000000002</v>
      </c>
      <c r="W81" s="25">
        <f>M81*V81</f>
        <v>7635.2939999999999</v>
      </c>
      <c r="X81" s="39">
        <v>0.39</v>
      </c>
      <c r="Y81" s="25">
        <f>X81*M81</f>
        <v>5704.53</v>
      </c>
      <c r="Z81" s="40">
        <v>2.96E-3</v>
      </c>
      <c r="AA81" s="18">
        <f>M81*Z81</f>
        <v>43.295920000000002</v>
      </c>
      <c r="AB81" s="27">
        <f>IF(M81&gt;0,(AD81+AL81)/M81,0)</f>
        <v>3.2088450673412178E-3</v>
      </c>
      <c r="AC81" s="40">
        <v>2.5999999999999998E-4</v>
      </c>
      <c r="AD81" s="37">
        <f>AC81*M81</f>
        <v>3.8030199999999996</v>
      </c>
      <c r="AE81" s="28">
        <v>0.214</v>
      </c>
      <c r="AF81" s="41">
        <f>AI81*(1-AJ81)*AE81</f>
        <v>41.466352000000001</v>
      </c>
      <c r="AG81" s="28">
        <f>IF(AND(AE81&gt;0,AC81&gt;0,Z81&gt;0),((Z81-AC81)*AE81)/((AE81-AC81)*Z81),0)</f>
        <v>0.91327174465566929</v>
      </c>
      <c r="AH81" s="29">
        <f t="shared" si="1"/>
        <v>0.92004859271875761</v>
      </c>
      <c r="AI81" s="34">
        <v>212</v>
      </c>
      <c r="AJ81" s="36">
        <v>8.5999999999999993E-2</v>
      </c>
      <c r="AK81" s="38">
        <v>0.22259999999999999</v>
      </c>
      <c r="AL81" s="41">
        <f>AI81*(1-AJ81)*AK81</f>
        <v>43.132756799999996</v>
      </c>
      <c r="AM81" s="42">
        <v>1.6</v>
      </c>
      <c r="AN81" s="42"/>
      <c r="AO81" s="121">
        <f>AO80+AI81-AN81</f>
        <v>1862.7900000000004</v>
      </c>
      <c r="AP81" s="104"/>
      <c r="AQ81" s="43"/>
      <c r="AR81" s="44"/>
      <c r="AS81" s="45"/>
      <c r="AT81" s="45"/>
      <c r="AU81" s="45"/>
      <c r="AV81" s="45"/>
    </row>
    <row r="82" spans="1:48" x14ac:dyDescent="0.2">
      <c r="A82" s="158"/>
      <c r="B82" s="33">
        <v>3</v>
      </c>
      <c r="C82" s="11" t="s">
        <v>50</v>
      </c>
      <c r="D82" s="43">
        <v>1900</v>
      </c>
      <c r="E82" s="43">
        <v>0</v>
      </c>
      <c r="F82" s="43">
        <v>562</v>
      </c>
      <c r="G82" s="37">
        <v>5.5</v>
      </c>
      <c r="H82" s="37">
        <v>10.6</v>
      </c>
      <c r="I82" s="43">
        <v>2515</v>
      </c>
      <c r="J82" s="37">
        <v>11.1</v>
      </c>
      <c r="K82" s="43">
        <v>14957</v>
      </c>
      <c r="L82" s="39">
        <v>7.0000000000000007E-2</v>
      </c>
      <c r="M82" s="37">
        <f>ROUND(K82*(1-L82),0)</f>
        <v>13910</v>
      </c>
      <c r="N82" s="28">
        <v>0.624</v>
      </c>
      <c r="O82" s="25">
        <f>M82*N82</f>
        <v>8679.84</v>
      </c>
      <c r="P82" s="39">
        <v>0.29299999999999998</v>
      </c>
      <c r="Q82" s="25">
        <f>M82*P82</f>
        <v>4075.6299999999997</v>
      </c>
      <c r="R82" s="39">
        <v>8.3000000000000004E-2</v>
      </c>
      <c r="S82" s="25">
        <f>M82*R82</f>
        <v>1154.53</v>
      </c>
      <c r="T82" s="28">
        <v>0.2</v>
      </c>
      <c r="U82" s="25">
        <f>M82*T82</f>
        <v>2782</v>
      </c>
      <c r="V82" s="39">
        <v>0.50900000000000001</v>
      </c>
      <c r="W82" s="25">
        <f>M82*V82</f>
        <v>7080.1900000000005</v>
      </c>
      <c r="X82" s="39">
        <v>0.38</v>
      </c>
      <c r="Y82" s="25">
        <f>X82*M82</f>
        <v>5285.8</v>
      </c>
      <c r="Z82" s="47">
        <v>2.97E-3</v>
      </c>
      <c r="AA82" s="18">
        <f>M82*Z82</f>
        <v>41.3127</v>
      </c>
      <c r="AB82" s="27">
        <f>IF(M82&gt;0,(AD82+AL82)/M82,0)</f>
        <v>3.1719324227174692E-3</v>
      </c>
      <c r="AC82" s="47">
        <v>2.7999999999999998E-4</v>
      </c>
      <c r="AD82" s="37">
        <f>AC82*M82</f>
        <v>3.8947999999999996</v>
      </c>
      <c r="AE82" s="28">
        <v>0.20530000000000001</v>
      </c>
      <c r="AF82" s="41">
        <f>AI82*(1-AJ82)*AE82</f>
        <v>37.487780000000001</v>
      </c>
      <c r="AG82" s="28">
        <f>IF(AND(AE82&gt;0,AC82&gt;0,Z82&gt;0),((Z82-AC82)*AE82)/((AE82-AC82)*Z82),0)</f>
        <v>0.90696087135458892</v>
      </c>
      <c r="AH82" s="29">
        <f t="shared" si="1"/>
        <v>0.91288600875319748</v>
      </c>
      <c r="AI82" s="43">
        <v>200</v>
      </c>
      <c r="AJ82" s="39">
        <v>8.6999999999999994E-2</v>
      </c>
      <c r="AK82" s="28">
        <v>0.2203</v>
      </c>
      <c r="AL82" s="41">
        <f>AI82*(1-AJ82)*AK82</f>
        <v>40.226779999999998</v>
      </c>
      <c r="AM82" s="18">
        <v>1.6</v>
      </c>
      <c r="AN82" s="18"/>
      <c r="AO82" s="121">
        <f>AO81+AI82-AN82</f>
        <v>2062.7900000000004</v>
      </c>
      <c r="AP82" s="104"/>
      <c r="AQ82" s="43"/>
      <c r="AR82" s="48"/>
      <c r="AS82" s="41"/>
      <c r="AT82" s="41"/>
      <c r="AU82" s="41"/>
      <c r="AV82" s="41"/>
    </row>
    <row r="83" spans="1:48" s="22" customFormat="1" ht="13.5" thickBot="1" x14ac:dyDescent="0.25">
      <c r="A83" s="159"/>
      <c r="B83" s="49" t="s">
        <v>38</v>
      </c>
      <c r="C83" s="50"/>
      <c r="D83" s="51">
        <f>SUM(D80:D82)</f>
        <v>26962</v>
      </c>
      <c r="E83" s="51"/>
      <c r="F83" s="51">
        <f>SUM(F80:F82)</f>
        <v>18178</v>
      </c>
      <c r="G83" s="52"/>
      <c r="H83" s="52"/>
      <c r="I83" s="51">
        <f>SUM(I80:I82)</f>
        <v>20988</v>
      </c>
      <c r="J83" s="52"/>
      <c r="K83" s="51">
        <f>SUM(K80:K82)</f>
        <v>47221</v>
      </c>
      <c r="L83" s="21">
        <f>IF(K83&gt;0,(K80*L80+K81*L81+K82*L82)/K83,0)</f>
        <v>7.3392134855255073E-2</v>
      </c>
      <c r="M83" s="52">
        <f>M80+M81+M82</f>
        <v>43756</v>
      </c>
      <c r="N83" s="53">
        <f>IF(M83&gt;0,O83/M83,0)</f>
        <v>0.66398292805558101</v>
      </c>
      <c r="O83" s="54">
        <f>O80+O81+O82</f>
        <v>29053.237000000001</v>
      </c>
      <c r="P83" s="21">
        <f>IF(M83&gt;0,Q83/M83,0)</f>
        <v>0.29185622543194073</v>
      </c>
      <c r="Q83" s="54">
        <f>Q80+Q81+Q82</f>
        <v>12770.460999999999</v>
      </c>
      <c r="R83" s="21">
        <f>IF(M83&gt;0,S83/M83,0)</f>
        <v>4.4160846512478286E-2</v>
      </c>
      <c r="S83" s="54">
        <f>S80+S81+S82</f>
        <v>1932.3019999999999</v>
      </c>
      <c r="T83" s="21">
        <f>IF(M83&gt;0,U83/M83,0)</f>
        <v>0.20345109242161075</v>
      </c>
      <c r="U83" s="54">
        <f>U80+U81+U82</f>
        <v>8902.2060000000001</v>
      </c>
      <c r="V83" s="21">
        <f>IF(M83&gt;0,W83/M83,0)</f>
        <v>0.513345712587988</v>
      </c>
      <c r="W83" s="54">
        <f>W80+W81+W82</f>
        <v>22461.955000000002</v>
      </c>
      <c r="X83" s="21">
        <f>IF(M83&gt;0,Y83/M83,0)</f>
        <v>0.38682100740469871</v>
      </c>
      <c r="Y83" s="54">
        <f>Y80+Y81+Y82</f>
        <v>16925.739999999998</v>
      </c>
      <c r="Z83" s="55">
        <f>IF(M83&gt;0,AA83/M83,0)</f>
        <v>2.9944823567053668E-3</v>
      </c>
      <c r="AA83" s="56">
        <f>SUM(AA80:AA82)</f>
        <v>131.02657000000002</v>
      </c>
      <c r="AB83" s="55">
        <f>IF(M83&gt;0,(AB80*M80+AB81*M81+AB82*M82)/M83,0)</f>
        <v>3.1909405155864335E-3</v>
      </c>
      <c r="AC83" s="55">
        <f>IF(K83&gt;0,(K80*AC80+K81*AC81+K82*AC82)/K83,0)</f>
        <v>2.6633489337371085E-4</v>
      </c>
      <c r="AD83" s="52">
        <f>SUM(AD80:AD82)</f>
        <v>11.65476</v>
      </c>
      <c r="AE83" s="53">
        <f>IF(K83&gt;0,(K80*AE80+K81*AE81+K82*AE82)/K83,0)</f>
        <v>0.2120439465492048</v>
      </c>
      <c r="AF83" s="58">
        <f>SUM(AF80:AF82)</f>
        <v>122.35862039999999</v>
      </c>
      <c r="AG83" s="53">
        <f>IF(AND(AA83&gt;0),((AA80*AG80+AA81*AG81+AA82*AG82)/AA83),0)</f>
        <v>0.91219707420206952</v>
      </c>
      <c r="AH83" s="57">
        <f t="shared" si="1"/>
        <v>0.91763609620594055</v>
      </c>
      <c r="AI83" s="51">
        <f>SUM(AI80:AI82)</f>
        <v>633</v>
      </c>
      <c r="AJ83" s="21">
        <f>IF(AI83&gt;0,(AJ80*AI80+AJ81*AI81+AJ82*AI82)/AI83,0)</f>
        <v>8.8410742496050548E-2</v>
      </c>
      <c r="AK83" s="53">
        <f>IF(K83&gt;0,(AK80*K80+AK81*K81+AK82*K82)/K83,0)</f>
        <v>0.2217671883272273</v>
      </c>
      <c r="AL83" s="58">
        <f>SUM(AL80:AL82)</f>
        <v>127.96803319999998</v>
      </c>
      <c r="AM83" s="56"/>
      <c r="AN83" s="56">
        <f>SUM(AN80:AN82)</f>
        <v>1101.02</v>
      </c>
      <c r="AO83" s="105"/>
      <c r="AP83" s="106">
        <f>AO82</f>
        <v>2062.7900000000004</v>
      </c>
      <c r="AQ83" s="51">
        <f>SUM(AQ80:AQ82)</f>
        <v>0</v>
      </c>
      <c r="AR83" s="59"/>
      <c r="AS83" s="58"/>
      <c r="AT83" s="58"/>
      <c r="AU83" s="58"/>
      <c r="AV83" s="58"/>
    </row>
    <row r="84" spans="1:48" x14ac:dyDescent="0.2">
      <c r="A84" s="157">
        <v>21</v>
      </c>
      <c r="B84" s="23">
        <v>1</v>
      </c>
      <c r="C84" s="11" t="s">
        <v>51</v>
      </c>
      <c r="D84" s="12">
        <v>3975</v>
      </c>
      <c r="E84" s="12">
        <v>0</v>
      </c>
      <c r="F84" s="12">
        <v>17437</v>
      </c>
      <c r="G84" s="13">
        <v>4.9000000000000004</v>
      </c>
      <c r="H84" s="13">
        <v>10.5</v>
      </c>
      <c r="I84" s="12">
        <v>17817</v>
      </c>
      <c r="J84" s="13">
        <v>8.9</v>
      </c>
      <c r="K84" s="12">
        <v>15662</v>
      </c>
      <c r="L84" s="14">
        <v>7.4999999999999997E-2</v>
      </c>
      <c r="M84" s="24">
        <f>ROUND(K84*(1-L84),0)</f>
        <v>14487</v>
      </c>
      <c r="N84" s="15">
        <v>0.72899999999999998</v>
      </c>
      <c r="O84" s="25">
        <f>M84*N84</f>
        <v>10561.022999999999</v>
      </c>
      <c r="P84" s="14">
        <v>0.25700000000000001</v>
      </c>
      <c r="Q84" s="25">
        <f>M84*P84</f>
        <v>3723.1590000000001</v>
      </c>
      <c r="R84" s="16">
        <v>1.4E-2</v>
      </c>
      <c r="S84" s="25">
        <f>M84*R84</f>
        <v>202.81800000000001</v>
      </c>
      <c r="T84" s="26">
        <v>0.2</v>
      </c>
      <c r="U84" s="25">
        <f>M84*T84</f>
        <v>2897.4</v>
      </c>
      <c r="V84" s="16">
        <v>0.51600000000000001</v>
      </c>
      <c r="W84" s="25">
        <f>M84*V84</f>
        <v>7475.2920000000004</v>
      </c>
      <c r="X84" s="16">
        <v>0.39</v>
      </c>
      <c r="Y84" s="25">
        <f>X84*M84</f>
        <v>5649.93</v>
      </c>
      <c r="Z84" s="17">
        <v>2.96E-3</v>
      </c>
      <c r="AA84" s="18">
        <f>M84*Z84</f>
        <v>42.881520000000002</v>
      </c>
      <c r="AB84" s="27">
        <f>IF(M84&gt;0,(AD84+AL84)/M84,0)</f>
        <v>2.9237864982398008E-3</v>
      </c>
      <c r="AC84" s="17">
        <v>2.7999999999999998E-4</v>
      </c>
      <c r="AD84" s="24">
        <f>AC84*M84</f>
        <v>4.0563599999999997</v>
      </c>
      <c r="AE84" s="117">
        <v>0.21290000000000001</v>
      </c>
      <c r="AF84" s="30">
        <f>AI84*(1-AJ84)*AE84</f>
        <v>38.554061000000004</v>
      </c>
      <c r="AG84" s="28">
        <f>IF(AND(AE84&gt;0,AC84&gt;0,Z84&gt;0),((Z84-AC84)*AE84)/((AE84-AC84)*Z84),0)</f>
        <v>0.90659773685829559</v>
      </c>
      <c r="AH84" s="60">
        <f t="shared" si="1"/>
        <v>0.90543245477360501</v>
      </c>
      <c r="AI84" s="12">
        <v>199</v>
      </c>
      <c r="AJ84" s="14">
        <v>0.09</v>
      </c>
      <c r="AK84" s="15">
        <v>0.21149999999999999</v>
      </c>
      <c r="AL84" s="30">
        <f>AI84*(1-AJ84)*AK84</f>
        <v>38.300534999999996</v>
      </c>
      <c r="AM84" s="19">
        <v>1.55</v>
      </c>
      <c r="AN84" s="19">
        <v>1048.42</v>
      </c>
      <c r="AO84" s="101">
        <f>AO82+AI84-AN84</f>
        <v>1213.3700000000003</v>
      </c>
      <c r="AP84" s="102"/>
      <c r="AQ84" s="12"/>
      <c r="AR84" s="31"/>
      <c r="AS84" s="20"/>
      <c r="AT84" s="20"/>
      <c r="AU84" s="20"/>
      <c r="AV84" s="20"/>
    </row>
    <row r="85" spans="1:48" x14ac:dyDescent="0.2">
      <c r="A85" s="158"/>
      <c r="B85" s="33">
        <v>2</v>
      </c>
      <c r="C85" s="11" t="s">
        <v>56</v>
      </c>
      <c r="D85" s="34">
        <v>17928</v>
      </c>
      <c r="E85" s="34">
        <v>9</v>
      </c>
      <c r="F85" s="34">
        <v>17523</v>
      </c>
      <c r="G85" s="35">
        <v>7.1</v>
      </c>
      <c r="H85" s="35">
        <v>8.6999999999999993</v>
      </c>
      <c r="I85" s="34">
        <v>18165</v>
      </c>
      <c r="J85" s="35">
        <v>8.1</v>
      </c>
      <c r="K85" s="34">
        <v>16429</v>
      </c>
      <c r="L85" s="36">
        <v>7.0999999999999994E-2</v>
      </c>
      <c r="M85" s="37">
        <f>ROUND(K85*(1-L85),0)</f>
        <v>15263</v>
      </c>
      <c r="N85" s="38">
        <v>0.64600000000000002</v>
      </c>
      <c r="O85" s="25">
        <f>M85*N85</f>
        <v>9859.898000000001</v>
      </c>
      <c r="P85" s="36">
        <v>0.33200000000000002</v>
      </c>
      <c r="Q85" s="25">
        <f>M85*P85</f>
        <v>5067.3160000000007</v>
      </c>
      <c r="R85" s="39">
        <v>2.1999999999999999E-2</v>
      </c>
      <c r="S85" s="25">
        <f>M85*R85</f>
        <v>335.786</v>
      </c>
      <c r="T85" s="28">
        <v>0.20200000000000001</v>
      </c>
      <c r="U85" s="25">
        <f>M85*T85</f>
        <v>3083.1260000000002</v>
      </c>
      <c r="V85" s="39">
        <v>0.52500000000000002</v>
      </c>
      <c r="W85" s="25">
        <f>M85*V85</f>
        <v>8013.0750000000007</v>
      </c>
      <c r="X85" s="39">
        <v>0.39</v>
      </c>
      <c r="Y85" s="25">
        <f>X85*M85</f>
        <v>5952.5700000000006</v>
      </c>
      <c r="Z85" s="40">
        <v>3.0100000000000001E-3</v>
      </c>
      <c r="AA85" s="18">
        <f>M85*Z85</f>
        <v>45.941630000000004</v>
      </c>
      <c r="AB85" s="27">
        <f>IF(M85&gt;0,(AD85+AL85)/M85,0)</f>
        <v>3.131329070300727E-3</v>
      </c>
      <c r="AC85" s="40">
        <v>2.5999999999999998E-4</v>
      </c>
      <c r="AD85" s="37">
        <f>AC85*M85</f>
        <v>3.9683799999999998</v>
      </c>
      <c r="AE85" s="28">
        <v>0.2137</v>
      </c>
      <c r="AF85" s="41">
        <f>AI85*(1-AJ85)*AE85</f>
        <v>43.118890100000002</v>
      </c>
      <c r="AG85" s="28">
        <f>IF(AND(AE85&gt;0,AC85&gt;0,Z85&gt;0),((Z85-AC85)*AE85)/((AE85-AC85)*Z85),0)</f>
        <v>0.91473418191236622</v>
      </c>
      <c r="AH85" s="29">
        <f t="shared" si="1"/>
        <v>0.91806713998130363</v>
      </c>
      <c r="AI85" s="34">
        <v>221</v>
      </c>
      <c r="AJ85" s="36">
        <v>8.6999999999999994E-2</v>
      </c>
      <c r="AK85" s="38">
        <v>0.2172</v>
      </c>
      <c r="AL85" s="41">
        <f>AI85*(1-AJ85)*AK85</f>
        <v>43.825095599999997</v>
      </c>
      <c r="AM85" s="42">
        <v>1.7</v>
      </c>
      <c r="AN85" s="42"/>
      <c r="AO85" s="121">
        <f>AO84+AI85-AN85</f>
        <v>1434.3700000000003</v>
      </c>
      <c r="AP85" s="104"/>
      <c r="AQ85" s="43"/>
      <c r="AR85" s="44"/>
      <c r="AS85" s="45"/>
      <c r="AT85" s="45"/>
      <c r="AU85" s="45"/>
      <c r="AV85" s="45"/>
    </row>
    <row r="86" spans="1:48" x14ac:dyDescent="0.2">
      <c r="A86" s="158"/>
      <c r="B86" s="33">
        <v>3</v>
      </c>
      <c r="C86" s="11" t="s">
        <v>52</v>
      </c>
      <c r="D86" s="43">
        <v>21800</v>
      </c>
      <c r="E86" s="43">
        <v>5</v>
      </c>
      <c r="F86" s="43">
        <v>19235</v>
      </c>
      <c r="G86" s="37">
        <v>8.1999999999999993</v>
      </c>
      <c r="H86" s="37">
        <v>6.8</v>
      </c>
      <c r="I86" s="43">
        <v>19462</v>
      </c>
      <c r="J86" s="127">
        <v>7</v>
      </c>
      <c r="K86" s="43">
        <v>16304</v>
      </c>
      <c r="L86" s="39">
        <v>7.3999999999999996E-2</v>
      </c>
      <c r="M86" s="37">
        <f>ROUND(K86*(1-L86),0)</f>
        <v>15098</v>
      </c>
      <c r="N86" s="28">
        <v>0.70299999999999996</v>
      </c>
      <c r="O86" s="25">
        <f>M86*N86</f>
        <v>10613.894</v>
      </c>
      <c r="P86" s="39">
        <v>0.22700000000000001</v>
      </c>
      <c r="Q86" s="25">
        <f>M86*P86</f>
        <v>3427.2460000000001</v>
      </c>
      <c r="R86" s="39">
        <v>7.0000000000000007E-2</v>
      </c>
      <c r="S86" s="25">
        <f>M86*R86</f>
        <v>1056.8600000000001</v>
      </c>
      <c r="T86" s="28">
        <v>0.22900000000000001</v>
      </c>
      <c r="U86" s="25">
        <f>M86*T86</f>
        <v>3457.442</v>
      </c>
      <c r="V86" s="39">
        <v>0.48799999999999999</v>
      </c>
      <c r="W86" s="25">
        <f>M86*V86</f>
        <v>7367.8239999999996</v>
      </c>
      <c r="X86" s="39">
        <v>0.39</v>
      </c>
      <c r="Y86" s="25">
        <f>X86*M86</f>
        <v>5888.22</v>
      </c>
      <c r="Z86" s="47">
        <v>2.96E-3</v>
      </c>
      <c r="AA86" s="18">
        <f>M86*Z86</f>
        <v>44.690080000000002</v>
      </c>
      <c r="AB86" s="27">
        <f>IF(M86&gt;0,(AD86+AL86)/M86,0)</f>
        <v>3.003636077626176E-3</v>
      </c>
      <c r="AC86" s="47">
        <v>2.5000000000000001E-4</v>
      </c>
      <c r="AD86" s="37">
        <f>AC86*M86</f>
        <v>3.7745000000000002</v>
      </c>
      <c r="AE86" s="28">
        <v>0.219</v>
      </c>
      <c r="AF86" s="41">
        <f>AI86*(1-AJ86)*AE86</f>
        <v>41.479695</v>
      </c>
      <c r="AG86" s="28">
        <f>IF(AND(AE86&gt;0,AC86&gt;0,Z86&gt;0),((Z86-AC86)*AE86)/((AE86-AC86)*Z86),0)</f>
        <v>0.91658687258687244</v>
      </c>
      <c r="AH86" s="29">
        <f t="shared" si="1"/>
        <v>0.91781289153288248</v>
      </c>
      <c r="AI86" s="43">
        <v>207</v>
      </c>
      <c r="AJ86" s="39">
        <v>8.5000000000000006E-2</v>
      </c>
      <c r="AK86" s="28">
        <v>0.2195</v>
      </c>
      <c r="AL86" s="41">
        <f>AI86*(1-AJ86)*AK86</f>
        <v>41.574397500000003</v>
      </c>
      <c r="AM86" s="18">
        <v>1.65</v>
      </c>
      <c r="AN86" s="18"/>
      <c r="AO86" s="121">
        <f>AO85+AI86-AN86</f>
        <v>1641.3700000000003</v>
      </c>
      <c r="AP86" s="104"/>
      <c r="AQ86" s="43"/>
      <c r="AR86" s="48"/>
      <c r="AS86" s="41"/>
      <c r="AT86" s="41"/>
      <c r="AU86" s="41"/>
      <c r="AV86" s="41"/>
    </row>
    <row r="87" spans="1:48" s="22" customFormat="1" ht="13.5" thickBot="1" x14ac:dyDescent="0.25">
      <c r="A87" s="159"/>
      <c r="B87" s="49" t="s">
        <v>38</v>
      </c>
      <c r="C87" s="50"/>
      <c r="D87" s="51">
        <f>SUM(D84:D86)</f>
        <v>43703</v>
      </c>
      <c r="E87" s="51"/>
      <c r="F87" s="51">
        <f>SUM(F84:F86)</f>
        <v>54195</v>
      </c>
      <c r="G87" s="52"/>
      <c r="H87" s="52"/>
      <c r="I87" s="51">
        <f>SUM(I84:I86)</f>
        <v>55444</v>
      </c>
      <c r="J87" s="52"/>
      <c r="K87" s="51">
        <f>SUM(K84:K86)</f>
        <v>48395</v>
      </c>
      <c r="L87" s="21">
        <f>IF(K87&gt;0,(K84*L84+K85*L85+K86*L86)/K87,0)</f>
        <v>7.330519681785308E-2</v>
      </c>
      <c r="M87" s="52">
        <f>M84+M85+M86</f>
        <v>44848</v>
      </c>
      <c r="N87" s="53">
        <f>IF(M87&gt;0,O87/M87,0)</f>
        <v>0.69199997770246169</v>
      </c>
      <c r="O87" s="54">
        <f>O84+O85+O86</f>
        <v>31034.815000000002</v>
      </c>
      <c r="P87" s="21">
        <f>IF(M87&gt;0,Q87/M87,0)</f>
        <v>0.27242510256867647</v>
      </c>
      <c r="Q87" s="54">
        <f>Q84+Q85+Q86</f>
        <v>12217.721000000001</v>
      </c>
      <c r="R87" s="21">
        <f>IF(M87&gt;0,S87/M87,0)</f>
        <v>3.557491972886194E-2</v>
      </c>
      <c r="S87" s="54">
        <f>S84+S85+S86</f>
        <v>1595.4640000000002</v>
      </c>
      <c r="T87" s="21">
        <f>IF(M87&gt;0,U87/M87,0)</f>
        <v>0.21044345344273993</v>
      </c>
      <c r="U87" s="54">
        <f>U84+U85+U86</f>
        <v>9437.9680000000008</v>
      </c>
      <c r="V87" s="21">
        <f>IF(M87&gt;0,W87/M87,0)</f>
        <v>0.50963679539778817</v>
      </c>
      <c r="W87" s="54">
        <f>W84+W85+W86</f>
        <v>22856.191000000003</v>
      </c>
      <c r="X87" s="21">
        <f>IF(M87&gt;0,Y87/M87,0)</f>
        <v>0.39</v>
      </c>
      <c r="Y87" s="54">
        <f>Y84+Y85+Y86</f>
        <v>17490.72</v>
      </c>
      <c r="Z87" s="55">
        <f>IF(M87&gt;0,AA87/M87,0)</f>
        <v>2.9770163663931501E-3</v>
      </c>
      <c r="AA87" s="56">
        <f>SUM(AA84:AA86)</f>
        <v>133.51322999999999</v>
      </c>
      <c r="AB87" s="55">
        <f>IF(M87&gt;0,(AB84*M84+AB85*M85+AB86*M86)/M87,0)</f>
        <v>3.0213001270959685E-3</v>
      </c>
      <c r="AC87" s="55">
        <f>IF(K87&gt;0,(K84*AC84+K85*AC85+K86*AC86)/K87,0)</f>
        <v>2.6310362640768678E-4</v>
      </c>
      <c r="AD87" s="52">
        <f>SUM(AD84:AD86)</f>
        <v>11.799239999999999</v>
      </c>
      <c r="AE87" s="53">
        <f>IF(K87&gt;0,(K84*AE84+K85*AE85+K86*AE86)/K87,0)</f>
        <v>0.21522663704928197</v>
      </c>
      <c r="AF87" s="58">
        <f>SUM(AF84:AF86)</f>
        <v>123.1526461</v>
      </c>
      <c r="AG87" s="53">
        <f>IF(AND(AA87&gt;0),((AA84*AG84+AA85*AG85+AA86*AG86)/AA87),0)</f>
        <v>0.91274107428658202</v>
      </c>
      <c r="AH87" s="57">
        <f t="shared" si="1"/>
        <v>0.91402976740467234</v>
      </c>
      <c r="AI87" s="51">
        <f>SUM(AI84:AI86)</f>
        <v>627</v>
      </c>
      <c r="AJ87" s="21">
        <f>IF(AI87&gt;0,(AJ84*AI84+AJ85*AI85+AJ86*AI86)/AI87,0)</f>
        <v>8.7291866028708129E-2</v>
      </c>
      <c r="AK87" s="53">
        <f>IF(K87&gt;0,(AK84*K84+AK85*K85+AK86*K86)/K87,0)</f>
        <v>0.21613017460481457</v>
      </c>
      <c r="AL87" s="58">
        <f>SUM(AL84:AL86)</f>
        <v>123.7000281</v>
      </c>
      <c r="AM87" s="56"/>
      <c r="AN87" s="56">
        <f>SUM(AN84:AN86)</f>
        <v>1048.42</v>
      </c>
      <c r="AO87" s="105"/>
      <c r="AP87" s="106">
        <f>AO86</f>
        <v>1641.3700000000003</v>
      </c>
      <c r="AQ87" s="51">
        <f>SUM(AQ84:AQ86)</f>
        <v>0</v>
      </c>
      <c r="AR87" s="59"/>
      <c r="AS87" s="58"/>
      <c r="AT87" s="58"/>
      <c r="AU87" s="58"/>
      <c r="AV87" s="58"/>
    </row>
    <row r="88" spans="1:48" x14ac:dyDescent="0.2">
      <c r="A88" s="157">
        <v>22</v>
      </c>
      <c r="B88" s="23">
        <v>1</v>
      </c>
      <c r="C88" s="11" t="s">
        <v>54</v>
      </c>
      <c r="D88" s="12">
        <v>8798</v>
      </c>
      <c r="E88" s="12">
        <v>3</v>
      </c>
      <c r="F88" s="12">
        <v>15390</v>
      </c>
      <c r="G88" s="13">
        <v>6.9</v>
      </c>
      <c r="H88" s="13">
        <v>9.1999999999999993</v>
      </c>
      <c r="I88" s="12">
        <v>15422</v>
      </c>
      <c r="J88" s="125">
        <v>7.2</v>
      </c>
      <c r="K88" s="12">
        <v>16159</v>
      </c>
      <c r="L88" s="14">
        <v>7.6999999999999999E-2</v>
      </c>
      <c r="M88" s="24">
        <f>ROUND(K88*(1-L88),0)</f>
        <v>14915</v>
      </c>
      <c r="N88" s="15">
        <v>0.67</v>
      </c>
      <c r="O88" s="25">
        <f>M88*N88</f>
        <v>9993.0500000000011</v>
      </c>
      <c r="P88" s="14">
        <v>0.29699999999999999</v>
      </c>
      <c r="Q88" s="25">
        <f>M88*P88</f>
        <v>4429.7550000000001</v>
      </c>
      <c r="R88" s="16">
        <v>3.3000000000000002E-2</v>
      </c>
      <c r="S88" s="25">
        <f>M88*R88</f>
        <v>492.19500000000005</v>
      </c>
      <c r="T88" s="26">
        <v>0.21199999999999999</v>
      </c>
      <c r="U88" s="25">
        <f>M88*T88</f>
        <v>3161.98</v>
      </c>
      <c r="V88" s="16">
        <v>0.51300000000000001</v>
      </c>
      <c r="W88" s="25">
        <f>M88*V88</f>
        <v>7651.3950000000004</v>
      </c>
      <c r="X88" s="16">
        <v>0.39</v>
      </c>
      <c r="Y88" s="25">
        <f>X88*M88</f>
        <v>5816.85</v>
      </c>
      <c r="Z88" s="17">
        <v>2.98E-3</v>
      </c>
      <c r="AA88" s="18">
        <f>M88*Z88</f>
        <v>44.4467</v>
      </c>
      <c r="AB88" s="27">
        <f>IF(M88&gt;0,(AD88+AL88)/M88,0)</f>
        <v>3.0737090915186052E-3</v>
      </c>
      <c r="AC88" s="17">
        <v>2.5000000000000001E-4</v>
      </c>
      <c r="AD88" s="24">
        <f>AC88*M88</f>
        <v>3.7287500000000002</v>
      </c>
      <c r="AE88" s="117">
        <v>0.216</v>
      </c>
      <c r="AF88" s="30">
        <f>AI88*(1-AJ88)*AE88</f>
        <v>41.519736000000002</v>
      </c>
      <c r="AG88" s="28">
        <f>IF(AND(AE88&gt;0,AC88&gt;0,Z88&gt;0),((Z88-AC88)*AE88)/((AE88-AC88)*Z88),0)</f>
        <v>0.9171689206529432</v>
      </c>
      <c r="AH88" s="60">
        <f t="shared" si="1"/>
        <v>0.91971446512417676</v>
      </c>
      <c r="AI88" s="12">
        <v>211</v>
      </c>
      <c r="AJ88" s="14">
        <v>8.8999999999999996E-2</v>
      </c>
      <c r="AK88" s="15">
        <v>0.21909999999999999</v>
      </c>
      <c r="AL88" s="30">
        <f>AI88*(1-AJ88)*AK88</f>
        <v>42.115621099999998</v>
      </c>
      <c r="AM88" s="19">
        <v>1.68</v>
      </c>
      <c r="AN88" s="19">
        <v>1053.28</v>
      </c>
      <c r="AO88" s="101">
        <f>AO86+AI88-AN88</f>
        <v>799.09000000000037</v>
      </c>
      <c r="AP88" s="102"/>
      <c r="AQ88" s="12"/>
      <c r="AR88" s="31"/>
      <c r="AS88" s="20"/>
      <c r="AT88" s="20"/>
      <c r="AU88" s="20"/>
      <c r="AV88" s="20"/>
    </row>
    <row r="89" spans="1:48" x14ac:dyDescent="0.2">
      <c r="A89" s="158"/>
      <c r="B89" s="33">
        <v>2</v>
      </c>
      <c r="C89" s="11" t="s">
        <v>56</v>
      </c>
      <c r="D89" s="34">
        <v>22500</v>
      </c>
      <c r="E89" s="34">
        <v>9</v>
      </c>
      <c r="F89" s="34">
        <v>18133</v>
      </c>
      <c r="G89" s="35">
        <v>5.4</v>
      </c>
      <c r="H89" s="35">
        <v>8.9</v>
      </c>
      <c r="I89" s="34">
        <v>18399</v>
      </c>
      <c r="J89" s="35">
        <v>6.5</v>
      </c>
      <c r="K89" s="34">
        <v>16363</v>
      </c>
      <c r="L89" s="36">
        <v>7.2999999999999995E-2</v>
      </c>
      <c r="M89" s="37">
        <f>ROUND(K89*(1-L89),0)</f>
        <v>15169</v>
      </c>
      <c r="N89" s="38">
        <v>0.61499999999999999</v>
      </c>
      <c r="O89" s="25">
        <f>M89*N89</f>
        <v>9328.9349999999995</v>
      </c>
      <c r="P89" s="36">
        <v>0.32500000000000001</v>
      </c>
      <c r="Q89" s="25">
        <f>M89*P89</f>
        <v>4929.9250000000002</v>
      </c>
      <c r="R89" s="39">
        <v>0.06</v>
      </c>
      <c r="S89" s="25">
        <f>M89*R89</f>
        <v>910.14</v>
      </c>
      <c r="T89" s="28">
        <v>0.20300000000000001</v>
      </c>
      <c r="U89" s="25">
        <f>M89*T89</f>
        <v>3079.3070000000002</v>
      </c>
      <c r="V89" s="39">
        <v>0.501</v>
      </c>
      <c r="W89" s="25">
        <f>M89*V89</f>
        <v>7599.6689999999999</v>
      </c>
      <c r="X89" s="39">
        <v>0.39</v>
      </c>
      <c r="Y89" s="25">
        <f>X89*M89</f>
        <v>5915.91</v>
      </c>
      <c r="Z89" s="40">
        <v>3.0000000000000001E-3</v>
      </c>
      <c r="AA89" s="18">
        <f>M89*Z89</f>
        <v>45.506999999999998</v>
      </c>
      <c r="AB89" s="27">
        <f>IF(M89&gt;0,(AD89+AL89)/M89,0)</f>
        <v>3.1103401015228432E-3</v>
      </c>
      <c r="AC89" s="40">
        <v>2.5000000000000001E-4</v>
      </c>
      <c r="AD89" s="37">
        <f>AC89*M89</f>
        <v>3.7922500000000001</v>
      </c>
      <c r="AE89" s="28">
        <v>0.21759999999999999</v>
      </c>
      <c r="AF89" s="41">
        <f>AI89*(1-AJ89)*AE89</f>
        <v>43.111129599999998</v>
      </c>
      <c r="AG89" s="28">
        <f>IF(AND(AE89&gt;0,AC89&gt;0,Z89&gt;0),((Z89-AC89)*AE89)/((AE89-AC89)*Z89),0)</f>
        <v>0.91772103366306257</v>
      </c>
      <c r="AH89" s="29">
        <f t="shared" si="1"/>
        <v>0.92067393537987297</v>
      </c>
      <c r="AI89" s="34">
        <v>217</v>
      </c>
      <c r="AJ89" s="36">
        <v>8.6999999999999994E-2</v>
      </c>
      <c r="AK89" s="38">
        <v>0.219</v>
      </c>
      <c r="AL89" s="41">
        <f>AI89*(1-AJ89)*AK89</f>
        <v>43.388499000000003</v>
      </c>
      <c r="AM89" s="42">
        <v>1.6</v>
      </c>
      <c r="AN89" s="42"/>
      <c r="AO89" s="121">
        <f>AO88+AI89-AN89</f>
        <v>1016.0900000000004</v>
      </c>
      <c r="AP89" s="104"/>
      <c r="AQ89" s="43"/>
      <c r="AR89" s="44"/>
      <c r="AS89" s="45"/>
      <c r="AT89" s="45"/>
      <c r="AU89" s="45"/>
      <c r="AV89" s="45"/>
    </row>
    <row r="90" spans="1:48" x14ac:dyDescent="0.2">
      <c r="A90" s="158"/>
      <c r="B90" s="33">
        <v>3</v>
      </c>
      <c r="C90" s="46" t="s">
        <v>53</v>
      </c>
      <c r="D90" s="43">
        <v>21512</v>
      </c>
      <c r="E90" s="43">
        <v>5</v>
      </c>
      <c r="F90" s="43">
        <v>19973</v>
      </c>
      <c r="G90" s="37">
        <v>4.9000000000000004</v>
      </c>
      <c r="H90" s="37">
        <v>7</v>
      </c>
      <c r="I90" s="43">
        <v>20016</v>
      </c>
      <c r="J90" s="127">
        <v>5.5</v>
      </c>
      <c r="K90" s="43">
        <v>16406</v>
      </c>
      <c r="L90" s="39">
        <v>7.0999999999999994E-2</v>
      </c>
      <c r="M90" s="37">
        <f>ROUND(K90*(1-L90),0)</f>
        <v>15241</v>
      </c>
      <c r="N90" s="28">
        <v>0.65700000000000003</v>
      </c>
      <c r="O90" s="25">
        <f>M90*N90</f>
        <v>10013.337</v>
      </c>
      <c r="P90" s="39">
        <v>0.26800000000000002</v>
      </c>
      <c r="Q90" s="25">
        <f>M90*P90</f>
        <v>4084.5880000000002</v>
      </c>
      <c r="R90" s="39">
        <v>7.4999999999999997E-2</v>
      </c>
      <c r="S90" s="25">
        <f>M90*R90</f>
        <v>1143.075</v>
      </c>
      <c r="T90" s="28">
        <v>0.21</v>
      </c>
      <c r="U90" s="25">
        <f>M90*T90</f>
        <v>3200.6099999999997</v>
      </c>
      <c r="V90" s="39">
        <v>0.52200000000000002</v>
      </c>
      <c r="W90" s="25">
        <f>M90*V90</f>
        <v>7955.8020000000006</v>
      </c>
      <c r="X90" s="39">
        <v>0.39</v>
      </c>
      <c r="Y90" s="25">
        <f>X90*M90</f>
        <v>5943.99</v>
      </c>
      <c r="Z90" s="47">
        <v>2.98E-3</v>
      </c>
      <c r="AA90" s="18">
        <f>M90*Z90</f>
        <v>45.41818</v>
      </c>
      <c r="AB90" s="27">
        <f>IF(M90&gt;0,(AD90+AL90)/M90,0)</f>
        <v>3.0487304835640711E-3</v>
      </c>
      <c r="AC90" s="47">
        <v>2.5000000000000001E-4</v>
      </c>
      <c r="AD90" s="37">
        <f>AC90*M90</f>
        <v>3.8102499999999999</v>
      </c>
      <c r="AE90" s="28">
        <v>0.21329999999999999</v>
      </c>
      <c r="AF90" s="41">
        <f>AI90*(1-AJ90)*AE90</f>
        <v>42.259209300000002</v>
      </c>
      <c r="AG90" s="28">
        <f>IF(AND(AE90&gt;0,AC90&gt;0,Z90&gt;0),((Z90-AC90)*AE90)/((AE90-AC90)*Z90),0)</f>
        <v>0.91718237361176524</v>
      </c>
      <c r="AH90" s="29">
        <f t="shared" si="1"/>
        <v>0.91906584717625406</v>
      </c>
      <c r="AI90" s="43">
        <v>217</v>
      </c>
      <c r="AJ90" s="39">
        <v>8.6999999999999994E-2</v>
      </c>
      <c r="AK90" s="28">
        <v>0.21529999999999999</v>
      </c>
      <c r="AL90" s="41">
        <f>AI90*(1-AJ90)*AK90</f>
        <v>42.655451300000003</v>
      </c>
      <c r="AM90" s="18">
        <v>1.65</v>
      </c>
      <c r="AN90" s="18"/>
      <c r="AO90" s="121">
        <f>AO89+AI90-AN90</f>
        <v>1233.0900000000004</v>
      </c>
      <c r="AP90" s="104"/>
      <c r="AQ90" s="43"/>
      <c r="AR90" s="48"/>
      <c r="AS90" s="41"/>
      <c r="AT90" s="41"/>
      <c r="AU90" s="41"/>
      <c r="AV90" s="41"/>
    </row>
    <row r="91" spans="1:48" s="22" customFormat="1" ht="13.5" thickBot="1" x14ac:dyDescent="0.25">
      <c r="A91" s="159"/>
      <c r="B91" s="49" t="s">
        <v>38</v>
      </c>
      <c r="C91" s="50"/>
      <c r="D91" s="51">
        <f>SUM(D88:D90)</f>
        <v>52810</v>
      </c>
      <c r="E91" s="51"/>
      <c r="F91" s="51">
        <f>SUM(F88:F90)</f>
        <v>53496</v>
      </c>
      <c r="G91" s="52"/>
      <c r="H91" s="52"/>
      <c r="I91" s="51">
        <f>SUM(I88:I90)</f>
        <v>53837</v>
      </c>
      <c r="J91" s="52"/>
      <c r="K91" s="51">
        <f>SUM(K88:K90)</f>
        <v>48928</v>
      </c>
      <c r="L91" s="21">
        <f>IF(K91&gt;0,(K88*L88+K89*L89+K90*L90)/K91,0)</f>
        <v>7.3650425114453896E-2</v>
      </c>
      <c r="M91" s="52">
        <f>M88+M89+M90</f>
        <v>45325</v>
      </c>
      <c r="N91" s="53">
        <f>IF(M91&gt;0,O91/M91,0)</f>
        <v>0.64722166574738005</v>
      </c>
      <c r="O91" s="54">
        <f>O88+O89+O90</f>
        <v>29335.322</v>
      </c>
      <c r="P91" s="21">
        <f>IF(M91&gt;0,Q91/M91,0)</f>
        <v>0.29661926089354662</v>
      </c>
      <c r="Q91" s="54">
        <f>Q88+Q89+Q90</f>
        <v>13444.268</v>
      </c>
      <c r="R91" s="21">
        <f>IF(M91&gt;0,S91/M91,0)</f>
        <v>5.6159073359073358E-2</v>
      </c>
      <c r="S91" s="54">
        <f>S88+S89+S90</f>
        <v>2545.41</v>
      </c>
      <c r="T91" s="21">
        <f>IF(M91&gt;0,U91/M91,0)</f>
        <v>0.20831543298400443</v>
      </c>
      <c r="U91" s="54">
        <f>U88+U89+U90</f>
        <v>9441.8970000000008</v>
      </c>
      <c r="V91" s="21">
        <f>IF(M91&gt;0,W91/M91,0)</f>
        <v>0.51201028130170989</v>
      </c>
      <c r="W91" s="54">
        <f>W88+W89+W90</f>
        <v>23206.866000000002</v>
      </c>
      <c r="X91" s="21">
        <f>IF(M91&gt;0,Y91/M91,0)</f>
        <v>0.39</v>
      </c>
      <c r="Y91" s="54">
        <f>Y88+Y89+Y90</f>
        <v>17676.75</v>
      </c>
      <c r="Z91" s="55">
        <f>IF(M91&gt;0,AA91/M91,0)</f>
        <v>2.9866934362934362E-3</v>
      </c>
      <c r="AA91" s="56">
        <f>SUM(AA88:AA90)</f>
        <v>135.37188</v>
      </c>
      <c r="AB91" s="55">
        <f>IF(M91&gt;0,(AB88*M88+AB89*M89+AB90*M90)/M91,0)</f>
        <v>3.0775691428571433E-3</v>
      </c>
      <c r="AC91" s="55">
        <f>IF(K91&gt;0,(K88*AC88+K89*AC89+K90*AC90)/K91,0)</f>
        <v>2.5000000000000001E-4</v>
      </c>
      <c r="AD91" s="52">
        <f>SUM(AD88:AD90)</f>
        <v>11.331250000000001</v>
      </c>
      <c r="AE91" s="53">
        <f>IF(K91&gt;0,(K88*AE88+K89*AE89+K90*AE90)/K91,0)</f>
        <v>0.21562975392413342</v>
      </c>
      <c r="AF91" s="58">
        <f>SUM(AF88:AF90)</f>
        <v>126.8900749</v>
      </c>
      <c r="AG91" s="53">
        <f>IF(AND(AA91&gt;0),((AA88*AG88+AA89*AG89+AA90*AG90)/AA91),0)</f>
        <v>0.91735903410676245</v>
      </c>
      <c r="AH91" s="57">
        <f t="shared" si="1"/>
        <v>0.91982290493952656</v>
      </c>
      <c r="AI91" s="51">
        <f>SUM(AI88:AI90)</f>
        <v>645</v>
      </c>
      <c r="AJ91" s="21">
        <f>IF(AI91&gt;0,(AJ88*AI88+AJ89*AI89+AJ90*AI90)/AI91,0)</f>
        <v>8.7654263565891469E-2</v>
      </c>
      <c r="AK91" s="53">
        <f>IF(K91&gt;0,(AK88*K88+AK89*K89+AK90*K90)/K91,0)</f>
        <v>0.21779238268476131</v>
      </c>
      <c r="AL91" s="58">
        <f>SUM(AL88:AL90)</f>
        <v>128.1595714</v>
      </c>
      <c r="AM91" s="56"/>
      <c r="AN91" s="56">
        <f>SUM(AN88:AN90)</f>
        <v>1053.28</v>
      </c>
      <c r="AO91" s="105"/>
      <c r="AP91" s="106">
        <f>AO90</f>
        <v>1233.0900000000004</v>
      </c>
      <c r="AQ91" s="51">
        <f>SUM(AQ88:AQ90)</f>
        <v>0</v>
      </c>
      <c r="AR91" s="59"/>
      <c r="AS91" s="58"/>
      <c r="AT91" s="58"/>
      <c r="AU91" s="58"/>
      <c r="AV91" s="58"/>
    </row>
    <row r="92" spans="1:48" x14ac:dyDescent="0.2">
      <c r="A92" s="157">
        <v>23</v>
      </c>
      <c r="B92" s="23">
        <v>1</v>
      </c>
      <c r="C92" s="11" t="s">
        <v>50</v>
      </c>
      <c r="D92" s="12">
        <v>10295</v>
      </c>
      <c r="E92" s="12">
        <v>4</v>
      </c>
      <c r="F92" s="12">
        <v>14334</v>
      </c>
      <c r="G92" s="13">
        <v>3.4</v>
      </c>
      <c r="H92" s="13">
        <v>8.1</v>
      </c>
      <c r="I92" s="12">
        <v>14821</v>
      </c>
      <c r="J92" s="13">
        <v>5.5</v>
      </c>
      <c r="K92" s="12">
        <v>14768</v>
      </c>
      <c r="L92" s="14">
        <v>7.2999999999999995E-2</v>
      </c>
      <c r="M92" s="24">
        <f>ROUND(K92*(1-L92),0)</f>
        <v>13690</v>
      </c>
      <c r="N92" s="15">
        <v>0.64600000000000002</v>
      </c>
      <c r="O92" s="25">
        <f>M92*N92</f>
        <v>8843.74</v>
      </c>
      <c r="P92" s="14">
        <v>0.29199999999999998</v>
      </c>
      <c r="Q92" s="25">
        <f>M92*P92</f>
        <v>3997.4799999999996</v>
      </c>
      <c r="R92" s="16">
        <v>6.2E-2</v>
      </c>
      <c r="S92" s="25">
        <f>M92*R92</f>
        <v>848.78</v>
      </c>
      <c r="T92" s="26">
        <v>0.22600000000000001</v>
      </c>
      <c r="U92" s="25">
        <f>M92*T92</f>
        <v>3093.94</v>
      </c>
      <c r="V92" s="16">
        <v>0.502</v>
      </c>
      <c r="W92" s="25">
        <f>M92*V92</f>
        <v>6872.38</v>
      </c>
      <c r="X92" s="16">
        <v>0.39</v>
      </c>
      <c r="Y92" s="25">
        <f>X92*M92</f>
        <v>5339.1</v>
      </c>
      <c r="Z92" s="17">
        <v>2.96E-3</v>
      </c>
      <c r="AA92" s="18">
        <f>M92*Z92</f>
        <v>40.522399999999998</v>
      </c>
      <c r="AB92" s="27">
        <f>IF(M92&gt;0,(AD92+AL92)/M92,0)</f>
        <v>3.1992320818115413E-3</v>
      </c>
      <c r="AC92" s="17">
        <v>2.7E-4</v>
      </c>
      <c r="AD92" s="24">
        <f>AC92*M92</f>
        <v>3.6962999999999999</v>
      </c>
      <c r="AE92" s="117">
        <v>0.19980000000000001</v>
      </c>
      <c r="AF92" s="30">
        <f>AI92*(1-AJ92)*AE92</f>
        <v>39.723436800000002</v>
      </c>
      <c r="AG92" s="28">
        <f>IF(AND(AE92&gt;0,AC92&gt;0,Z92&gt;0),((Z92-AC92)*AE92)/((AE92-AC92)*Z92),0)</f>
        <v>0.91001353179972944</v>
      </c>
      <c r="AH92" s="60">
        <f t="shared" si="1"/>
        <v>0.91683203857323525</v>
      </c>
      <c r="AI92" s="12">
        <v>218</v>
      </c>
      <c r="AJ92" s="14">
        <v>8.7999999999999995E-2</v>
      </c>
      <c r="AK92" s="15">
        <v>0.20169999999999999</v>
      </c>
      <c r="AL92" s="30">
        <f>AI92*(1-AJ92)*AK92</f>
        <v>40.101187199999998</v>
      </c>
      <c r="AM92" s="19">
        <v>1.6</v>
      </c>
      <c r="AN92" s="19">
        <v>1027.98</v>
      </c>
      <c r="AO92" s="101">
        <f>AO90+AI92-AN92</f>
        <v>423.11000000000035</v>
      </c>
      <c r="AP92" s="102"/>
      <c r="AQ92" s="12"/>
      <c r="AR92" s="31"/>
      <c r="AS92" s="20"/>
      <c r="AT92" s="20"/>
      <c r="AU92" s="20"/>
      <c r="AV92" s="20"/>
    </row>
    <row r="93" spans="1:48" x14ac:dyDescent="0.2">
      <c r="A93" s="158"/>
      <c r="B93" s="33">
        <v>2</v>
      </c>
      <c r="C93" s="11" t="s">
        <v>54</v>
      </c>
      <c r="D93" s="34">
        <v>19291</v>
      </c>
      <c r="E93" s="34">
        <v>6</v>
      </c>
      <c r="F93" s="34">
        <v>15338</v>
      </c>
      <c r="G93" s="35">
        <v>1.5</v>
      </c>
      <c r="H93" s="35">
        <v>6.6</v>
      </c>
      <c r="I93" s="34">
        <v>15610</v>
      </c>
      <c r="J93" s="35">
        <v>5.5</v>
      </c>
      <c r="K93" s="34">
        <v>15971</v>
      </c>
      <c r="L93" s="36">
        <v>6.7000000000000004E-2</v>
      </c>
      <c r="M93" s="37">
        <f>ROUND(K93*(1-L93),0)</f>
        <v>14901</v>
      </c>
      <c r="N93" s="38">
        <v>0.59499999999999997</v>
      </c>
      <c r="O93" s="25">
        <f>M93*N93</f>
        <v>8866.0949999999993</v>
      </c>
      <c r="P93" s="36">
        <v>0.28199999999999997</v>
      </c>
      <c r="Q93" s="25">
        <f>M93*P93</f>
        <v>4202.0819999999994</v>
      </c>
      <c r="R93" s="39">
        <v>0.123</v>
      </c>
      <c r="S93" s="25">
        <f>M93*R93</f>
        <v>1832.8229999999999</v>
      </c>
      <c r="T93" s="28">
        <v>0.224</v>
      </c>
      <c r="U93" s="25">
        <f>M93*T93</f>
        <v>3337.8240000000001</v>
      </c>
      <c r="V93" s="39">
        <v>0.503</v>
      </c>
      <c r="W93" s="25">
        <f>M93*V93</f>
        <v>7495.2030000000004</v>
      </c>
      <c r="X93" s="39">
        <v>0.4</v>
      </c>
      <c r="Y93" s="25">
        <f>X93*M93</f>
        <v>5960.4000000000005</v>
      </c>
      <c r="Z93" s="40">
        <v>2.8900000000000002E-3</v>
      </c>
      <c r="AA93" s="18">
        <f>M93*Z93</f>
        <v>43.063890000000001</v>
      </c>
      <c r="AB93" s="27">
        <f>IF(M93&gt;0,(AD93+AL93)/M93,0)</f>
        <v>2.8313125629152404E-3</v>
      </c>
      <c r="AC93" s="40">
        <v>2.9E-4</v>
      </c>
      <c r="AD93" s="37">
        <f>AC93*M93</f>
        <v>4.3212900000000003</v>
      </c>
      <c r="AE93" s="28">
        <v>0.21099999999999999</v>
      </c>
      <c r="AF93" s="41">
        <f>AI93*(1-AJ93)*AE93</f>
        <v>38.806065000000004</v>
      </c>
      <c r="AG93" s="28">
        <f>IF(AND(AE93&gt;0,AC93&gt;0,Z93&gt;0),((Z93-AC93)*AE93)/((AE93-AC93)*Z93),0)</f>
        <v>0.90089217227173435</v>
      </c>
      <c r="AH93" s="29">
        <f t="shared" si="1"/>
        <v>0.89883997906638557</v>
      </c>
      <c r="AI93" s="34">
        <v>201</v>
      </c>
      <c r="AJ93" s="36">
        <v>8.5000000000000006E-2</v>
      </c>
      <c r="AK93" s="38">
        <v>0.2059</v>
      </c>
      <c r="AL93" s="41">
        <f>AI93*(1-AJ93)*AK93</f>
        <v>37.868098500000002</v>
      </c>
      <c r="AM93" s="42">
        <v>1.65</v>
      </c>
      <c r="AN93" s="42"/>
      <c r="AO93" s="121">
        <f>AO92+AI93-AN93</f>
        <v>624.11000000000035</v>
      </c>
      <c r="AP93" s="104"/>
      <c r="AQ93" s="43"/>
      <c r="AR93" s="44"/>
      <c r="AS93" s="45"/>
      <c r="AT93" s="45"/>
      <c r="AU93" s="45"/>
      <c r="AV93" s="45"/>
    </row>
    <row r="94" spans="1:48" x14ac:dyDescent="0.2">
      <c r="A94" s="158"/>
      <c r="B94" s="33">
        <v>3</v>
      </c>
      <c r="C94" s="46" t="s">
        <v>52</v>
      </c>
      <c r="D94" s="43">
        <v>21910</v>
      </c>
      <c r="E94" s="43">
        <v>3</v>
      </c>
      <c r="F94" s="43">
        <v>18631</v>
      </c>
      <c r="G94" s="37">
        <v>5.4</v>
      </c>
      <c r="H94" s="37">
        <v>7</v>
      </c>
      <c r="I94" s="43">
        <v>17794</v>
      </c>
      <c r="J94" s="37">
        <v>5</v>
      </c>
      <c r="K94" s="43">
        <v>16211</v>
      </c>
      <c r="L94" s="39">
        <v>7.0999999999999994E-2</v>
      </c>
      <c r="M94" s="37">
        <f>ROUND(K94*(1-L94),0)</f>
        <v>15060</v>
      </c>
      <c r="N94" s="28">
        <v>0.64100000000000001</v>
      </c>
      <c r="O94" s="25">
        <f>M94*N94</f>
        <v>9653.4600000000009</v>
      </c>
      <c r="P94" s="39">
        <v>0.28899999999999998</v>
      </c>
      <c r="Q94" s="25">
        <f>M94*P94</f>
        <v>4352.3399999999992</v>
      </c>
      <c r="R94" s="39">
        <v>7.0000000000000007E-2</v>
      </c>
      <c r="S94" s="25">
        <f>M94*R94</f>
        <v>1054.2</v>
      </c>
      <c r="T94" s="28">
        <v>0.221</v>
      </c>
      <c r="U94" s="25">
        <f>M94*T94</f>
        <v>3328.26</v>
      </c>
      <c r="V94" s="39">
        <v>0.504</v>
      </c>
      <c r="W94" s="25">
        <f>M94*V94</f>
        <v>7590.24</v>
      </c>
      <c r="X94" s="39">
        <v>0.4</v>
      </c>
      <c r="Y94" s="25">
        <f>X94*M94</f>
        <v>6024</v>
      </c>
      <c r="Z94" s="47">
        <v>2.97E-3</v>
      </c>
      <c r="AA94" s="18">
        <f>M94*Z94</f>
        <v>44.728200000000001</v>
      </c>
      <c r="AB94" s="27">
        <f>IF(M94&gt;0,(AD94+AL94)/M94,0)</f>
        <v>3.04746411686587E-3</v>
      </c>
      <c r="AC94" s="47">
        <v>2.9E-4</v>
      </c>
      <c r="AD94" s="37">
        <f>AC94*M94</f>
        <v>4.3673999999999999</v>
      </c>
      <c r="AE94" s="28">
        <v>0.21199999999999999</v>
      </c>
      <c r="AF94" s="41">
        <f>AI94*(1-AJ94)*AE94</f>
        <v>43.887392000000006</v>
      </c>
      <c r="AG94" s="28">
        <f>IF(AND(AE94&gt;0,AC94&gt;0,Z94&gt;0),((Z94-AC94)*AE94)/((AE94-AC94)*Z94),0)</f>
        <v>0.90359294931587231</v>
      </c>
      <c r="AH94" s="29">
        <f t="shared" si="1"/>
        <v>0.9061488982734327</v>
      </c>
      <c r="AI94" s="43">
        <v>226</v>
      </c>
      <c r="AJ94" s="39">
        <v>8.4000000000000005E-2</v>
      </c>
      <c r="AK94" s="28">
        <v>0.2006</v>
      </c>
      <c r="AL94" s="41">
        <f>AI94*(1-AJ94)*AK94</f>
        <v>41.527409600000006</v>
      </c>
      <c r="AM94" s="18">
        <v>1.6</v>
      </c>
      <c r="AN94" s="18"/>
      <c r="AO94" s="121">
        <f>AO93+AI94-AN94</f>
        <v>850.11000000000035</v>
      </c>
      <c r="AP94" s="104"/>
      <c r="AQ94" s="43"/>
      <c r="AR94" s="48"/>
      <c r="AS94" s="41"/>
      <c r="AT94" s="41"/>
      <c r="AU94" s="41"/>
      <c r="AV94" s="41"/>
    </row>
    <row r="95" spans="1:48" s="22" customFormat="1" ht="13.5" thickBot="1" x14ac:dyDescent="0.25">
      <c r="A95" s="159"/>
      <c r="B95" s="49" t="s">
        <v>38</v>
      </c>
      <c r="C95" s="50"/>
      <c r="D95" s="51">
        <f>SUM(D92:D94)</f>
        <v>51496</v>
      </c>
      <c r="E95" s="51"/>
      <c r="F95" s="51">
        <f>SUM(F92:F94)</f>
        <v>48303</v>
      </c>
      <c r="G95" s="52"/>
      <c r="H95" s="52"/>
      <c r="I95" s="51">
        <f>SUM(I92:I94)</f>
        <v>48225</v>
      </c>
      <c r="J95" s="52"/>
      <c r="K95" s="51">
        <f>SUM(K92:K94)</f>
        <v>46950</v>
      </c>
      <c r="L95" s="21">
        <f>IF(K95&gt;0,(K92*L92+K93*L93+K94*L94)/K95,0)</f>
        <v>7.0268413205537797E-2</v>
      </c>
      <c r="M95" s="52">
        <f>M92+M93+M94</f>
        <v>43651</v>
      </c>
      <c r="N95" s="53">
        <f>IF(M95&gt;0,O95/M95,0)</f>
        <v>0.62686524936427568</v>
      </c>
      <c r="O95" s="54">
        <f>O92+O93+O94</f>
        <v>27363.294999999998</v>
      </c>
      <c r="P95" s="21">
        <f>IF(M95&gt;0,Q95/M95,0)</f>
        <v>0.2875513046665597</v>
      </c>
      <c r="Q95" s="54">
        <f>Q92+Q93+Q94</f>
        <v>12551.901999999998</v>
      </c>
      <c r="R95" s="21">
        <f>IF(M95&gt;0,S95/M95,0)</f>
        <v>8.5583445969164507E-2</v>
      </c>
      <c r="S95" s="54">
        <f>S92+S93+S94</f>
        <v>3735.8029999999999</v>
      </c>
      <c r="T95" s="21">
        <f>IF(M95&gt;0,U95/M95,0)</f>
        <v>0.22359222010950497</v>
      </c>
      <c r="U95" s="54">
        <f>U92+U93+U94</f>
        <v>9760.0240000000013</v>
      </c>
      <c r="V95" s="21">
        <f>IF(M95&gt;0,W95/M95,0)</f>
        <v>0.50303138530617852</v>
      </c>
      <c r="W95" s="54">
        <f>W92+W93+W94</f>
        <v>21957.823</v>
      </c>
      <c r="X95" s="21">
        <f>IF(M95&gt;0,Y95/M95,0)</f>
        <v>0.39686376028040593</v>
      </c>
      <c r="Y95" s="54">
        <f>Y92+Y93+Y94</f>
        <v>17323.5</v>
      </c>
      <c r="Z95" s="55">
        <f>IF(M95&gt;0,AA95/M95,0)</f>
        <v>2.9395544202881945E-3</v>
      </c>
      <c r="AA95" s="56">
        <f>SUM(AA92:AA94)</f>
        <v>128.31448999999998</v>
      </c>
      <c r="AB95" s="55">
        <f>IF(M95&gt;0,(AB92*M92+AB93*M93+AB94*M94)/M95,0)</f>
        <v>3.0212752353897965E-3</v>
      </c>
      <c r="AC95" s="55">
        <f>IF(K95&gt;0,(K92*AC92+K93*AC93+K94*AC94)/K95,0)</f>
        <v>2.8370905218317357E-4</v>
      </c>
      <c r="AD95" s="52">
        <f>SUM(AD92:AD94)</f>
        <v>12.38499</v>
      </c>
      <c r="AE95" s="53">
        <f>IF(K95&gt;0,(K92*AE92+K93*AE93+K94*AE94)/K95,0)</f>
        <v>0.20782235143769967</v>
      </c>
      <c r="AF95" s="58">
        <f>SUM(AF92:AF94)</f>
        <v>122.41689380000001</v>
      </c>
      <c r="AG95" s="53">
        <f>IF(AND(AA95&gt;0),((AA92*AG92+AA93*AG93+AA94*AG94)/AA95),0)</f>
        <v>0.90471419015235599</v>
      </c>
      <c r="AH95" s="57">
        <f t="shared" si="1"/>
        <v>0.90736594574552631</v>
      </c>
      <c r="AI95" s="51">
        <f>SUM(AI92:AI94)</f>
        <v>645</v>
      </c>
      <c r="AJ95" s="21">
        <f>IF(AI95&gt;0,(AJ92*AI92+AJ93*AI93+AJ94*AI94)/AI95,0)</f>
        <v>8.5663565891472865E-2</v>
      </c>
      <c r="AK95" s="53">
        <f>IF(K95&gt;0,(AK92*K92+AK93*K93+AK94*K94)/K95,0)</f>
        <v>0.20274890521831737</v>
      </c>
      <c r="AL95" s="58">
        <f>SUM(AL92:AL94)</f>
        <v>119.4966953</v>
      </c>
      <c r="AM95" s="56"/>
      <c r="AN95" s="56">
        <f>SUM(AN92:AN94)</f>
        <v>1027.98</v>
      </c>
      <c r="AO95" s="105"/>
      <c r="AP95" s="106">
        <f>AO94</f>
        <v>850.11000000000035</v>
      </c>
      <c r="AQ95" s="51">
        <f>SUM(AQ92:AQ94)</f>
        <v>0</v>
      </c>
      <c r="AR95" s="59"/>
      <c r="AS95" s="58"/>
      <c r="AT95" s="58"/>
      <c r="AU95" s="58"/>
      <c r="AV95" s="58"/>
    </row>
    <row r="96" spans="1:48" x14ac:dyDescent="0.2">
      <c r="A96" s="157">
        <v>24</v>
      </c>
      <c r="B96" s="23">
        <v>1</v>
      </c>
      <c r="C96" s="11" t="s">
        <v>54</v>
      </c>
      <c r="D96" s="12">
        <v>6049</v>
      </c>
      <c r="E96" s="12">
        <v>2</v>
      </c>
      <c r="F96" s="12">
        <v>12625</v>
      </c>
      <c r="G96" s="13">
        <v>2.7</v>
      </c>
      <c r="H96" s="13">
        <v>8.6999999999999993</v>
      </c>
      <c r="I96" s="12">
        <v>12662</v>
      </c>
      <c r="J96" s="13">
        <v>6</v>
      </c>
      <c r="K96" s="12">
        <v>15975</v>
      </c>
      <c r="L96" s="14">
        <v>7.0999999999999994E-2</v>
      </c>
      <c r="M96" s="24">
        <f>ROUND(K96*(1-L96),0)</f>
        <v>14841</v>
      </c>
      <c r="N96" s="15">
        <v>0.626</v>
      </c>
      <c r="O96" s="25">
        <f>M96*N96</f>
        <v>9290.4660000000003</v>
      </c>
      <c r="P96" s="14">
        <v>0.32900000000000001</v>
      </c>
      <c r="Q96" s="25">
        <f>M96*P96</f>
        <v>4882.6890000000003</v>
      </c>
      <c r="R96" s="16">
        <v>4.4999999999999998E-2</v>
      </c>
      <c r="S96" s="25">
        <f>M96*R96</f>
        <v>667.84500000000003</v>
      </c>
      <c r="T96" s="26">
        <v>0.21</v>
      </c>
      <c r="U96" s="25">
        <f>M96*T96</f>
        <v>3116.6099999999997</v>
      </c>
      <c r="V96" s="16">
        <v>0.51</v>
      </c>
      <c r="W96" s="25">
        <f>M96*V96</f>
        <v>7568.91</v>
      </c>
      <c r="X96" s="16">
        <v>0.4</v>
      </c>
      <c r="Y96" s="25">
        <f>X96*M96</f>
        <v>5936.4000000000005</v>
      </c>
      <c r="Z96" s="17">
        <v>3.0400000000000002E-3</v>
      </c>
      <c r="AA96" s="18">
        <f>M96*Z96</f>
        <v>45.116640000000004</v>
      </c>
      <c r="AB96" s="27">
        <f>IF(M96&gt;0,(AD96+AL96)/M96,0)</f>
        <v>3.2479763493026077E-3</v>
      </c>
      <c r="AC96" s="17">
        <v>2.7E-4</v>
      </c>
      <c r="AD96" s="24">
        <f>AC96*M96</f>
        <v>4.0070699999999997</v>
      </c>
      <c r="AE96" s="117">
        <v>0.2165</v>
      </c>
      <c r="AF96" s="30">
        <f>AI96*(1-AJ96)*AE96</f>
        <v>44.175742500000005</v>
      </c>
      <c r="AG96" s="28">
        <f>IF(AND(AE96&gt;0,AC96&gt;0,Z96&gt;0),((Z96-AC96)*AE96)/((AE96-AC96)*Z96),0)</f>
        <v>0.91232197927645275</v>
      </c>
      <c r="AH96" s="60">
        <f t="shared" si="1"/>
        <v>0.91801565671721241</v>
      </c>
      <c r="AI96" s="12">
        <v>223</v>
      </c>
      <c r="AJ96" s="14">
        <v>8.5000000000000006E-2</v>
      </c>
      <c r="AK96" s="15">
        <v>0.21659999999999999</v>
      </c>
      <c r="AL96" s="30">
        <f>AI96*(1-AJ96)*AK96</f>
        <v>44.196147000000003</v>
      </c>
      <c r="AM96" s="19">
        <v>1.68</v>
      </c>
      <c r="AN96" s="19">
        <v>1015.74</v>
      </c>
      <c r="AO96" s="101">
        <f>AO94+AI96-AN96-AP96</f>
        <v>3.4816594052244909E-13</v>
      </c>
      <c r="AP96" s="102">
        <v>57.37</v>
      </c>
      <c r="AQ96" s="12"/>
      <c r="AR96" s="31"/>
      <c r="AS96" s="20"/>
      <c r="AT96" s="20"/>
      <c r="AU96" s="20"/>
      <c r="AV96" s="20"/>
    </row>
    <row r="97" spans="1:48" x14ac:dyDescent="0.2">
      <c r="A97" s="158"/>
      <c r="B97" s="33">
        <v>2</v>
      </c>
      <c r="C97" s="11" t="s">
        <v>50</v>
      </c>
      <c r="D97" s="34">
        <v>18800</v>
      </c>
      <c r="E97" s="34">
        <v>8</v>
      </c>
      <c r="F97" s="34">
        <v>17668</v>
      </c>
      <c r="G97" s="35">
        <v>3.5</v>
      </c>
      <c r="H97" s="35">
        <v>8.1</v>
      </c>
      <c r="I97" s="34">
        <v>17943</v>
      </c>
      <c r="J97" s="35">
        <v>5.4</v>
      </c>
      <c r="K97" s="34">
        <v>16339</v>
      </c>
      <c r="L97" s="36">
        <v>7.1999999999999995E-2</v>
      </c>
      <c r="M97" s="37">
        <f>ROUND(K97*(1-L97),0)</f>
        <v>15163</v>
      </c>
      <c r="N97" s="38">
        <v>0.57899999999999996</v>
      </c>
      <c r="O97" s="25">
        <f>M97*N97</f>
        <v>8779.3769999999986</v>
      </c>
      <c r="P97" s="36">
        <v>0.26600000000000001</v>
      </c>
      <c r="Q97" s="25">
        <f>M97*P97</f>
        <v>4033.3580000000002</v>
      </c>
      <c r="R97" s="39">
        <v>0.155</v>
      </c>
      <c r="S97" s="25">
        <f>M97*R97</f>
        <v>2350.2649999999999</v>
      </c>
      <c r="T97" s="28">
        <v>0.218</v>
      </c>
      <c r="U97" s="25">
        <f>M97*T97</f>
        <v>3305.5340000000001</v>
      </c>
      <c r="V97" s="39">
        <v>0.503</v>
      </c>
      <c r="W97" s="25">
        <f>M97*V97</f>
        <v>7626.9890000000005</v>
      </c>
      <c r="X97" s="39">
        <v>0.39</v>
      </c>
      <c r="Y97" s="25">
        <f>X97*M97</f>
        <v>5913.5700000000006</v>
      </c>
      <c r="Z97" s="40">
        <v>2.8999999999999998E-3</v>
      </c>
      <c r="AA97" s="18">
        <f>M97*Z97</f>
        <v>43.972699999999996</v>
      </c>
      <c r="AB97" s="27">
        <f>IF(M97&gt;0,(AD97+AL97)/M97,0)</f>
        <v>2.8182960100244015E-3</v>
      </c>
      <c r="AC97" s="40">
        <v>2.7E-4</v>
      </c>
      <c r="AD97" s="37">
        <f>AC97*M97</f>
        <v>4.0940099999999999</v>
      </c>
      <c r="AE97" s="28">
        <v>0.21479999999999999</v>
      </c>
      <c r="AF97" s="41">
        <f>AI97*(1-AJ97)*AE97</f>
        <v>39.788263200000003</v>
      </c>
      <c r="AG97" s="28">
        <f>IF(AND(AE97&gt;0,AC97&gt;0,Z97&gt;0),((Z97-AC97)*AE97)/((AE97-AC97)*Z97),0)</f>
        <v>0.9080379401964519</v>
      </c>
      <c r="AH97" s="29">
        <f t="shared" si="1"/>
        <v>0.90536928889652457</v>
      </c>
      <c r="AI97" s="34">
        <v>202</v>
      </c>
      <c r="AJ97" s="36">
        <v>8.3000000000000004E-2</v>
      </c>
      <c r="AK97" s="38">
        <v>0.20860000000000001</v>
      </c>
      <c r="AL97" s="41">
        <f>AI97*(1-AJ97)*AK97</f>
        <v>38.639812400000004</v>
      </c>
      <c r="AM97" s="42">
        <v>1.6</v>
      </c>
      <c r="AN97" s="42"/>
      <c r="AO97" s="121">
        <f>AO96+AI97-AN97</f>
        <v>202.00000000000034</v>
      </c>
      <c r="AP97" s="104"/>
      <c r="AQ97" s="43"/>
      <c r="AR97" s="44"/>
      <c r="AS97" s="45"/>
      <c r="AT97" s="45"/>
      <c r="AU97" s="45"/>
      <c r="AV97" s="45"/>
    </row>
    <row r="98" spans="1:48" x14ac:dyDescent="0.2">
      <c r="A98" s="158"/>
      <c r="B98" s="33">
        <v>3</v>
      </c>
      <c r="C98" s="11" t="s">
        <v>51</v>
      </c>
      <c r="D98" s="43">
        <v>21008</v>
      </c>
      <c r="E98" s="43">
        <v>5</v>
      </c>
      <c r="F98" s="43">
        <v>19307</v>
      </c>
      <c r="G98" s="37">
        <v>3.1</v>
      </c>
      <c r="H98" s="37">
        <v>9</v>
      </c>
      <c r="I98" s="43">
        <v>19159</v>
      </c>
      <c r="J98" s="37">
        <v>4.4000000000000004</v>
      </c>
      <c r="K98" s="43">
        <v>16391</v>
      </c>
      <c r="L98" s="39">
        <v>7.3999999999999996E-2</v>
      </c>
      <c r="M98" s="37">
        <f>ROUND(K98*(1-L98),0)</f>
        <v>15178</v>
      </c>
      <c r="N98" s="28">
        <v>0.63</v>
      </c>
      <c r="O98" s="25">
        <f>M98*N98</f>
        <v>9562.14</v>
      </c>
      <c r="P98" s="39">
        <v>0.33500000000000002</v>
      </c>
      <c r="Q98" s="25">
        <f>M98*P98</f>
        <v>5084.63</v>
      </c>
      <c r="R98" s="39">
        <v>3.5000000000000003E-2</v>
      </c>
      <c r="S98" s="25">
        <f>M98*R98</f>
        <v>531.23</v>
      </c>
      <c r="T98" s="28">
        <v>0.215</v>
      </c>
      <c r="U98" s="25">
        <f>M98*T98</f>
        <v>3263.27</v>
      </c>
      <c r="V98" s="39">
        <v>0.51800000000000002</v>
      </c>
      <c r="W98" s="25">
        <f>M98*V98</f>
        <v>7862.2040000000006</v>
      </c>
      <c r="X98" s="39">
        <v>0.39</v>
      </c>
      <c r="Y98" s="25">
        <f>X98*M98</f>
        <v>5919.42</v>
      </c>
      <c r="Z98" s="47">
        <v>2.9199999999999999E-3</v>
      </c>
      <c r="AA98" s="18">
        <f>M98*Z98</f>
        <v>44.319759999999995</v>
      </c>
      <c r="AB98" s="27">
        <f>IF(M98&gt;0,(AD98+AL98)/M98,0)</f>
        <v>2.9319764659375409E-3</v>
      </c>
      <c r="AC98" s="47">
        <v>2.5999999999999998E-4</v>
      </c>
      <c r="AD98" s="37">
        <f>AC98*M98</f>
        <v>3.9462799999999998</v>
      </c>
      <c r="AE98" s="28">
        <v>0.22009999999999999</v>
      </c>
      <c r="AF98" s="41">
        <f>AI98*(1-AJ98)*AE98</f>
        <v>40.927154799999997</v>
      </c>
      <c r="AG98" s="28">
        <f>IF(AND(AE98&gt;0,AC98&gt;0,Z98&gt;0),((Z98-AC98)*AE98)/((AE98-AC98)*Z98),0)</f>
        <v>0.91203627544814658</v>
      </c>
      <c r="AH98" s="29">
        <f t="shared" si="1"/>
        <v>0.91241031384942783</v>
      </c>
      <c r="AI98" s="43">
        <v>203</v>
      </c>
      <c r="AJ98" s="39">
        <v>8.4000000000000005E-2</v>
      </c>
      <c r="AK98" s="28">
        <v>0.21809999999999999</v>
      </c>
      <c r="AL98" s="41">
        <f>AI98*(1-AJ98)*AK98</f>
        <v>40.555258799999997</v>
      </c>
      <c r="AM98" s="18">
        <v>1.55</v>
      </c>
      <c r="AN98" s="18"/>
      <c r="AO98" s="121">
        <f>AO97+AI98-AN98</f>
        <v>405.00000000000034</v>
      </c>
      <c r="AP98" s="104"/>
      <c r="AQ98" s="43"/>
      <c r="AR98" s="48"/>
      <c r="AS98" s="41"/>
      <c r="AT98" s="41"/>
      <c r="AU98" s="41"/>
      <c r="AV98" s="41"/>
    </row>
    <row r="99" spans="1:48" s="22" customFormat="1" ht="13.5" thickBot="1" x14ac:dyDescent="0.25">
      <c r="A99" s="159"/>
      <c r="B99" s="49" t="s">
        <v>38</v>
      </c>
      <c r="C99" s="50"/>
      <c r="D99" s="51">
        <f>SUM(D96:D98)</f>
        <v>45857</v>
      </c>
      <c r="E99" s="51"/>
      <c r="F99" s="51">
        <f>SUM(F96:F98)</f>
        <v>49600</v>
      </c>
      <c r="G99" s="52"/>
      <c r="H99" s="52"/>
      <c r="I99" s="51">
        <f>SUM(I96:I98)</f>
        <v>49764</v>
      </c>
      <c r="J99" s="52"/>
      <c r="K99" s="51">
        <f>SUM(K96:K98)</f>
        <v>48705</v>
      </c>
      <c r="L99" s="21">
        <f>IF(K99&gt;0,(K96*L96+K97*L97+K98*L98)/K99,0)</f>
        <v>7.2345077507442762E-2</v>
      </c>
      <c r="M99" s="52">
        <f>M96+M97+M98</f>
        <v>45182</v>
      </c>
      <c r="N99" s="53">
        <f>IF(M99&gt;0,O99/M99,0)</f>
        <v>0.61157060333761237</v>
      </c>
      <c r="O99" s="54">
        <f>O96+O97+O98</f>
        <v>27631.983</v>
      </c>
      <c r="P99" s="21">
        <f>IF(M99&gt;0,Q99/M99,0)</f>
        <v>0.3098728918595901</v>
      </c>
      <c r="Q99" s="54">
        <f>Q96+Q97+Q98</f>
        <v>14000.677</v>
      </c>
      <c r="R99" s="21">
        <f>IF(M99&gt;0,S99/M99,0)</f>
        <v>7.8556504802797564E-2</v>
      </c>
      <c r="S99" s="54">
        <f>S96+S97+S98</f>
        <v>3549.3399999999997</v>
      </c>
      <c r="T99" s="21">
        <f>IF(M99&gt;0,U99/M99,0)</f>
        <v>0.21436443716524281</v>
      </c>
      <c r="U99" s="54">
        <f>U96+U97+U98</f>
        <v>9685.4140000000007</v>
      </c>
      <c r="V99" s="21">
        <f>IF(M99&gt;0,W99/M99,0)</f>
        <v>0.5103382541720155</v>
      </c>
      <c r="W99" s="54">
        <f>W96+W97+W98</f>
        <v>23058.103000000003</v>
      </c>
      <c r="X99" s="21">
        <f>IF(M99&gt;0,Y99/M99,0)</f>
        <v>0.39328471515205171</v>
      </c>
      <c r="Y99" s="54">
        <f>Y96+Y97+Y98</f>
        <v>17769.39</v>
      </c>
      <c r="Z99" s="55">
        <f>IF(M99&gt;0,AA99/M99,0)</f>
        <v>2.9527046168828295E-3</v>
      </c>
      <c r="AA99" s="56">
        <f>SUM(AA96:AA98)</f>
        <v>133.4091</v>
      </c>
      <c r="AB99" s="55">
        <f>IF(M99&gt;0,(AB96*M96+AB97*M97+AB98*M98)/M99,0)</f>
        <v>2.9976224646983312E-3</v>
      </c>
      <c r="AC99" s="55">
        <f>IF(K99&gt;0,(K96*AC96+K97*AC97+K98*AC98)/K99,0)</f>
        <v>2.6663463710091361E-4</v>
      </c>
      <c r="AD99" s="52">
        <f>SUM(AD96:AD98)</f>
        <v>12.047359999999999</v>
      </c>
      <c r="AE99" s="53">
        <f>IF(K99&gt;0,(K96*AE96+K97*AE97+K98*AE98)/K99,0)</f>
        <v>0.2171412339595524</v>
      </c>
      <c r="AF99" s="58">
        <f>SUM(AF96:AF98)</f>
        <v>124.8911605</v>
      </c>
      <c r="AG99" s="53">
        <f>IF(AND(AA99&gt;0),((AA96*AG96+AA97*AG97+AA98*AG98)/AA99),0)</f>
        <v>0.91081501243270102</v>
      </c>
      <c r="AH99" s="57">
        <f t="shared" si="1"/>
        <v>0.91218560628030132</v>
      </c>
      <c r="AI99" s="51">
        <f>SUM(AI96:AI98)</f>
        <v>628</v>
      </c>
      <c r="AJ99" s="21">
        <f>IF(AI99&gt;0,(AJ96*AI96+AJ97*AI97+AJ98*AI98)/AI99,0)</f>
        <v>8.4033439490445866E-2</v>
      </c>
      <c r="AK99" s="53">
        <f>IF(K99&gt;0,(AK96*K96+AK97*K97+AK98*K98)/K99,0)</f>
        <v>0.214421055333128</v>
      </c>
      <c r="AL99" s="58">
        <f>SUM(AL96:AL98)</f>
        <v>123.3912182</v>
      </c>
      <c r="AM99" s="56"/>
      <c r="AN99" s="56">
        <f>SUM(AN96:AN98)</f>
        <v>1015.74</v>
      </c>
      <c r="AO99" s="105"/>
      <c r="AP99" s="106">
        <f>AO98</f>
        <v>405.00000000000034</v>
      </c>
      <c r="AQ99" s="51">
        <f>SUM(AQ96:AQ98)</f>
        <v>0</v>
      </c>
      <c r="AR99" s="59"/>
      <c r="AS99" s="58"/>
      <c r="AT99" s="58"/>
      <c r="AU99" s="58"/>
      <c r="AV99" s="58"/>
    </row>
    <row r="100" spans="1:48" x14ac:dyDescent="0.2">
      <c r="A100" s="160">
        <v>25</v>
      </c>
      <c r="B100" s="33">
        <v>1</v>
      </c>
      <c r="C100" s="11" t="s">
        <v>56</v>
      </c>
      <c r="D100" s="12">
        <v>19270</v>
      </c>
      <c r="E100" s="12">
        <v>2</v>
      </c>
      <c r="F100" s="12">
        <v>19879</v>
      </c>
      <c r="G100" s="13">
        <v>3.4</v>
      </c>
      <c r="H100" s="13">
        <v>6.5</v>
      </c>
      <c r="I100" s="12">
        <v>19313</v>
      </c>
      <c r="J100" s="13">
        <v>3.9</v>
      </c>
      <c r="K100" s="12">
        <v>16474</v>
      </c>
      <c r="L100" s="14">
        <v>7.0999999999999994E-2</v>
      </c>
      <c r="M100" s="24">
        <f>ROUND(K100*(1-L100),0)</f>
        <v>15304</v>
      </c>
      <c r="N100" s="15">
        <v>0.625</v>
      </c>
      <c r="O100" s="25">
        <f>M100*N100</f>
        <v>9565</v>
      </c>
      <c r="P100" s="14">
        <v>0.35099999999999998</v>
      </c>
      <c r="Q100" s="25">
        <f>M100*P100</f>
        <v>5371.7039999999997</v>
      </c>
      <c r="R100" s="16">
        <v>2.4E-2</v>
      </c>
      <c r="S100" s="25">
        <f>M100*R100</f>
        <v>367.29599999999999</v>
      </c>
      <c r="T100" s="26">
        <v>0.21299999999999999</v>
      </c>
      <c r="U100" s="25">
        <f>M100*T100</f>
        <v>3259.752</v>
      </c>
      <c r="V100" s="16">
        <v>0.51700000000000002</v>
      </c>
      <c r="W100" s="25">
        <f>M100*V100</f>
        <v>7912.1680000000006</v>
      </c>
      <c r="X100" s="16">
        <v>0.39</v>
      </c>
      <c r="Y100" s="25">
        <f>X100*M100</f>
        <v>5968.56</v>
      </c>
      <c r="Z100" s="17">
        <v>2.9499999999999999E-3</v>
      </c>
      <c r="AA100" s="18">
        <f>M100*Z100</f>
        <v>45.146799999999999</v>
      </c>
      <c r="AB100" s="27">
        <f>IF(M100&gt;0,(AD100+AL100)/M100,0)</f>
        <v>2.9224010716152635E-3</v>
      </c>
      <c r="AC100" s="17">
        <v>2.5999999999999998E-4</v>
      </c>
      <c r="AD100" s="24">
        <f>AC100*M100</f>
        <v>3.9790399999999995</v>
      </c>
      <c r="AE100" s="117">
        <v>0.21390000000000001</v>
      </c>
      <c r="AF100" s="30">
        <f>AI100*(1-AJ100)*AE100</f>
        <v>40.726346100000001</v>
      </c>
      <c r="AG100" s="28">
        <f>IF(AND(AE100&gt;0,AC100&gt;0,Z100&gt;0),((Z100-AC100)*AE100)/((AE100-AC100)*Z100),0)</f>
        <v>0.91297414627489948</v>
      </c>
      <c r="AH100" s="60">
        <f t="shared" si="1"/>
        <v>0.91214026889674948</v>
      </c>
      <c r="AI100" s="12">
        <v>209</v>
      </c>
      <c r="AJ100" s="14">
        <v>8.8999999999999996E-2</v>
      </c>
      <c r="AK100" s="15">
        <v>0.214</v>
      </c>
      <c r="AL100" s="30">
        <f>AI100*(1-AJ100)*AK100</f>
        <v>40.745385999999996</v>
      </c>
      <c r="AM100" s="19">
        <v>1.65</v>
      </c>
      <c r="AN100" s="19"/>
      <c r="AO100" s="101">
        <f>AO98+AI100-AN100</f>
        <v>614.00000000000034</v>
      </c>
      <c r="AP100" s="120"/>
      <c r="AQ100" s="12"/>
      <c r="AR100" s="31"/>
      <c r="AS100" s="20"/>
      <c r="AT100" s="20"/>
      <c r="AU100" s="20"/>
      <c r="AV100" s="20"/>
    </row>
    <row r="101" spans="1:48" x14ac:dyDescent="0.2">
      <c r="A101" s="160"/>
      <c r="B101" s="33">
        <v>2</v>
      </c>
      <c r="C101" s="11" t="s">
        <v>50</v>
      </c>
      <c r="D101" s="34">
        <v>19000</v>
      </c>
      <c r="E101" s="34">
        <v>7</v>
      </c>
      <c r="F101" s="34">
        <v>18349</v>
      </c>
      <c r="G101" s="35">
        <v>1.6</v>
      </c>
      <c r="H101" s="35">
        <v>5.7</v>
      </c>
      <c r="I101" s="34">
        <v>18491</v>
      </c>
      <c r="J101" s="35">
        <v>3.5</v>
      </c>
      <c r="K101" s="34">
        <v>16495</v>
      </c>
      <c r="L101" s="36">
        <v>6.9000000000000006E-2</v>
      </c>
      <c r="M101" s="37">
        <f>ROUND(K101*(1-L101),0)</f>
        <v>15357</v>
      </c>
      <c r="N101" s="38">
        <v>0.53</v>
      </c>
      <c r="O101" s="25">
        <f>M101*N101</f>
        <v>8139.21</v>
      </c>
      <c r="P101" s="36">
        <v>0.39</v>
      </c>
      <c r="Q101" s="25">
        <f>M101*P101</f>
        <v>5989.2300000000005</v>
      </c>
      <c r="R101" s="39">
        <v>0.08</v>
      </c>
      <c r="S101" s="25">
        <f>M101*R101</f>
        <v>1228.56</v>
      </c>
      <c r="T101" s="28">
        <v>0.21199999999999999</v>
      </c>
      <c r="U101" s="25">
        <f>M101*T101</f>
        <v>3255.6839999999997</v>
      </c>
      <c r="V101" s="39">
        <v>0.51300000000000001</v>
      </c>
      <c r="W101" s="25">
        <f>M101*V101</f>
        <v>7878.1410000000005</v>
      </c>
      <c r="X101" s="39">
        <v>0.39</v>
      </c>
      <c r="Y101" s="25">
        <f>X101*M101</f>
        <v>5989.2300000000005</v>
      </c>
      <c r="Z101" s="40">
        <v>2.9499999999999999E-3</v>
      </c>
      <c r="AA101" s="18">
        <f>M101*Z101</f>
        <v>45.303150000000002</v>
      </c>
      <c r="AB101" s="27">
        <f>IF(M101&gt;0,(AD101+AL101)/M101,0)</f>
        <v>2.9747677020251352E-3</v>
      </c>
      <c r="AC101" s="40">
        <v>2.7E-4</v>
      </c>
      <c r="AD101" s="37">
        <f>AC101*M101</f>
        <v>4.1463900000000002</v>
      </c>
      <c r="AE101" s="28">
        <v>0.21759999999999999</v>
      </c>
      <c r="AF101" s="41">
        <f>AI101*(1-AJ101)*AE101</f>
        <v>42.117785599999998</v>
      </c>
      <c r="AG101" s="28">
        <f>IF(AND(AE101&gt;0,AC101&gt;0,Z101&gt;0),((Z101-AC101)*AE101)/((AE101-AC101)*Z101),0)</f>
        <v>0.90960321997243898</v>
      </c>
      <c r="AH101" s="29">
        <f t="shared" si="1"/>
        <v>0.9103820117819823</v>
      </c>
      <c r="AI101" s="34">
        <v>212</v>
      </c>
      <c r="AJ101" s="36">
        <v>8.6999999999999994E-2</v>
      </c>
      <c r="AK101" s="38">
        <v>0.21460000000000001</v>
      </c>
      <c r="AL101" s="41">
        <f>AI101*(1-AJ101)*AK101</f>
        <v>41.537117600000002</v>
      </c>
      <c r="AM101" s="42">
        <v>1.62</v>
      </c>
      <c r="AN101" s="42"/>
      <c r="AO101" s="121">
        <f>AO100+AI101-AN101</f>
        <v>826.00000000000034</v>
      </c>
      <c r="AP101" s="104"/>
      <c r="AQ101" s="43"/>
      <c r="AR101" s="44"/>
      <c r="AS101" s="45"/>
      <c r="AT101" s="45"/>
      <c r="AU101" s="45"/>
      <c r="AV101" s="45"/>
    </row>
    <row r="102" spans="1:48" x14ac:dyDescent="0.2">
      <c r="A102" s="160"/>
      <c r="B102" s="33">
        <v>3</v>
      </c>
      <c r="C102" s="11" t="s">
        <v>51</v>
      </c>
      <c r="D102" s="43">
        <v>18090</v>
      </c>
      <c r="E102" s="43">
        <v>6</v>
      </c>
      <c r="F102" s="43">
        <v>19355</v>
      </c>
      <c r="G102" s="37">
        <v>1.5</v>
      </c>
      <c r="H102" s="37">
        <v>7.1</v>
      </c>
      <c r="I102" s="43">
        <v>18818</v>
      </c>
      <c r="J102" s="37">
        <v>2.7</v>
      </c>
      <c r="K102" s="43">
        <v>16520</v>
      </c>
      <c r="L102" s="39">
        <v>7.0999999999999994E-2</v>
      </c>
      <c r="M102" s="37">
        <f>ROUND(K102*(1-L102),0)</f>
        <v>15347</v>
      </c>
      <c r="N102" s="28">
        <v>0.56999999999999995</v>
      </c>
      <c r="O102" s="25">
        <f>M102*N102</f>
        <v>8747.7899999999991</v>
      </c>
      <c r="P102" s="39">
        <v>0.38900000000000001</v>
      </c>
      <c r="Q102" s="25">
        <f>M102*P102</f>
        <v>5969.9830000000002</v>
      </c>
      <c r="R102" s="39">
        <v>4.1000000000000002E-2</v>
      </c>
      <c r="S102" s="25">
        <f>M102*R102</f>
        <v>629.22699999999998</v>
      </c>
      <c r="T102" s="28">
        <v>0.217</v>
      </c>
      <c r="U102" s="25">
        <f>M102*T102</f>
        <v>3330.299</v>
      </c>
      <c r="V102" s="39">
        <v>0.51700000000000002</v>
      </c>
      <c r="W102" s="25">
        <f>M102*V102</f>
        <v>7934.3990000000003</v>
      </c>
      <c r="X102" s="39">
        <v>0.39</v>
      </c>
      <c r="Y102" s="25">
        <f>X102*M102</f>
        <v>5985.33</v>
      </c>
      <c r="Z102" s="47">
        <v>2.96E-3</v>
      </c>
      <c r="AA102" s="18">
        <f>M102*Z102</f>
        <v>45.427120000000002</v>
      </c>
      <c r="AB102" s="27">
        <f>IF(M102&gt;0,(AD102+AL102)/M102,0)</f>
        <v>2.9365049325601094E-3</v>
      </c>
      <c r="AC102" s="47">
        <v>2.7E-4</v>
      </c>
      <c r="AD102" s="37">
        <f>AC102*M102</f>
        <v>4.1436900000000003</v>
      </c>
      <c r="AE102" s="28">
        <v>0.22</v>
      </c>
      <c r="AF102" s="41">
        <f>AI102*(1-AJ102)*AE102</f>
        <v>40.77458</v>
      </c>
      <c r="AG102" s="28">
        <f>IF(AND(AE102&gt;0,AC102&gt;0,Z102&gt;0),((Z102-AC102)*AE102)/((AE102-AC102)*Z102),0)</f>
        <v>0.90990047982720812</v>
      </c>
      <c r="AH102" s="29">
        <f t="shared" si="1"/>
        <v>0.90916571154582448</v>
      </c>
      <c r="AI102" s="43">
        <v>203</v>
      </c>
      <c r="AJ102" s="39">
        <v>8.6999999999999994E-2</v>
      </c>
      <c r="AK102" s="28">
        <v>0.2208</v>
      </c>
      <c r="AL102" s="41">
        <f>AI102*(1-AJ102)*AK102</f>
        <v>40.922851199999997</v>
      </c>
      <c r="AM102" s="18">
        <v>1.62</v>
      </c>
      <c r="AN102" s="18"/>
      <c r="AO102" s="121">
        <f>AO101+AI102-AN102</f>
        <v>1029.0000000000005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5" thickBot="1" x14ac:dyDescent="0.25">
      <c r="A103" s="160"/>
      <c r="B103" s="66" t="s">
        <v>38</v>
      </c>
      <c r="C103" s="50"/>
      <c r="D103" s="51">
        <f>SUM(D100:D102)</f>
        <v>56360</v>
      </c>
      <c r="E103" s="51"/>
      <c r="F103" s="51">
        <f>SUM(F100:F102)</f>
        <v>57583</v>
      </c>
      <c r="G103" s="52"/>
      <c r="H103" s="52"/>
      <c r="I103" s="51">
        <f>SUM(I100:I102)</f>
        <v>56622</v>
      </c>
      <c r="J103" s="52"/>
      <c r="K103" s="51">
        <f>SUM(K100:K102)</f>
        <v>49489</v>
      </c>
      <c r="L103" s="21">
        <f>IF(K103&gt;0,(K100*L100+K101*L101+K102*L102)/K103,0)</f>
        <v>7.0333387217361445E-2</v>
      </c>
      <c r="M103" s="52">
        <f>M100+M101+M102</f>
        <v>46008</v>
      </c>
      <c r="N103" s="53">
        <f>IF(M103&gt;0,O103/M103,0)</f>
        <v>0.57494348808902795</v>
      </c>
      <c r="O103" s="54">
        <f>O100+O101+O102</f>
        <v>26452</v>
      </c>
      <c r="P103" s="21">
        <f>IF(M103&gt;0,Q103/M103,0)</f>
        <v>0.37669355329507914</v>
      </c>
      <c r="Q103" s="54">
        <f>Q100+Q101+Q102</f>
        <v>17330.917000000001</v>
      </c>
      <c r="R103" s="21">
        <f>IF(M103&gt;0,S103/M103,0)</f>
        <v>4.836295861589289E-2</v>
      </c>
      <c r="S103" s="54">
        <f>S100+S101+S102</f>
        <v>2225.0830000000001</v>
      </c>
      <c r="T103" s="21">
        <f>IF(M103&gt;0,U103/M103,0)</f>
        <v>0.21400049991305861</v>
      </c>
      <c r="U103" s="54">
        <f>U100+U101+U102</f>
        <v>9845.7350000000006</v>
      </c>
      <c r="V103" s="21">
        <f>IF(M103&gt;0,W103/M103,0)</f>
        <v>0.5156648408972353</v>
      </c>
      <c r="W103" s="54">
        <f>W100+W101+W102</f>
        <v>23724.708000000002</v>
      </c>
      <c r="X103" s="21">
        <f>IF(M103&gt;0,Y103/M103,0)</f>
        <v>0.39000000000000007</v>
      </c>
      <c r="Y103" s="54">
        <f>Y100+Y101+Y102</f>
        <v>17943.120000000003</v>
      </c>
      <c r="Z103" s="55">
        <f>IF(M103&gt;0,AA103/M103,0)</f>
        <v>2.9533357242218744E-3</v>
      </c>
      <c r="AA103" s="56">
        <f>SUM(AA100:AA102)</f>
        <v>135.87707</v>
      </c>
      <c r="AB103" s="55">
        <f>IF(M103&gt;0,(AB100*M100+AB101*M101+AB102*M102)/M103,0)</f>
        <v>2.9445851764910449E-3</v>
      </c>
      <c r="AC103" s="55">
        <f>IF(K103&gt;0,(K100*AC100+K101*AC101+K102*AC102)/K103,0)</f>
        <v>2.6667117945402007E-4</v>
      </c>
      <c r="AD103" s="52">
        <f>SUM(AD100:AD102)</f>
        <v>12.269120000000001</v>
      </c>
      <c r="AE103" s="53">
        <f>IF(K103&gt;0,(K100*AE100+K101*AE101+K102*AE102)/K103,0)</f>
        <v>0.21716948412778597</v>
      </c>
      <c r="AF103" s="58">
        <f>SUM(AF100:AF102)</f>
        <v>123.61871169999999</v>
      </c>
      <c r="AG103" s="53">
        <f>IF(AND(AA103&gt;0),((AA100*AG100+AA101*AG101+AA102*AG102)/AA103),0)</f>
        <v>0.91082263245083361</v>
      </c>
      <c r="AH103" s="57">
        <f t="shared" si="1"/>
        <v>0.9105584831767225</v>
      </c>
      <c r="AI103" s="51">
        <f>SUM(AI100:AI102)</f>
        <v>624</v>
      </c>
      <c r="AJ103" s="21">
        <f>IF(AI103&gt;0,(AJ100*AI100+AJ101*AI101+AJ102*AI102)/AI103,0)</f>
        <v>8.7669871794871804E-2</v>
      </c>
      <c r="AK103" s="53">
        <f>IF(K103&gt;0,(AK100*K100+AK101*K101+AK102*K102)/K103,0)</f>
        <v>0.21646990240255412</v>
      </c>
      <c r="AL103" s="58">
        <f>SUM(AL100:AL102)</f>
        <v>123.20535479999999</v>
      </c>
      <c r="AM103" s="56"/>
      <c r="AN103" s="56">
        <f>SUM(AN100:AN102)</f>
        <v>0</v>
      </c>
      <c r="AO103" s="122"/>
      <c r="AP103" s="106">
        <f>AO102</f>
        <v>1029.0000000000005</v>
      </c>
      <c r="AQ103" s="51">
        <f>SUM(AQ100:AQ102)</f>
        <v>0</v>
      </c>
      <c r="AR103" s="59"/>
      <c r="AS103" s="58"/>
      <c r="AT103" s="58"/>
      <c r="AU103" s="58"/>
      <c r="AV103" s="58"/>
    </row>
    <row r="104" spans="1:48" x14ac:dyDescent="0.2">
      <c r="A104" s="157">
        <v>26</v>
      </c>
      <c r="B104" s="23">
        <v>1</v>
      </c>
      <c r="C104" s="11" t="s">
        <v>56</v>
      </c>
      <c r="D104" s="12">
        <v>18450</v>
      </c>
      <c r="E104" s="12">
        <v>2</v>
      </c>
      <c r="F104" s="12">
        <v>18296</v>
      </c>
      <c r="G104" s="13">
        <v>7</v>
      </c>
      <c r="H104" s="13">
        <v>10.3</v>
      </c>
      <c r="I104" s="12">
        <v>18664</v>
      </c>
      <c r="J104" s="13">
        <v>2.2000000000000002</v>
      </c>
      <c r="K104" s="12">
        <v>16844</v>
      </c>
      <c r="L104" s="14">
        <v>7.2999999999999995E-2</v>
      </c>
      <c r="M104" s="24">
        <f>ROUND(K104*(1-L104),0)</f>
        <v>15614</v>
      </c>
      <c r="N104" s="15">
        <v>0.65</v>
      </c>
      <c r="O104" s="25">
        <f>M104*N104</f>
        <v>10149.1</v>
      </c>
      <c r="P104" s="14">
        <v>0.32900000000000001</v>
      </c>
      <c r="Q104" s="25">
        <f>M104*P104</f>
        <v>5137.0060000000003</v>
      </c>
      <c r="R104" s="16">
        <v>2.1000000000000001E-2</v>
      </c>
      <c r="S104" s="25">
        <f>M104*R104</f>
        <v>327.89400000000001</v>
      </c>
      <c r="T104" s="26">
        <v>0.214</v>
      </c>
      <c r="U104" s="25">
        <f>M104*T104</f>
        <v>3341.3959999999997</v>
      </c>
      <c r="V104" s="16">
        <v>0.51</v>
      </c>
      <c r="W104" s="25">
        <f>M104*V104</f>
        <v>7963.14</v>
      </c>
      <c r="X104" s="16">
        <v>0.39</v>
      </c>
      <c r="Y104" s="25">
        <f>X104*M104</f>
        <v>6089.46</v>
      </c>
      <c r="Z104" s="17">
        <v>3.0999999999999999E-3</v>
      </c>
      <c r="AA104" s="18">
        <f>M104*Z104</f>
        <v>48.403399999999998</v>
      </c>
      <c r="AB104" s="27">
        <f>IF(M104&gt;0,(AD104+AL104)/M104,0)</f>
        <v>2.9745174843089531E-3</v>
      </c>
      <c r="AC104" s="17">
        <v>2.9E-4</v>
      </c>
      <c r="AD104" s="24">
        <f>AC104*M104</f>
        <v>4.52806</v>
      </c>
      <c r="AE104" s="117">
        <v>0.223</v>
      </c>
      <c r="AF104" s="30">
        <f>AI104*(1-AJ104)*AE104</f>
        <v>41.803580000000004</v>
      </c>
      <c r="AG104" s="28">
        <f>IF(AND(AE104&gt;0,AC104&gt;0,Z104&gt;0),((Z104-AC104)*AE104)/((AE104-AC104)*Z104),0)</f>
        <v>0.90763194143693304</v>
      </c>
      <c r="AH104" s="60">
        <f t="shared" si="1"/>
        <v>0.90367722788946148</v>
      </c>
      <c r="AI104" s="12">
        <v>206</v>
      </c>
      <c r="AJ104" s="14">
        <v>0.09</v>
      </c>
      <c r="AK104" s="15">
        <v>0.22359999999999999</v>
      </c>
      <c r="AL104" s="30">
        <f>AI104*(1-AJ104)*AK104</f>
        <v>41.916055999999998</v>
      </c>
      <c r="AM104" s="19">
        <v>1.65</v>
      </c>
      <c r="AN104" s="19"/>
      <c r="AO104" s="101">
        <f>AO102+AI104-AN104</f>
        <v>1235.0000000000005</v>
      </c>
      <c r="AP104" s="102"/>
      <c r="AQ104" s="12"/>
      <c r="AR104" s="31"/>
      <c r="AS104" s="20"/>
      <c r="AT104" s="20"/>
      <c r="AU104" s="20"/>
      <c r="AV104" s="20"/>
    </row>
    <row r="105" spans="1:48" x14ac:dyDescent="0.2">
      <c r="A105" s="158"/>
      <c r="B105" s="33">
        <v>2</v>
      </c>
      <c r="C105" s="11" t="s">
        <v>53</v>
      </c>
      <c r="D105" s="34">
        <v>18800</v>
      </c>
      <c r="E105" s="34">
        <v>7</v>
      </c>
      <c r="F105" s="34">
        <v>18092</v>
      </c>
      <c r="G105" s="35">
        <v>2.2000000000000002</v>
      </c>
      <c r="H105" s="35">
        <v>6.3</v>
      </c>
      <c r="I105" s="34">
        <v>17932</v>
      </c>
      <c r="J105" s="35">
        <v>2</v>
      </c>
      <c r="K105" s="34">
        <v>16885</v>
      </c>
      <c r="L105" s="36">
        <v>7.2999999999999995E-2</v>
      </c>
      <c r="M105" s="37">
        <f>ROUND(K105*(1-L105),0)</f>
        <v>15652</v>
      </c>
      <c r="N105" s="38">
        <v>0.67300000000000004</v>
      </c>
      <c r="O105" s="25">
        <f>M105*N105</f>
        <v>10533.796</v>
      </c>
      <c r="P105" s="36">
        <v>0.23400000000000001</v>
      </c>
      <c r="Q105" s="25">
        <f>M105*P105</f>
        <v>3662.5680000000002</v>
      </c>
      <c r="R105" s="39">
        <v>9.2999999999999999E-2</v>
      </c>
      <c r="S105" s="25">
        <f>M105*R105</f>
        <v>1455.636</v>
      </c>
      <c r="T105" s="28">
        <v>0.21</v>
      </c>
      <c r="U105" s="25">
        <f>M105*T105</f>
        <v>3286.92</v>
      </c>
      <c r="V105" s="39">
        <v>0.50900000000000001</v>
      </c>
      <c r="W105" s="25">
        <f>M105*V105</f>
        <v>7966.8680000000004</v>
      </c>
      <c r="X105" s="39">
        <v>0.39</v>
      </c>
      <c r="Y105" s="25">
        <f>X105*M105</f>
        <v>6104.2800000000007</v>
      </c>
      <c r="Z105" s="40">
        <v>3.2200000000000002E-3</v>
      </c>
      <c r="AA105" s="18">
        <f>M105*Z105</f>
        <v>50.399440000000006</v>
      </c>
      <c r="AB105" s="27">
        <f>IF(M105&gt;0,(AD105+AL105)/M105,0)</f>
        <v>3.0970224252491693E-3</v>
      </c>
      <c r="AC105" s="40">
        <v>2.7999999999999998E-4</v>
      </c>
      <c r="AD105" s="37">
        <f>AC105*M105</f>
        <v>4.3825599999999998</v>
      </c>
      <c r="AE105" s="28">
        <v>0.2218</v>
      </c>
      <c r="AF105" s="41">
        <f>AI105*(1-AJ105)*AE105</f>
        <v>44.963739600000004</v>
      </c>
      <c r="AG105" s="28">
        <f>IF(AND(AE105&gt;0,AC105&gt;0,Z105&gt;0),((Z105-AC105)*AE105)/((AE105-AC105)*Z105),0)</f>
        <v>0.91419755994158947</v>
      </c>
      <c r="AH105" s="29">
        <f t="shared" si="1"/>
        <v>0.91076305696453841</v>
      </c>
      <c r="AI105" s="34">
        <v>226</v>
      </c>
      <c r="AJ105" s="36">
        <v>0.10299999999999999</v>
      </c>
      <c r="AK105" s="38">
        <v>0.2175</v>
      </c>
      <c r="AL105" s="41">
        <f>AI105*(1-AJ105)*AK105</f>
        <v>44.092035000000003</v>
      </c>
      <c r="AM105" s="42">
        <v>1.6</v>
      </c>
      <c r="AN105" s="42"/>
      <c r="AO105" s="121">
        <f>AO104+AI105-AN105</f>
        <v>1461.0000000000005</v>
      </c>
      <c r="AP105" s="104"/>
      <c r="AQ105" s="43"/>
      <c r="AR105" s="44"/>
      <c r="AS105" s="45"/>
      <c r="AT105" s="45"/>
      <c r="AU105" s="45"/>
      <c r="AV105" s="45"/>
    </row>
    <row r="106" spans="1:48" x14ac:dyDescent="0.2">
      <c r="A106" s="158"/>
      <c r="B106" s="33">
        <v>3</v>
      </c>
      <c r="C106" s="11" t="s">
        <v>51</v>
      </c>
      <c r="D106" s="43">
        <v>18045</v>
      </c>
      <c r="E106" s="43">
        <v>6</v>
      </c>
      <c r="F106" s="43">
        <v>18500</v>
      </c>
      <c r="G106" s="37">
        <v>2.7</v>
      </c>
      <c r="H106" s="37">
        <v>8.4</v>
      </c>
      <c r="I106" s="43">
        <v>18505</v>
      </c>
      <c r="J106" s="37">
        <v>1.9</v>
      </c>
      <c r="K106" s="43">
        <v>16840</v>
      </c>
      <c r="L106" s="39">
        <v>7.3999999999999996E-2</v>
      </c>
      <c r="M106" s="37">
        <f>ROUND(K106*(1-L106),0)</f>
        <v>15594</v>
      </c>
      <c r="N106" s="28">
        <v>0.622</v>
      </c>
      <c r="O106" s="25">
        <f>M106*N106</f>
        <v>9699.4680000000008</v>
      </c>
      <c r="P106" s="39">
        <v>0.33200000000000002</v>
      </c>
      <c r="Q106" s="25">
        <f>M106*P106</f>
        <v>5177.2080000000005</v>
      </c>
      <c r="R106" s="39">
        <v>4.5999999999999999E-2</v>
      </c>
      <c r="S106" s="25">
        <f>M106*R106</f>
        <v>717.32399999999996</v>
      </c>
      <c r="T106" s="28">
        <v>0.217</v>
      </c>
      <c r="U106" s="25">
        <f>M106*T106</f>
        <v>3383.8980000000001</v>
      </c>
      <c r="V106" s="39">
        <v>0.504</v>
      </c>
      <c r="W106" s="25">
        <f>M106*V106</f>
        <v>7859.3760000000002</v>
      </c>
      <c r="X106" s="39">
        <v>0.39</v>
      </c>
      <c r="Y106" s="25">
        <f>X106*M106</f>
        <v>6081.66</v>
      </c>
      <c r="Z106" s="47">
        <v>3.1099999999999999E-3</v>
      </c>
      <c r="AA106" s="18">
        <f>M106*Z106</f>
        <v>48.497340000000001</v>
      </c>
      <c r="AB106" s="27">
        <f>IF(M106&gt;0,(AD106+AL106)/M106,0)</f>
        <v>3.5721644222136721E-3</v>
      </c>
      <c r="AC106" s="47">
        <v>2.7E-4</v>
      </c>
      <c r="AD106" s="37">
        <f>AC106*M106</f>
        <v>4.2103799999999998</v>
      </c>
      <c r="AE106" s="28">
        <v>0.21740000000000001</v>
      </c>
      <c r="AF106" s="41">
        <f>AI106*(1-AJ106)*AE106</f>
        <v>51.446623000000002</v>
      </c>
      <c r="AG106" s="28">
        <f>IF(AND(AE106&gt;0,AC106&gt;0,Z106&gt;0),((Z106-AC106)*AE106)/((AE106-AC106)*Z106),0)</f>
        <v>0.91431881829354389</v>
      </c>
      <c r="AH106" s="29">
        <f t="shared" si="1"/>
        <v>0.92556402128507986</v>
      </c>
      <c r="AI106" s="43">
        <v>265</v>
      </c>
      <c r="AJ106" s="39">
        <v>0.107</v>
      </c>
      <c r="AK106" s="28">
        <v>0.21759999999999999</v>
      </c>
      <c r="AL106" s="41">
        <f>AI106*(1-AJ106)*AK106</f>
        <v>51.493952</v>
      </c>
      <c r="AM106" s="18">
        <v>1.6</v>
      </c>
      <c r="AN106" s="18"/>
      <c r="AO106" s="121">
        <f>AO105+AI106-AN106</f>
        <v>1726.0000000000005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5" thickBot="1" x14ac:dyDescent="0.25">
      <c r="A107" s="159"/>
      <c r="B107" s="49" t="s">
        <v>38</v>
      </c>
      <c r="C107" s="50"/>
      <c r="D107" s="51">
        <f>SUM(D104:D106)</f>
        <v>55295</v>
      </c>
      <c r="E107" s="51"/>
      <c r="F107" s="51">
        <f>SUM(F104:F106)</f>
        <v>54888</v>
      </c>
      <c r="G107" s="52"/>
      <c r="H107" s="52"/>
      <c r="I107" s="51">
        <f>SUM(I104:I106)</f>
        <v>55101</v>
      </c>
      <c r="J107" s="52"/>
      <c r="K107" s="51">
        <f>SUM(K104:K106)</f>
        <v>50569</v>
      </c>
      <c r="L107" s="21">
        <f>IF(K107&gt;0,(K104*L104+K105*L105+K106*L106)/K107,0)</f>
        <v>7.3333010342304564E-2</v>
      </c>
      <c r="M107" s="52">
        <f>M104+M105+M106</f>
        <v>46860</v>
      </c>
      <c r="N107" s="53">
        <f>IF(M107&gt;0,O107/M107,0)</f>
        <v>0.64836457533077252</v>
      </c>
      <c r="O107" s="54">
        <f>O104+O105+O106</f>
        <v>30382.364000000001</v>
      </c>
      <c r="P107" s="21">
        <f>IF(M107&gt;0,Q107/M107,0)</f>
        <v>0.29826679470763978</v>
      </c>
      <c r="Q107" s="54">
        <f>Q104+Q105+Q106</f>
        <v>13976.782000000001</v>
      </c>
      <c r="R107" s="21">
        <f>IF(M107&gt;0,S107/M107,0)</f>
        <v>5.3368629961587706E-2</v>
      </c>
      <c r="S107" s="54">
        <f>S104+S105+S106</f>
        <v>2500.8539999999998</v>
      </c>
      <c r="T107" s="21">
        <f>IF(M107&gt;0,U107/M107,0)</f>
        <v>0.21366227059325651</v>
      </c>
      <c r="U107" s="54">
        <f>U104+U105+U106</f>
        <v>10012.214</v>
      </c>
      <c r="V107" s="21">
        <f>IF(M107&gt;0,W107/M107,0)</f>
        <v>0.50766931284677763</v>
      </c>
      <c r="W107" s="54">
        <f>W104+W105+W106</f>
        <v>23789.384000000002</v>
      </c>
      <c r="X107" s="21">
        <f>IF(M107&gt;0,Y107/M107,0)</f>
        <v>0.39</v>
      </c>
      <c r="Y107" s="54">
        <f>Y104+Y105+Y106</f>
        <v>18275.400000000001</v>
      </c>
      <c r="Z107" s="55">
        <f>IF(M107&gt;0,AA107/M107,0)</f>
        <v>3.1434097311139569E-3</v>
      </c>
      <c r="AA107" s="56">
        <f>SUM(AA104:AA106)</f>
        <v>147.30018000000001</v>
      </c>
      <c r="AB107" s="55">
        <f>IF(M107&gt;0,(AB104*M104+AB105*M105+AB106*M106)/M107,0)</f>
        <v>3.2143201664532649E-3</v>
      </c>
      <c r="AC107" s="55">
        <f>IF(K107&gt;0,(K104*AC104+K105*AC105+K106*AC106)/K107,0)</f>
        <v>2.8000079099843779E-4</v>
      </c>
      <c r="AD107" s="52">
        <f>SUM(AD104:AD106)</f>
        <v>13.120999999999999</v>
      </c>
      <c r="AE107" s="53">
        <f>IF(K107&gt;0,(K104*AE104+K105*AE105+K106*AE106)/K107,0)</f>
        <v>0.2207344618244379</v>
      </c>
      <c r="AF107" s="58">
        <f>SUM(AF104:AF106)</f>
        <v>138.2139426</v>
      </c>
      <c r="AG107" s="53">
        <f>IF(AND(AA107&gt;0),((AA104*AG104+AA105*AG105+AA106*AG106)/AA107),0)</f>
        <v>0.9120799959901692</v>
      </c>
      <c r="AH107" s="57">
        <f t="shared" si="1"/>
        <v>0.91405522682348705</v>
      </c>
      <c r="AI107" s="51">
        <f>SUM(AI104:AI106)</f>
        <v>697</v>
      </c>
      <c r="AJ107" s="21">
        <f>IF(AI107&gt;0,(AJ104*AI104+AJ105*AI105+AJ106*AI106)/AI107,0)</f>
        <v>0.10067862266857963</v>
      </c>
      <c r="AK107" s="53">
        <f>IF(K107&gt;0,(AK104*K104+AK105*K105+AK106*K106)/K107,0)</f>
        <v>0.21956514663133542</v>
      </c>
      <c r="AL107" s="58">
        <f>SUM(AL104:AL106)</f>
        <v>137.50204300000001</v>
      </c>
      <c r="AM107" s="56"/>
      <c r="AN107" s="56">
        <f>SUM(AN104:AN106)</f>
        <v>0</v>
      </c>
      <c r="AO107" s="105"/>
      <c r="AP107" s="106">
        <f>AO106</f>
        <v>1726.0000000000005</v>
      </c>
      <c r="AQ107" s="51">
        <f>SUM(AQ104:AQ106)</f>
        <v>0</v>
      </c>
      <c r="AR107" s="59"/>
      <c r="AS107" s="58"/>
      <c r="AT107" s="58"/>
      <c r="AU107" s="58"/>
      <c r="AV107" s="58"/>
    </row>
    <row r="108" spans="1:48" x14ac:dyDescent="0.2">
      <c r="A108" s="157">
        <v>27</v>
      </c>
      <c r="B108" s="23">
        <v>1</v>
      </c>
      <c r="C108" s="11" t="s">
        <v>56</v>
      </c>
      <c r="D108" s="12">
        <v>6026</v>
      </c>
      <c r="E108" s="12">
        <v>4</v>
      </c>
      <c r="F108" s="12">
        <v>12971</v>
      </c>
      <c r="G108" s="13">
        <v>2.2999999999999998</v>
      </c>
      <c r="H108" s="13">
        <v>6.2</v>
      </c>
      <c r="I108" s="12">
        <v>12998</v>
      </c>
      <c r="J108" s="13">
        <v>3.2</v>
      </c>
      <c r="K108" s="12">
        <v>16742</v>
      </c>
      <c r="L108" s="14">
        <v>7.1999999999999995E-2</v>
      </c>
      <c r="M108" s="24">
        <f>ROUND(K108*(1-L108),0)</f>
        <v>15537</v>
      </c>
      <c r="N108" s="15">
        <v>0.70499999999999996</v>
      </c>
      <c r="O108" s="25">
        <f>M108*N108</f>
        <v>10953.584999999999</v>
      </c>
      <c r="P108" s="14">
        <v>0.26200000000000001</v>
      </c>
      <c r="Q108" s="25">
        <f>M108*P108</f>
        <v>4070.694</v>
      </c>
      <c r="R108" s="16">
        <v>3.3000000000000002E-2</v>
      </c>
      <c r="S108" s="25">
        <f>M108*R108</f>
        <v>512.721</v>
      </c>
      <c r="T108" s="26">
        <v>0.219</v>
      </c>
      <c r="U108" s="25">
        <f>M108*T108</f>
        <v>3402.6030000000001</v>
      </c>
      <c r="V108" s="16">
        <v>0.502</v>
      </c>
      <c r="W108" s="25">
        <f>M108*V108</f>
        <v>7799.5739999999996</v>
      </c>
      <c r="X108" s="16">
        <v>0.39</v>
      </c>
      <c r="Y108" s="25">
        <f>X108*M108</f>
        <v>6059.43</v>
      </c>
      <c r="Z108" s="17">
        <v>2.98E-3</v>
      </c>
      <c r="AA108" s="18">
        <f>M108*Z108</f>
        <v>46.300260000000002</v>
      </c>
      <c r="AB108" s="27">
        <f>IF(M108&gt;0,(AD108+AL108)/M108,0)</f>
        <v>3.3357866576559183E-3</v>
      </c>
      <c r="AC108" s="17">
        <v>2.7E-4</v>
      </c>
      <c r="AD108" s="24">
        <f>AC108*M108</f>
        <v>4.1949899999999998</v>
      </c>
      <c r="AE108" s="117">
        <v>0.22059999999999999</v>
      </c>
      <c r="AF108" s="30">
        <f>AI108*(1-AJ108)*AE108</f>
        <v>48.942095399999999</v>
      </c>
      <c r="AG108" s="28">
        <f>IF(AND(AE108&gt;0,AC108&gt;0,Z108&gt;0),((Z108-AC108)*AE108)/((AE108-AC108)*Z108),0)</f>
        <v>0.91051037842260396</v>
      </c>
      <c r="AH108" s="60">
        <f t="shared" si="1"/>
        <v>0.92021680779141868</v>
      </c>
      <c r="AI108" s="12">
        <v>243</v>
      </c>
      <c r="AJ108" s="14">
        <v>8.6999999999999994E-2</v>
      </c>
      <c r="AK108" s="15">
        <v>0.2147</v>
      </c>
      <c r="AL108" s="30">
        <f>AI108*(1-AJ108)*AK108</f>
        <v>47.633127300000005</v>
      </c>
      <c r="AM108" s="19">
        <v>1.85</v>
      </c>
      <c r="AN108" s="19">
        <v>514.32000000000005</v>
      </c>
      <c r="AO108" s="101">
        <f>AO106+AI108-AN108</f>
        <v>1454.6800000000003</v>
      </c>
      <c r="AP108" s="102"/>
      <c r="AQ108" s="12"/>
      <c r="AR108" s="31"/>
      <c r="AS108" s="20"/>
      <c r="AT108" s="20"/>
      <c r="AU108" s="20"/>
      <c r="AV108" s="20"/>
    </row>
    <row r="109" spans="1:48" x14ac:dyDescent="0.2">
      <c r="A109" s="158"/>
      <c r="B109" s="33">
        <v>2</v>
      </c>
      <c r="C109" s="11" t="s">
        <v>53</v>
      </c>
      <c r="D109" s="34">
        <v>18500</v>
      </c>
      <c r="E109" s="34">
        <v>10</v>
      </c>
      <c r="F109" s="34">
        <v>16359</v>
      </c>
      <c r="G109" s="35">
        <v>2</v>
      </c>
      <c r="H109" s="35">
        <v>4.8</v>
      </c>
      <c r="I109" s="34">
        <v>17160</v>
      </c>
      <c r="J109" s="35">
        <v>2.5</v>
      </c>
      <c r="K109" s="34">
        <v>16390</v>
      </c>
      <c r="L109" s="36">
        <v>7.6999999999999999E-2</v>
      </c>
      <c r="M109" s="37">
        <f>ROUND(K109*(1-L109),0)</f>
        <v>15128</v>
      </c>
      <c r="N109" s="38">
        <v>0.72499999999999998</v>
      </c>
      <c r="O109" s="25">
        <f>M109*N109</f>
        <v>10967.8</v>
      </c>
      <c r="P109" s="36">
        <v>0.224</v>
      </c>
      <c r="Q109" s="25">
        <f>M109*P109</f>
        <v>3388.672</v>
      </c>
      <c r="R109" s="39">
        <v>5.0999999999999997E-2</v>
      </c>
      <c r="S109" s="25">
        <f>M109*R109</f>
        <v>771.52799999999991</v>
      </c>
      <c r="T109" s="28">
        <v>0.20399999999999999</v>
      </c>
      <c r="U109" s="25">
        <f>M109*T109</f>
        <v>3086.1119999999996</v>
      </c>
      <c r="V109" s="39">
        <v>0.50800000000000001</v>
      </c>
      <c r="W109" s="25">
        <f>M109*V109</f>
        <v>7685.0240000000003</v>
      </c>
      <c r="X109" s="39">
        <v>0.39</v>
      </c>
      <c r="Y109" s="25">
        <f>X109*M109</f>
        <v>5899.92</v>
      </c>
      <c r="Z109" s="40">
        <v>2.81E-3</v>
      </c>
      <c r="AA109" s="18">
        <f>M109*Z109</f>
        <v>42.509680000000003</v>
      </c>
      <c r="AB109" s="27">
        <f>IF(M109&gt;0,(AD109+AL109)/M109,0)</f>
        <v>3.1562782390269699E-3</v>
      </c>
      <c r="AC109" s="40">
        <v>2.5000000000000001E-4</v>
      </c>
      <c r="AD109" s="37">
        <f>AC109*M109</f>
        <v>3.782</v>
      </c>
      <c r="AE109" s="28">
        <v>0.21970000000000001</v>
      </c>
      <c r="AF109" s="41">
        <f>AI109*(1-AJ109)*AE109</f>
        <v>43.687784400000005</v>
      </c>
      <c r="AG109" s="28">
        <f>IF(AND(AE109&gt;0,AC109&gt;0,Z109&gt;0),((Z109-AC109)*AE109)/((AE109-AC109)*Z109),0)</f>
        <v>0.9120698867842526</v>
      </c>
      <c r="AH109" s="29">
        <f t="shared" si="1"/>
        <v>0.92183511613969615</v>
      </c>
      <c r="AI109" s="34">
        <v>219</v>
      </c>
      <c r="AJ109" s="36">
        <v>9.1999999999999998E-2</v>
      </c>
      <c r="AK109" s="38">
        <v>0.22109999999999999</v>
      </c>
      <c r="AL109" s="41">
        <f>AI109*(1-AJ109)*AK109</f>
        <v>43.966177199999997</v>
      </c>
      <c r="AM109" s="42">
        <v>1.65</v>
      </c>
      <c r="AN109" s="42"/>
      <c r="AO109" s="121">
        <f>AO108+AI109-AN109</f>
        <v>1673.6800000000003</v>
      </c>
      <c r="AP109" s="104"/>
      <c r="AQ109" s="43"/>
      <c r="AR109" s="44"/>
      <c r="AS109" s="45"/>
      <c r="AT109" s="45"/>
      <c r="AU109" s="45"/>
      <c r="AV109" s="45"/>
    </row>
    <row r="110" spans="1:48" x14ac:dyDescent="0.2">
      <c r="A110" s="158"/>
      <c r="B110" s="33">
        <v>3</v>
      </c>
      <c r="C110" s="11" t="s">
        <v>54</v>
      </c>
      <c r="D110" s="43">
        <v>20114</v>
      </c>
      <c r="E110" s="43">
        <v>6</v>
      </c>
      <c r="F110" s="43">
        <v>17413</v>
      </c>
      <c r="G110" s="37">
        <v>2.2999999999999998</v>
      </c>
      <c r="H110" s="37">
        <v>7.5</v>
      </c>
      <c r="I110" s="43">
        <v>17380</v>
      </c>
      <c r="J110" s="37">
        <v>2</v>
      </c>
      <c r="K110" s="43">
        <v>16151</v>
      </c>
      <c r="L110" s="39">
        <v>7.0999999999999994E-2</v>
      </c>
      <c r="M110" s="37">
        <f>ROUND(K110*(1-L110),0)</f>
        <v>15004</v>
      </c>
      <c r="N110" s="28">
        <v>0.63400000000000001</v>
      </c>
      <c r="O110" s="25">
        <f>M110*N110</f>
        <v>9512.5360000000001</v>
      </c>
      <c r="P110" s="39">
        <v>0.32400000000000001</v>
      </c>
      <c r="Q110" s="25">
        <f>M110*P110</f>
        <v>4861.2960000000003</v>
      </c>
      <c r="R110" s="39">
        <v>4.2000000000000003E-2</v>
      </c>
      <c r="S110" s="25">
        <f>M110*R110</f>
        <v>630.16800000000001</v>
      </c>
      <c r="T110" s="28">
        <v>0.20599999999999999</v>
      </c>
      <c r="U110" s="25">
        <f>M110*T110</f>
        <v>3090.8239999999996</v>
      </c>
      <c r="V110" s="39">
        <v>0.51700000000000002</v>
      </c>
      <c r="W110" s="25">
        <f>M110*V110</f>
        <v>7757.0680000000002</v>
      </c>
      <c r="X110" s="39">
        <v>0.4</v>
      </c>
      <c r="Y110" s="25">
        <f>X110*M110</f>
        <v>6001.6</v>
      </c>
      <c r="Z110" s="47">
        <v>2.8600000000000001E-3</v>
      </c>
      <c r="AA110" s="18">
        <f>M110*Z110</f>
        <v>42.911439999999999</v>
      </c>
      <c r="AB110" s="27">
        <f>IF(M110&gt;0,(AD110+AL110)/M110,0)</f>
        <v>3.2327903225806455E-3</v>
      </c>
      <c r="AC110" s="47">
        <v>2.5000000000000001E-4</v>
      </c>
      <c r="AD110" s="37">
        <f>AC110*M110</f>
        <v>3.7509999999999999</v>
      </c>
      <c r="AE110" s="28">
        <v>0.21759999999999999</v>
      </c>
      <c r="AF110" s="41">
        <f>AI110*(1-AJ110)*AE110</f>
        <v>43.611392000000002</v>
      </c>
      <c r="AG110" s="28">
        <f>IF(AND(AE110&gt;0,AC110&gt;0,Z110&gt;0),((Z110-AC110)*AE110)/((AE110-AC110)*Z110),0)</f>
        <v>0.91363708755013096</v>
      </c>
      <c r="AH110" s="29">
        <f t="shared" si="1"/>
        <v>0.92370157367425498</v>
      </c>
      <c r="AI110" s="43">
        <v>220</v>
      </c>
      <c r="AJ110" s="39">
        <v>8.8999999999999996E-2</v>
      </c>
      <c r="AK110" s="28">
        <v>0.2233</v>
      </c>
      <c r="AL110" s="41">
        <f>AI110*(1-AJ110)*AK110</f>
        <v>44.753786000000005</v>
      </c>
      <c r="AM110" s="18">
        <v>1.68</v>
      </c>
      <c r="AN110" s="18"/>
      <c r="AO110" s="121">
        <f>AO109+AI110-AN110</f>
        <v>1893.6800000000003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5" thickBot="1" x14ac:dyDescent="0.25">
      <c r="A111" s="159"/>
      <c r="B111" s="49" t="s">
        <v>38</v>
      </c>
      <c r="C111" s="50"/>
      <c r="D111" s="51">
        <f>SUM(D108:D110)</f>
        <v>44640</v>
      </c>
      <c r="E111" s="51"/>
      <c r="F111" s="51">
        <f>SUM(F108:F110)</f>
        <v>46743</v>
      </c>
      <c r="G111" s="52"/>
      <c r="H111" s="52"/>
      <c r="I111" s="51">
        <f>SUM(I108:I110)</f>
        <v>47538</v>
      </c>
      <c r="J111" s="52"/>
      <c r="K111" s="51">
        <f>SUM(K108:K110)</f>
        <v>49283</v>
      </c>
      <c r="L111" s="21">
        <f>IF(K111&gt;0,(K108*L108+K109*L109+K110*L110)/K111,0)</f>
        <v>7.3335125702574916E-2</v>
      </c>
      <c r="M111" s="52">
        <f>M108+M109+M110</f>
        <v>45669</v>
      </c>
      <c r="N111" s="53">
        <f>IF(M111&gt;0,O111/M111,0)</f>
        <v>0.6882988679410541</v>
      </c>
      <c r="O111" s="54">
        <f>O108+O109+O110</f>
        <v>31433.920999999998</v>
      </c>
      <c r="P111" s="21">
        <f>IF(M111&gt;0,Q111/M111,0)</f>
        <v>0.26978173378002585</v>
      </c>
      <c r="Q111" s="54">
        <f>Q108+Q109+Q110</f>
        <v>12320.662</v>
      </c>
      <c r="R111" s="21">
        <f>IF(M111&gt;0,S111/M111,0)</f>
        <v>4.191939827892005E-2</v>
      </c>
      <c r="S111" s="54">
        <f>S108+S109+S110</f>
        <v>1914.4169999999999</v>
      </c>
      <c r="T111" s="21">
        <f>IF(M111&gt;0,U111/M111,0)</f>
        <v>0.20976020933236988</v>
      </c>
      <c r="U111" s="54">
        <f>U108+U109+U110</f>
        <v>9579.5390000000007</v>
      </c>
      <c r="V111" s="21">
        <f>IF(M111&gt;0,W111/M111,0)</f>
        <v>0.5089155882546148</v>
      </c>
      <c r="W111" s="54">
        <f>W108+W109+W110</f>
        <v>23241.666000000001</v>
      </c>
      <c r="X111" s="21">
        <f>IF(M111&gt;0,Y111/M111,0)</f>
        <v>0.39328537957914561</v>
      </c>
      <c r="Y111" s="54">
        <f>Y108+Y109+Y110</f>
        <v>17960.95</v>
      </c>
      <c r="Z111" s="55">
        <f>IF(M111&gt;0,AA111/M111,0)</f>
        <v>2.8842624099498569E-3</v>
      </c>
      <c r="AA111" s="56">
        <f>SUM(AA108:AA110)</f>
        <v>131.72138000000001</v>
      </c>
      <c r="AB111" s="55">
        <f>IF(M111&gt;0,(AB108*M108+AB109*M109+AB110*M110)/M111,0)</f>
        <v>3.2424857233572012E-3</v>
      </c>
      <c r="AC111" s="55">
        <f>IF(K111&gt;0,(K108*AC108+K109*AC109+K110*AC110)/K111,0)</f>
        <v>2.5679422924740781E-4</v>
      </c>
      <c r="AD111" s="52">
        <f>SUM(AD108:AD110)</f>
        <v>11.72799</v>
      </c>
      <c r="AE111" s="53">
        <f>IF(K111&gt;0,(K108*AE108+K109*AE109+K110*AE110)/K111,0)</f>
        <v>0.21931752937118276</v>
      </c>
      <c r="AF111" s="58">
        <f>SUM(AF108:AF110)</f>
        <v>136.24127179999999</v>
      </c>
      <c r="AG111" s="53">
        <f>IF(AND(AA111&gt;0),((AA108*AG108+AA109*AG109+AA110*AG110)/AA111),0)</f>
        <v>0.91203227101539597</v>
      </c>
      <c r="AH111" s="57">
        <f t="shared" si="1"/>
        <v>0.92188107410264031</v>
      </c>
      <c r="AI111" s="51">
        <f>SUM(AI108:AI110)</f>
        <v>682</v>
      </c>
      <c r="AJ111" s="21">
        <f>IF(AI111&gt;0,(AJ108*AI108+AJ109*AI109+AJ110*AI110)/AI111,0)</f>
        <v>8.9250733137829913E-2</v>
      </c>
      <c r="AK111" s="53">
        <f>IF(K111&gt;0,(AK108*K108+AK109*K109+AK110*K110)/K111,0)</f>
        <v>0.21964682953553963</v>
      </c>
      <c r="AL111" s="58">
        <f>SUM(AL108:AL110)</f>
        <v>136.35309050000001</v>
      </c>
      <c r="AM111" s="56"/>
      <c r="AN111" s="56">
        <f>SUM(AN108:AN110)</f>
        <v>514.32000000000005</v>
      </c>
      <c r="AO111" s="105"/>
      <c r="AP111" s="106">
        <f>AO110</f>
        <v>1893.6800000000003</v>
      </c>
      <c r="AQ111" s="51">
        <f>SUM(AQ108:AQ110)</f>
        <v>0</v>
      </c>
      <c r="AR111" s="59"/>
      <c r="AS111" s="58"/>
      <c r="AT111" s="58"/>
      <c r="AU111" s="58"/>
      <c r="AV111" s="58"/>
    </row>
    <row r="112" spans="1:48" x14ac:dyDescent="0.2">
      <c r="A112" s="157">
        <v>28</v>
      </c>
      <c r="B112" s="23">
        <v>1</v>
      </c>
      <c r="C112" s="11" t="s">
        <v>50</v>
      </c>
      <c r="D112" s="12">
        <v>9111</v>
      </c>
      <c r="E112" s="12">
        <v>4</v>
      </c>
      <c r="F112" s="12">
        <v>5591</v>
      </c>
      <c r="G112" s="13">
        <v>1.8</v>
      </c>
      <c r="H112" s="13">
        <v>6.8</v>
      </c>
      <c r="I112" s="12">
        <v>6576</v>
      </c>
      <c r="J112" s="13">
        <v>5.8</v>
      </c>
      <c r="K112" s="12">
        <v>14973</v>
      </c>
      <c r="L112" s="14">
        <v>7.6999999999999999E-2</v>
      </c>
      <c r="M112" s="24">
        <f>ROUND(K112*(1-L112),0)</f>
        <v>13820</v>
      </c>
      <c r="N112" s="15">
        <v>0.72499999999999998</v>
      </c>
      <c r="O112" s="25">
        <f>M112*N112</f>
        <v>10019.5</v>
      </c>
      <c r="P112" s="14">
        <v>0.23</v>
      </c>
      <c r="Q112" s="25">
        <f>M112*P112</f>
        <v>3178.6000000000004</v>
      </c>
      <c r="R112" s="16">
        <v>4.4999999999999998E-2</v>
      </c>
      <c r="S112" s="25">
        <f>M112*R112</f>
        <v>621.9</v>
      </c>
      <c r="T112" s="26">
        <v>0.20499999999999999</v>
      </c>
      <c r="U112" s="25">
        <f>M112*T112</f>
        <v>2833.1</v>
      </c>
      <c r="V112" s="16">
        <v>0.51800000000000002</v>
      </c>
      <c r="W112" s="25">
        <f>M112*V112</f>
        <v>7158.76</v>
      </c>
      <c r="X112" s="16">
        <v>0.39</v>
      </c>
      <c r="Y112" s="25">
        <f>X112*M112</f>
        <v>5389.8</v>
      </c>
      <c r="Z112" s="17">
        <v>2.9499999999999999E-3</v>
      </c>
      <c r="AA112" s="18">
        <f>M112*Z112</f>
        <v>40.768999999999998</v>
      </c>
      <c r="AB112" s="27">
        <f>IF(M112&gt;0,(AD112+AL112)/M112,0)</f>
        <v>3.1829436179450078E-3</v>
      </c>
      <c r="AC112" s="17">
        <v>2.7999999999999998E-4</v>
      </c>
      <c r="AD112" s="24">
        <f>AC112*M112</f>
        <v>3.8695999999999997</v>
      </c>
      <c r="AE112" s="117">
        <v>0.22</v>
      </c>
      <c r="AF112" s="30">
        <f>AI112*(1-AJ112)*AE112</f>
        <v>40.975439999999999</v>
      </c>
      <c r="AG112" s="28">
        <f>IF(AND(AE112&gt;0,AC112&gt;0,Z112&gt;0),((Z112-AC112)*AE112)/((AE112-AC112)*Z112),0)</f>
        <v>0.90623813975876855</v>
      </c>
      <c r="AH112" s="60">
        <f t="shared" si="1"/>
        <v>0.913218214227694</v>
      </c>
      <c r="AI112" s="12">
        <v>204</v>
      </c>
      <c r="AJ112" s="14">
        <v>8.6999999999999994E-2</v>
      </c>
      <c r="AK112" s="15">
        <v>0.21540000000000001</v>
      </c>
      <c r="AL112" s="30">
        <f>AI112*(1-AJ112)*AK112</f>
        <v>40.118680800000007</v>
      </c>
      <c r="AM112" s="19">
        <v>1.58</v>
      </c>
      <c r="AN112" s="19">
        <v>502.6</v>
      </c>
      <c r="AO112" s="101">
        <f>AO110+AI112-AN112</f>
        <v>1595.0800000000004</v>
      </c>
      <c r="AP112" s="102"/>
      <c r="AQ112" s="12"/>
      <c r="AR112" s="31"/>
      <c r="AS112" s="20"/>
      <c r="AT112" s="20"/>
      <c r="AU112" s="20"/>
      <c r="AV112" s="20"/>
    </row>
    <row r="113" spans="1:48" x14ac:dyDescent="0.2">
      <c r="A113" s="158"/>
      <c r="B113" s="33">
        <v>2</v>
      </c>
      <c r="C113" s="11" t="s">
        <v>53</v>
      </c>
      <c r="D113" s="34">
        <v>16334</v>
      </c>
      <c r="E113" s="34">
        <v>1</v>
      </c>
      <c r="F113" s="34">
        <v>7330</v>
      </c>
      <c r="G113" s="35">
        <v>4.3</v>
      </c>
      <c r="H113" s="35">
        <v>6.5</v>
      </c>
      <c r="I113" s="34">
        <v>7581</v>
      </c>
      <c r="J113" s="35">
        <v>6.5</v>
      </c>
      <c r="K113" s="34">
        <v>14740</v>
      </c>
      <c r="L113" s="36">
        <v>7.6999999999999999E-2</v>
      </c>
      <c r="M113" s="37">
        <f>ROUND(K113*(1-L113),0)</f>
        <v>13605</v>
      </c>
      <c r="N113" s="38">
        <v>0.81</v>
      </c>
      <c r="O113" s="25">
        <f>M113*N113</f>
        <v>11020.050000000001</v>
      </c>
      <c r="P113" s="36">
        <v>0.16</v>
      </c>
      <c r="Q113" s="25">
        <f>M113*P113</f>
        <v>2176.8000000000002</v>
      </c>
      <c r="R113" s="39">
        <v>0.03</v>
      </c>
      <c r="S113" s="25">
        <f>M113*R113</f>
        <v>408.15</v>
      </c>
      <c r="T113" s="28">
        <v>0.20699999999999999</v>
      </c>
      <c r="U113" s="25">
        <f>M113*T113</f>
        <v>2816.2349999999997</v>
      </c>
      <c r="V113" s="39">
        <v>0.505</v>
      </c>
      <c r="W113" s="25">
        <f>M113*V113</f>
        <v>6870.5249999999996</v>
      </c>
      <c r="X113" s="39">
        <v>0.39</v>
      </c>
      <c r="Y113" s="25">
        <f>X113*M113</f>
        <v>5305.95</v>
      </c>
      <c r="Z113" s="40">
        <v>2.9199999999999999E-3</v>
      </c>
      <c r="AA113" s="18">
        <f>M113*Z113</f>
        <v>39.726599999999998</v>
      </c>
      <c r="AB113" s="27">
        <f>IF(M113&gt;0,(AD113+AL113)/M113,0)</f>
        <v>3.1063844174935682E-3</v>
      </c>
      <c r="AC113" s="40">
        <v>2.7999999999999998E-4</v>
      </c>
      <c r="AD113" s="37">
        <f>AC113*M113</f>
        <v>3.8093999999999997</v>
      </c>
      <c r="AE113" s="28">
        <v>0.21820000000000001</v>
      </c>
      <c r="AF113" s="41">
        <f>AI113*(1-AJ113)*AE113</f>
        <v>37.726780000000005</v>
      </c>
      <c r="AG113" s="28">
        <f>IF(AND(AE113&gt;0,AC113&gt;0,Z113&gt;0),((Z113-AC113)*AE113)/((AE113-AC113)*Z113),0)</f>
        <v>0.90527125701526767</v>
      </c>
      <c r="AH113" s="29">
        <f t="shared" si="1"/>
        <v>0.91101001049616037</v>
      </c>
      <c r="AI113" s="34">
        <v>190</v>
      </c>
      <c r="AJ113" s="36">
        <v>0.09</v>
      </c>
      <c r="AK113" s="38">
        <v>0.22239999999999999</v>
      </c>
      <c r="AL113" s="41">
        <f>AI113*(1-AJ113)*AK113</f>
        <v>38.452959999999997</v>
      </c>
      <c r="AM113" s="42">
        <v>1.55</v>
      </c>
      <c r="AN113" s="42"/>
      <c r="AO113" s="121">
        <f>AO112+AI113-AN113</f>
        <v>1785.0800000000004</v>
      </c>
      <c r="AP113" s="104"/>
      <c r="AQ113" s="43"/>
      <c r="AR113" s="44"/>
      <c r="AS113" s="45"/>
      <c r="AT113" s="45"/>
      <c r="AU113" s="45"/>
      <c r="AV113" s="45"/>
    </row>
    <row r="114" spans="1:48" x14ac:dyDescent="0.2">
      <c r="A114" s="158"/>
      <c r="B114" s="33">
        <v>3</v>
      </c>
      <c r="C114" s="11" t="s">
        <v>54</v>
      </c>
      <c r="D114" s="43">
        <v>19955</v>
      </c>
      <c r="E114" s="43">
        <v>0</v>
      </c>
      <c r="F114" s="43">
        <v>18382</v>
      </c>
      <c r="G114" s="37">
        <v>2.6</v>
      </c>
      <c r="H114" s="37">
        <v>8.5</v>
      </c>
      <c r="I114" s="43">
        <v>18089</v>
      </c>
      <c r="J114" s="37">
        <v>5.4</v>
      </c>
      <c r="K114" s="43">
        <v>15021</v>
      </c>
      <c r="L114" s="39">
        <v>7.4999999999999997E-2</v>
      </c>
      <c r="M114" s="37">
        <f>ROUND(K114*(1-L114),0)</f>
        <v>13894</v>
      </c>
      <c r="N114" s="28">
        <v>0.71499999999999997</v>
      </c>
      <c r="O114" s="25">
        <f>M114*N114</f>
        <v>9934.2099999999991</v>
      </c>
      <c r="P114" s="39">
        <v>0.26</v>
      </c>
      <c r="Q114" s="25">
        <f>M114*P114</f>
        <v>3612.44</v>
      </c>
      <c r="R114" s="39">
        <v>2.5000000000000001E-2</v>
      </c>
      <c r="S114" s="25">
        <f>M114*R114</f>
        <v>347.35</v>
      </c>
      <c r="T114" s="28">
        <v>0.20100000000000001</v>
      </c>
      <c r="U114" s="25">
        <f>M114*T114</f>
        <v>2792.694</v>
      </c>
      <c r="V114" s="39">
        <v>0.52500000000000002</v>
      </c>
      <c r="W114" s="25">
        <f>M114*V114</f>
        <v>7294.35</v>
      </c>
      <c r="X114" s="39">
        <v>0.39</v>
      </c>
      <c r="Y114" s="25">
        <f>X114*M114</f>
        <v>5418.66</v>
      </c>
      <c r="Z114" s="47">
        <v>2.99E-3</v>
      </c>
      <c r="AA114" s="18">
        <f>M114*Z114</f>
        <v>41.543059999999997</v>
      </c>
      <c r="AB114" s="27">
        <f>IF(M114&gt;0,(AD114+AL114)/M114,0)</f>
        <v>3.3857576507845114E-3</v>
      </c>
      <c r="AC114" s="47">
        <v>2.5999999999999998E-4</v>
      </c>
      <c r="AD114" s="37">
        <f>AC114*M114</f>
        <v>3.6124399999999999</v>
      </c>
      <c r="AE114" s="28">
        <v>0.22320000000000001</v>
      </c>
      <c r="AF114" s="41">
        <f>AI114*(1-AJ114)*AE114</f>
        <v>44.383766400000006</v>
      </c>
      <c r="AG114" s="28">
        <f>IF(AND(AE114&gt;0,AC114&gt;0,Z114&gt;0),((Z114-AC114)*AE114)/((AE114-AC114)*Z114),0)</f>
        <v>0.91410829975700236</v>
      </c>
      <c r="AH114" s="29">
        <f t="shared" si="1"/>
        <v>0.92430810141667796</v>
      </c>
      <c r="AI114" s="43">
        <v>219</v>
      </c>
      <c r="AJ114" s="39">
        <v>9.1999999999999998E-2</v>
      </c>
      <c r="AK114" s="28">
        <v>0.21840000000000001</v>
      </c>
      <c r="AL114" s="41">
        <f>AI114*(1-AJ114)*AK114</f>
        <v>43.429276800000004</v>
      </c>
      <c r="AM114" s="18">
        <v>1.68</v>
      </c>
      <c r="AN114" s="18"/>
      <c r="AO114" s="121">
        <f>AO113+AI114-AN114</f>
        <v>2004.0800000000004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5" thickBot="1" x14ac:dyDescent="0.25">
      <c r="A115" s="159"/>
      <c r="B115" s="49" t="s">
        <v>38</v>
      </c>
      <c r="C115" s="50"/>
      <c r="D115" s="51">
        <f>SUM(D112:D114)</f>
        <v>45400</v>
      </c>
      <c r="E115" s="51"/>
      <c r="F115" s="51">
        <f>SUM(F112:F114)</f>
        <v>31303</v>
      </c>
      <c r="G115" s="52"/>
      <c r="H115" s="52"/>
      <c r="I115" s="51">
        <f>SUM(I112:I114)</f>
        <v>32246</v>
      </c>
      <c r="J115" s="52"/>
      <c r="K115" s="51">
        <f>SUM(K112:K114)</f>
        <v>44734</v>
      </c>
      <c r="L115" s="21">
        <f>IF(K115&gt;0,(K112*L112+K113*L113+K114*L114)/K115,0)</f>
        <v>7.6328430276746989E-2</v>
      </c>
      <c r="M115" s="52">
        <f>M112+M113+M114</f>
        <v>41319</v>
      </c>
      <c r="N115" s="53">
        <f>IF(M115&gt;0,O115/M115,0)</f>
        <v>0.74962511193397718</v>
      </c>
      <c r="O115" s="54">
        <f>O112+O113+O114</f>
        <v>30973.760000000002</v>
      </c>
      <c r="P115" s="21">
        <f>IF(M115&gt;0,Q115/M115,0)</f>
        <v>0.21703913453859</v>
      </c>
      <c r="Q115" s="54">
        <f>Q112+Q113+Q114</f>
        <v>8967.84</v>
      </c>
      <c r="R115" s="21">
        <f>IF(M115&gt;0,S115/M115,0)</f>
        <v>3.3335753527432906E-2</v>
      </c>
      <c r="S115" s="54">
        <f>S112+S113+S114</f>
        <v>1377.4</v>
      </c>
      <c r="T115" s="21">
        <f>IF(M115&gt;0,U115/M115,0)</f>
        <v>0.20431348774171684</v>
      </c>
      <c r="U115" s="54">
        <f>U112+U113+U114</f>
        <v>8442.0289999999986</v>
      </c>
      <c r="V115" s="21">
        <f>IF(M115&gt;0,W115/M115,0)</f>
        <v>0.51607335608315796</v>
      </c>
      <c r="W115" s="54">
        <f>W112+W113+W114</f>
        <v>21323.635000000002</v>
      </c>
      <c r="X115" s="21">
        <f>IF(M115&gt;0,Y115/M115,0)</f>
        <v>0.39</v>
      </c>
      <c r="Y115" s="54">
        <f>Y112+Y113+Y114</f>
        <v>16114.41</v>
      </c>
      <c r="Z115" s="55">
        <f>IF(M115&gt;0,AA115/M115,0)</f>
        <v>2.9535724485103706E-3</v>
      </c>
      <c r="AA115" s="56">
        <f>SUM(AA112:AA114)</f>
        <v>122.03865999999999</v>
      </c>
      <c r="AB115" s="55">
        <f>IF(M115&gt;0,(AB112*M112+AB113*M113+AB114*M114)/M115,0)</f>
        <v>3.2259337738086593E-3</v>
      </c>
      <c r="AC115" s="55">
        <f>IF(K115&gt;0,(K112*AC112+K113*AC113+K114*AC114)/K115,0)</f>
        <v>2.7328430276746994E-4</v>
      </c>
      <c r="AD115" s="52">
        <f>SUM(AD112:AD114)</f>
        <v>11.29144</v>
      </c>
      <c r="AE115" s="53">
        <f>IF(K115&gt;0,(K112*AE112+K113*AE113+K114*AE114)/K115,0)</f>
        <v>0.22048140564224081</v>
      </c>
      <c r="AF115" s="58">
        <f>SUM(AF112:AF114)</f>
        <v>123.08598640000002</v>
      </c>
      <c r="AG115" s="53">
        <f>IF(AND(AA115&gt;0),((AA112*AG112+AA113*AG113+AA114*AG114)/AA115),0)</f>
        <v>0.9086024689395239</v>
      </c>
      <c r="AH115" s="57">
        <f t="shared" si="1"/>
        <v>0.91643029497874029</v>
      </c>
      <c r="AI115" s="51">
        <f>SUM(AI112:AI114)</f>
        <v>613</v>
      </c>
      <c r="AJ115" s="21">
        <f>IF(AI115&gt;0,(AJ112*AI112+AJ113*AI113+AJ114*AI114)/AI115,0)</f>
        <v>8.9716150081566054E-2</v>
      </c>
      <c r="AK115" s="53">
        <f>IF(K115&gt;0,(AK112*K112+AK113*K113+AK114*K114)/K115,0)</f>
        <v>0.21871387758751731</v>
      </c>
      <c r="AL115" s="58">
        <f>SUM(AL112:AL114)</f>
        <v>122.00091760000001</v>
      </c>
      <c r="AM115" s="56"/>
      <c r="AN115" s="56">
        <f>SUM(AN112:AN114)</f>
        <v>502.6</v>
      </c>
      <c r="AO115" s="105"/>
      <c r="AP115" s="106">
        <f>AO114</f>
        <v>2004.0800000000004</v>
      </c>
      <c r="AQ115" s="51">
        <f>SUM(AQ112:AQ114)</f>
        <v>0</v>
      </c>
      <c r="AR115" s="59"/>
      <c r="AS115" s="58"/>
      <c r="AT115" s="58"/>
      <c r="AU115" s="58"/>
      <c r="AV115" s="58"/>
    </row>
    <row r="116" spans="1:48" x14ac:dyDescent="0.2">
      <c r="A116" s="158">
        <v>29</v>
      </c>
      <c r="B116" s="33">
        <v>1</v>
      </c>
      <c r="C116" s="11" t="s">
        <v>52</v>
      </c>
      <c r="D116" s="12">
        <v>4700</v>
      </c>
      <c r="E116" s="12">
        <v>0</v>
      </c>
      <c r="F116" s="12">
        <v>16900</v>
      </c>
      <c r="G116" s="13">
        <v>1.7</v>
      </c>
      <c r="H116" s="13">
        <v>6.5</v>
      </c>
      <c r="I116" s="12">
        <v>17057</v>
      </c>
      <c r="J116" s="13">
        <v>4.7</v>
      </c>
      <c r="K116" s="12">
        <v>15045</v>
      </c>
      <c r="L116" s="14">
        <v>7.6999999999999999E-2</v>
      </c>
      <c r="M116" s="24">
        <f>ROUND(K116*(1-L116),0)</f>
        <v>13887</v>
      </c>
      <c r="N116" s="15">
        <v>0.76400000000000001</v>
      </c>
      <c r="O116" s="25">
        <f>M116*N116</f>
        <v>10609.668</v>
      </c>
      <c r="P116" s="14">
        <v>0.20599999999999999</v>
      </c>
      <c r="Q116" s="25">
        <f>M116*P116</f>
        <v>2860.7219999999998</v>
      </c>
      <c r="R116" s="16">
        <v>0.03</v>
      </c>
      <c r="S116" s="25">
        <f>M116*R116</f>
        <v>416.60999999999996</v>
      </c>
      <c r="T116" s="26">
        <v>0.20499999999999999</v>
      </c>
      <c r="U116" s="25">
        <f>M116*T116</f>
        <v>2846.835</v>
      </c>
      <c r="V116" s="16">
        <v>0.51800000000000002</v>
      </c>
      <c r="W116" s="25">
        <f>M116*V116</f>
        <v>7193.4660000000003</v>
      </c>
      <c r="X116" s="16">
        <v>0.4</v>
      </c>
      <c r="Y116" s="25">
        <f>X116*M116</f>
        <v>5554.8</v>
      </c>
      <c r="Z116" s="17">
        <v>3.1199999999999999E-3</v>
      </c>
      <c r="AA116" s="18">
        <f>M116*Z116</f>
        <v>43.327439999999996</v>
      </c>
      <c r="AB116" s="27">
        <f>IF(M116&gt;0,(AD116+AL116)/M116,0)</f>
        <v>3.2927191186001297E-3</v>
      </c>
      <c r="AC116" s="17">
        <v>2.7999999999999998E-4</v>
      </c>
      <c r="AD116" s="24">
        <f>AC116*M116</f>
        <v>3.8883599999999996</v>
      </c>
      <c r="AE116" s="117">
        <v>0.22409999999999999</v>
      </c>
      <c r="AF116" s="30">
        <f>AI116*(1-AJ116)*AE116</f>
        <v>43.246369800000004</v>
      </c>
      <c r="AG116" s="28">
        <f>IF(AND(AE116&gt;0,AC116&gt;0,Z116&gt;0),((Z116-AC116)*AE116)/((AE116-AC116)*Z116),0)</f>
        <v>0.91139514582459813</v>
      </c>
      <c r="AH116" s="60">
        <f t="shared" si="1"/>
        <v>0.91614711347285582</v>
      </c>
      <c r="AI116" s="12">
        <v>213</v>
      </c>
      <c r="AJ116" s="14">
        <v>9.4E-2</v>
      </c>
      <c r="AK116" s="15">
        <v>0.21679999999999999</v>
      </c>
      <c r="AL116" s="30">
        <f>AI116*(1-AJ116)*AK116</f>
        <v>41.837630400000002</v>
      </c>
      <c r="AM116" s="19">
        <v>1.6</v>
      </c>
      <c r="AN116" s="19">
        <v>498.84</v>
      </c>
      <c r="AO116" s="101">
        <f>AO114+AI116-AN116</f>
        <v>1718.2400000000005</v>
      </c>
      <c r="AP116" s="120"/>
      <c r="AQ116" s="12"/>
      <c r="AR116" s="31"/>
      <c r="AS116" s="20"/>
      <c r="AT116" s="20"/>
      <c r="AU116" s="20"/>
      <c r="AV116" s="20"/>
    </row>
    <row r="117" spans="1:48" x14ac:dyDescent="0.2">
      <c r="A117" s="158"/>
      <c r="B117" s="33">
        <v>2</v>
      </c>
      <c r="C117" s="11" t="s">
        <v>51</v>
      </c>
      <c r="D117" s="34">
        <v>21230</v>
      </c>
      <c r="E117" s="34">
        <v>7</v>
      </c>
      <c r="F117" s="34">
        <v>17955</v>
      </c>
      <c r="G117" s="35">
        <v>2.7</v>
      </c>
      <c r="H117" s="35">
        <v>5.8</v>
      </c>
      <c r="I117" s="34">
        <v>17751</v>
      </c>
      <c r="J117" s="35">
        <v>3.7</v>
      </c>
      <c r="K117" s="34">
        <v>14976</v>
      </c>
      <c r="L117" s="36">
        <v>7.0000000000000007E-2</v>
      </c>
      <c r="M117" s="37">
        <f>ROUND(K117*(1-L117),0)</f>
        <v>13928</v>
      </c>
      <c r="N117" s="38">
        <v>0.81100000000000005</v>
      </c>
      <c r="O117" s="25">
        <f>M117*N117</f>
        <v>11295.608</v>
      </c>
      <c r="P117" s="36">
        <v>0.154</v>
      </c>
      <c r="Q117" s="25">
        <f>M117*P117</f>
        <v>2144.9119999999998</v>
      </c>
      <c r="R117" s="39">
        <v>3.5000000000000003E-2</v>
      </c>
      <c r="S117" s="25">
        <f>M117*R117</f>
        <v>487.48</v>
      </c>
      <c r="T117" s="28">
        <v>0.21</v>
      </c>
      <c r="U117" s="25">
        <f>M117*T117</f>
        <v>2924.88</v>
      </c>
      <c r="V117" s="39">
        <v>0.51500000000000001</v>
      </c>
      <c r="W117" s="25">
        <f>M117*V117</f>
        <v>7172.92</v>
      </c>
      <c r="X117" s="39">
        <v>0.4</v>
      </c>
      <c r="Y117" s="25">
        <f>X117*M117</f>
        <v>5571.2000000000007</v>
      </c>
      <c r="Z117" s="40">
        <v>3.14E-3</v>
      </c>
      <c r="AA117" s="18">
        <f>M117*Z117</f>
        <v>43.733919999999998</v>
      </c>
      <c r="AB117" s="27">
        <f>IF(M117&gt;0,(AD117+AL117)/M117,0)</f>
        <v>3.4634114732912118E-3</v>
      </c>
      <c r="AC117" s="40">
        <v>2.9999999999999997E-4</v>
      </c>
      <c r="AD117" s="37">
        <f>AC117*M117</f>
        <v>4.1783999999999999</v>
      </c>
      <c r="AE117" s="28">
        <v>0.22439999999999999</v>
      </c>
      <c r="AF117" s="41">
        <f>AI117*(1-AJ117)*AE117</f>
        <v>43.118459999999999</v>
      </c>
      <c r="AG117" s="28">
        <f>IF(AND(AE117&gt;0,AC117&gt;0,Z117&gt;0),((Z117-AC117)*AE117)/((AE117-AC117)*Z117),0)</f>
        <v>0.90566938667621655</v>
      </c>
      <c r="AH117" s="29">
        <f t="shared" si="1"/>
        <v>0.91457677058839226</v>
      </c>
      <c r="AI117" s="34">
        <v>210</v>
      </c>
      <c r="AJ117" s="36">
        <v>8.5000000000000006E-2</v>
      </c>
      <c r="AK117" s="38">
        <v>0.2293</v>
      </c>
      <c r="AL117" s="41">
        <f>AI117*(1-AJ117)*AK117</f>
        <v>44.059995000000001</v>
      </c>
      <c r="AM117" s="42">
        <v>1.55</v>
      </c>
      <c r="AN117" s="42"/>
      <c r="AO117" s="121">
        <f>AO116+AI117-AN117</f>
        <v>1928.2400000000005</v>
      </c>
      <c r="AP117" s="104"/>
      <c r="AQ117" s="43"/>
      <c r="AR117" s="44"/>
      <c r="AS117" s="45"/>
      <c r="AT117" s="45"/>
      <c r="AU117" s="45"/>
      <c r="AV117" s="45"/>
    </row>
    <row r="118" spans="1:48" x14ac:dyDescent="0.2">
      <c r="A118" s="158"/>
      <c r="B118" s="33">
        <v>3</v>
      </c>
      <c r="C118" s="11" t="s">
        <v>54</v>
      </c>
      <c r="D118" s="43">
        <v>21670</v>
      </c>
      <c r="E118" s="43">
        <v>3</v>
      </c>
      <c r="F118" s="43">
        <v>19383</v>
      </c>
      <c r="G118" s="37">
        <v>2.2999999999999998</v>
      </c>
      <c r="H118" s="37">
        <v>7.1</v>
      </c>
      <c r="I118" s="43">
        <v>19260</v>
      </c>
      <c r="J118" s="37">
        <v>2.4</v>
      </c>
      <c r="K118" s="43">
        <v>14979</v>
      </c>
      <c r="L118" s="39">
        <v>7.1999999999999995E-2</v>
      </c>
      <c r="M118" s="37">
        <f>ROUND(K118*(1-L118),0)</f>
        <v>13901</v>
      </c>
      <c r="N118" s="28">
        <v>0.78300000000000003</v>
      </c>
      <c r="O118" s="25">
        <f>M118*N118</f>
        <v>10884.483</v>
      </c>
      <c r="P118" s="39">
        <v>0.17499999999999999</v>
      </c>
      <c r="Q118" s="25">
        <f>M118*P118</f>
        <v>2432.6749999999997</v>
      </c>
      <c r="R118" s="39">
        <v>4.2000000000000003E-2</v>
      </c>
      <c r="S118" s="25">
        <f>M118*R118</f>
        <v>583.84199999999998</v>
      </c>
      <c r="T118" s="28">
        <v>0.20499999999999999</v>
      </c>
      <c r="U118" s="25">
        <f>M118*T118</f>
        <v>2849.7049999999999</v>
      </c>
      <c r="V118" s="39">
        <v>0.51300000000000001</v>
      </c>
      <c r="W118" s="25">
        <f>M118*V118</f>
        <v>7131.2129999999997</v>
      </c>
      <c r="X118" s="39">
        <v>0.39</v>
      </c>
      <c r="Y118" s="25">
        <f>X118*M118</f>
        <v>5421.39</v>
      </c>
      <c r="Z118" s="47">
        <v>3.0899999999999999E-3</v>
      </c>
      <c r="AA118" s="18">
        <f>M118*Z118</f>
        <v>42.954090000000001</v>
      </c>
      <c r="AB118" s="27">
        <f>IF(M118&gt;0,(AD118+AL118)/M118,0)</f>
        <v>3.1987626789439609E-3</v>
      </c>
      <c r="AC118" s="47">
        <v>2.7999999999999998E-4</v>
      </c>
      <c r="AD118" s="37">
        <f>AC118*M118</f>
        <v>3.8922799999999995</v>
      </c>
      <c r="AE118" s="28">
        <v>0.22259999999999999</v>
      </c>
      <c r="AF118" s="41">
        <f>AI118*(1-AJ118)*AE118</f>
        <v>41.0532276</v>
      </c>
      <c r="AG118" s="28">
        <f>IF(AND(AE118&gt;0,AC118&gt;0,Z118&gt;0),((Z118-AC118)*AE118)/((AE118-AC118)*Z118),0)</f>
        <v>0.91053043456995419</v>
      </c>
      <c r="AH118" s="29">
        <f t="shared" si="1"/>
        <v>0.91362895440277281</v>
      </c>
      <c r="AI118" s="43">
        <v>202</v>
      </c>
      <c r="AJ118" s="39">
        <v>8.6999999999999994E-2</v>
      </c>
      <c r="AK118" s="28">
        <v>0.22</v>
      </c>
      <c r="AL118" s="41">
        <f>AI118*(1-AJ118)*AK118</f>
        <v>40.573720000000002</v>
      </c>
      <c r="AM118" s="18">
        <v>1.65</v>
      </c>
      <c r="AN118" s="18"/>
      <c r="AO118" s="121">
        <f>AO117+AI118-AN118</f>
        <v>2130.2400000000007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5" thickBot="1" x14ac:dyDescent="0.25">
      <c r="A119" s="159"/>
      <c r="B119" s="49" t="s">
        <v>38</v>
      </c>
      <c r="C119" s="50"/>
      <c r="D119" s="51">
        <f>SUM(D116:D118)</f>
        <v>47600</v>
      </c>
      <c r="E119" s="51"/>
      <c r="F119" s="51">
        <f>SUM(F116:F118)</f>
        <v>54238</v>
      </c>
      <c r="G119" s="52"/>
      <c r="H119" s="52"/>
      <c r="I119" s="51">
        <f>SUM(I116:I118)</f>
        <v>54068</v>
      </c>
      <c r="J119" s="52"/>
      <c r="K119" s="51">
        <f>SUM(K116:K118)</f>
        <v>45000</v>
      </c>
      <c r="L119" s="21">
        <f>IF(K119&gt;0,(K116*L116+K117*L117+K118*L118)/K119,0)</f>
        <v>7.3006066666666661E-2</v>
      </c>
      <c r="M119" s="52">
        <f>M116+M117+M118</f>
        <v>41716</v>
      </c>
      <c r="N119" s="53">
        <f>IF(M119&gt;0,O119/M119,0)</f>
        <v>0.78602356410010543</v>
      </c>
      <c r="O119" s="54">
        <f>O116+O117+O118</f>
        <v>32789.758999999998</v>
      </c>
      <c r="P119" s="21">
        <f>IF(M119&gt;0,Q119/M119,0)</f>
        <v>0.17830829897401476</v>
      </c>
      <c r="Q119" s="54">
        <f>Q116+Q117+Q118</f>
        <v>7438.3089999999993</v>
      </c>
      <c r="R119" s="21">
        <f>IF(M119&gt;0,S119/M119,0)</f>
        <v>3.5668136925879751E-2</v>
      </c>
      <c r="S119" s="54">
        <f>S116+S117+S118</f>
        <v>1487.9319999999998</v>
      </c>
      <c r="T119" s="21">
        <f>IF(M119&gt;0,U119/M119,0)</f>
        <v>0.20666938344999522</v>
      </c>
      <c r="U119" s="54">
        <f>U116+U117+U118</f>
        <v>8621.42</v>
      </c>
      <c r="V119" s="21">
        <f>IF(M119&gt;0,W119/M119,0)</f>
        <v>0.51533222264838441</v>
      </c>
      <c r="W119" s="54">
        <f>W116+W117+W118</f>
        <v>21497.599000000002</v>
      </c>
      <c r="X119" s="21">
        <f>IF(M119&gt;0,Y119/M119,0)</f>
        <v>0.39666770543676289</v>
      </c>
      <c r="Y119" s="54">
        <f>Y116+Y117+Y118</f>
        <v>16547.39</v>
      </c>
      <c r="Z119" s="55">
        <f>IF(M119&gt;0,AA119/M119,0)</f>
        <v>3.1166806501102691E-3</v>
      </c>
      <c r="AA119" s="56">
        <f>SUM(AA116:AA118)</f>
        <v>130.01544999999999</v>
      </c>
      <c r="AB119" s="55">
        <f>IF(M119&gt;0,(AB116*M116+AB117*M117+AB118*M118)/M119,0)</f>
        <v>3.3184002636877938E-3</v>
      </c>
      <c r="AC119" s="55">
        <f>IF(K119&gt;0,(K116*AC116+K117*AC117+K118*AC118)/K119,0)</f>
        <v>2.8665599999999999E-4</v>
      </c>
      <c r="AD119" s="52">
        <f>SUM(AD116:AD118)</f>
        <v>11.959039999999998</v>
      </c>
      <c r="AE119" s="53">
        <f>IF(K119&gt;0,(K116*AE116+K117*AE117+K118*AE118)/K119,0)</f>
        <v>0.22370053999999998</v>
      </c>
      <c r="AF119" s="58">
        <f>SUM(AF116:AF118)</f>
        <v>127.4180574</v>
      </c>
      <c r="AG119" s="53">
        <f>IF(AND(AA119&gt;0),((AA116*AG116+AA117*AG117+AA118*AG118)/AA119),0)</f>
        <v>0.90918346423144458</v>
      </c>
      <c r="AH119" s="57">
        <f t="shared" si="1"/>
        <v>0.91479729934654885</v>
      </c>
      <c r="AI119" s="51">
        <f>SUM(AI116:AI118)</f>
        <v>625</v>
      </c>
      <c r="AJ119" s="21">
        <f>IF(AI119&gt;0,(AJ116*AI116+AJ117*AI117+AJ118*AI118)/AI119,0)</f>
        <v>8.8713600000000004E-2</v>
      </c>
      <c r="AK119" s="53">
        <f>IF(K119&gt;0,(AK116*K116+AK117*K117+AK118*K118)/K119,0)</f>
        <v>0.22202517333333333</v>
      </c>
      <c r="AL119" s="58">
        <f>SUM(AL116:AL118)</f>
        <v>126.47134540000002</v>
      </c>
      <c r="AM119" s="56"/>
      <c r="AN119" s="56">
        <f>SUM(AN116:AN118)</f>
        <v>498.84</v>
      </c>
      <c r="AO119" s="105"/>
      <c r="AP119" s="106">
        <f>AO118</f>
        <v>2130.2400000000007</v>
      </c>
      <c r="AQ119" s="51">
        <f>SUM(AQ116:AQ118)</f>
        <v>0</v>
      </c>
      <c r="AR119" s="59"/>
      <c r="AS119" s="58"/>
      <c r="AT119" s="58"/>
      <c r="AU119" s="58"/>
      <c r="AV119" s="58"/>
    </row>
    <row r="120" spans="1:48" x14ac:dyDescent="0.2">
      <c r="A120" s="157">
        <v>30</v>
      </c>
      <c r="B120" s="23">
        <v>1</v>
      </c>
      <c r="C120" s="11" t="s">
        <v>50</v>
      </c>
      <c r="D120" s="12">
        <v>6700</v>
      </c>
      <c r="E120" s="12">
        <v>2</v>
      </c>
      <c r="F120" s="12">
        <v>15235</v>
      </c>
      <c r="G120" s="13">
        <v>1.2</v>
      </c>
      <c r="H120" s="13">
        <v>7</v>
      </c>
      <c r="I120" s="12">
        <v>14964</v>
      </c>
      <c r="J120" s="13">
        <v>2.5</v>
      </c>
      <c r="K120" s="12">
        <v>15030</v>
      </c>
      <c r="L120" s="14">
        <v>7.0000000000000007E-2</v>
      </c>
      <c r="M120" s="37">
        <f>ROUND(K120*(1-L120),0)</f>
        <v>13978</v>
      </c>
      <c r="N120" s="15">
        <v>0.80700000000000005</v>
      </c>
      <c r="O120" s="25">
        <f>M120*N120</f>
        <v>11280.246000000001</v>
      </c>
      <c r="P120" s="14">
        <v>0.127</v>
      </c>
      <c r="Q120" s="25">
        <f>M120*P120</f>
        <v>1775.2060000000001</v>
      </c>
      <c r="R120" s="16">
        <v>6.6000000000000003E-2</v>
      </c>
      <c r="S120" s="25">
        <f>M120*R120</f>
        <v>922.548</v>
      </c>
      <c r="T120" s="26">
        <v>0.19900000000000001</v>
      </c>
      <c r="U120" s="25">
        <f>M120*T120</f>
        <v>2781.6220000000003</v>
      </c>
      <c r="V120" s="16">
        <v>0.52300000000000002</v>
      </c>
      <c r="W120" s="25">
        <f>M120*V120</f>
        <v>7310.4940000000006</v>
      </c>
      <c r="X120" s="16">
        <v>0.39</v>
      </c>
      <c r="Y120" s="25">
        <f>X120*M120</f>
        <v>5451.42</v>
      </c>
      <c r="Z120" s="17">
        <v>3.1199999999999999E-3</v>
      </c>
      <c r="AA120" s="18">
        <f>M120*Z120</f>
        <v>43.611359999999998</v>
      </c>
      <c r="AB120" s="27">
        <f>IF(M120&gt;0,(AD120+AL120)/M120,0)</f>
        <v>2.8519854414079267E-3</v>
      </c>
      <c r="AC120" s="17">
        <v>2.7999999999999998E-4</v>
      </c>
      <c r="AD120" s="24">
        <f>AC120*M120</f>
        <v>3.9138399999999995</v>
      </c>
      <c r="AE120" s="117">
        <v>0.22500000000000001</v>
      </c>
      <c r="AF120" s="30">
        <f>AI120*(1-AJ120)*AE120</f>
        <v>35.713124999999998</v>
      </c>
      <c r="AG120" s="28">
        <f>IF(AND(AE120&gt;0,AC120&gt;0,Z120&gt;0),((Z120-AC120)*AE120)/((AE120-AC120)*Z120),0)</f>
        <v>0.91139058520688998</v>
      </c>
      <c r="AH120" s="60">
        <f t="shared" si="1"/>
        <v>0.90293899672089295</v>
      </c>
      <c r="AI120" s="12">
        <v>175</v>
      </c>
      <c r="AJ120" s="14">
        <v>9.2999999999999999E-2</v>
      </c>
      <c r="AK120" s="15">
        <v>0.22650000000000001</v>
      </c>
      <c r="AL120" s="30">
        <f>AI120*(1-AJ120)*AK120</f>
        <v>35.951212499999997</v>
      </c>
      <c r="AM120" s="19">
        <v>1.68</v>
      </c>
      <c r="AN120" s="19">
        <v>904</v>
      </c>
      <c r="AO120" s="101">
        <f>AO118+AI120-AN120-AP120</f>
        <v>1260.6300000000006</v>
      </c>
      <c r="AP120" s="102">
        <v>140.61000000000001</v>
      </c>
      <c r="AQ120" s="12"/>
      <c r="AR120" s="31"/>
      <c r="AS120" s="20"/>
      <c r="AT120" s="20"/>
      <c r="AU120" s="20"/>
      <c r="AV120" s="20"/>
    </row>
    <row r="121" spans="1:48" x14ac:dyDescent="0.2">
      <c r="A121" s="158"/>
      <c r="B121" s="33">
        <v>2</v>
      </c>
      <c r="C121" s="11" t="s">
        <v>51</v>
      </c>
      <c r="D121" s="34">
        <v>19605</v>
      </c>
      <c r="E121" s="34">
        <v>10</v>
      </c>
      <c r="F121" s="34">
        <v>17187</v>
      </c>
      <c r="G121" s="35">
        <v>1.9</v>
      </c>
      <c r="H121" s="35">
        <v>8.5</v>
      </c>
      <c r="I121" s="34">
        <v>17346</v>
      </c>
      <c r="J121" s="35">
        <v>1.8</v>
      </c>
      <c r="K121" s="34">
        <v>15514</v>
      </c>
      <c r="L121" s="36">
        <v>6.9000000000000006E-2</v>
      </c>
      <c r="M121" s="37">
        <f>ROUND(K121*(1-L121),0)</f>
        <v>14444</v>
      </c>
      <c r="N121" s="38">
        <v>0.65600000000000003</v>
      </c>
      <c r="O121" s="25">
        <f>M121*N121</f>
        <v>9475.264000000001</v>
      </c>
      <c r="P121" s="36">
        <v>0.307</v>
      </c>
      <c r="Q121" s="25">
        <f>M121*P121</f>
        <v>4434.308</v>
      </c>
      <c r="R121" s="39">
        <v>3.6999999999999998E-2</v>
      </c>
      <c r="S121" s="25">
        <f>M121*R121</f>
        <v>534.428</v>
      </c>
      <c r="T121" s="28">
        <v>0.21</v>
      </c>
      <c r="U121" s="25">
        <f>M121*T121</f>
        <v>3033.24</v>
      </c>
      <c r="V121" s="39">
        <v>0.51</v>
      </c>
      <c r="W121" s="25">
        <f>M121*V121</f>
        <v>7366.4400000000005</v>
      </c>
      <c r="X121" s="39">
        <v>0.39</v>
      </c>
      <c r="Y121" s="25">
        <f>X121*M121</f>
        <v>5633.16</v>
      </c>
      <c r="Z121" s="40">
        <v>2.98E-3</v>
      </c>
      <c r="AA121" s="18">
        <f>M121*Z121</f>
        <v>43.043120000000002</v>
      </c>
      <c r="AB121" s="27">
        <f>IF(M121&gt;0,(AD121+AL121)/M121,0)</f>
        <v>3.6616668512877322E-3</v>
      </c>
      <c r="AC121" s="40">
        <v>2.7999999999999998E-4</v>
      </c>
      <c r="AD121" s="37">
        <f>AC121*M121</f>
        <v>4.0443199999999999</v>
      </c>
      <c r="AE121" s="28">
        <v>0.22969999999999999</v>
      </c>
      <c r="AF121" s="41">
        <f>AI121*(1-AJ121)*AE121</f>
        <v>50.584533999999998</v>
      </c>
      <c r="AG121" s="28">
        <f>IF(AND(AE121&gt;0,AC121&gt;0,Z121&gt;0),((Z121-AC121)*AE121)/((AE121-AC121)*Z121),0)</f>
        <v>0.90714606252475605</v>
      </c>
      <c r="AH121" s="29">
        <f t="shared" si="1"/>
        <v>0.92469943229730112</v>
      </c>
      <c r="AI121" s="34">
        <v>242</v>
      </c>
      <c r="AJ121" s="36">
        <v>0.09</v>
      </c>
      <c r="AK121" s="38">
        <v>0.2218</v>
      </c>
      <c r="AL121" s="41">
        <f>AI121*(1-AJ121)*AK121</f>
        <v>48.844796000000002</v>
      </c>
      <c r="AM121" s="42">
        <v>1.56</v>
      </c>
      <c r="AN121" s="42"/>
      <c r="AO121" s="121">
        <f>AO120+AI121-AN121</f>
        <v>1502.6300000000006</v>
      </c>
      <c r="AP121" s="104"/>
      <c r="AQ121" s="43"/>
      <c r="AR121" s="44"/>
      <c r="AS121" s="45"/>
      <c r="AT121" s="45"/>
      <c r="AU121" s="45"/>
      <c r="AV121" s="45"/>
    </row>
    <row r="122" spans="1:48" x14ac:dyDescent="0.2">
      <c r="A122" s="158"/>
      <c r="B122" s="33">
        <v>3</v>
      </c>
      <c r="C122" s="46" t="s">
        <v>56</v>
      </c>
      <c r="D122" s="43">
        <v>20295</v>
      </c>
      <c r="E122" s="43">
        <v>5</v>
      </c>
      <c r="F122" s="43">
        <v>19612</v>
      </c>
      <c r="G122" s="37">
        <v>2.7</v>
      </c>
      <c r="H122" s="37">
        <v>8.1999999999999993</v>
      </c>
      <c r="I122" s="43">
        <v>20053</v>
      </c>
      <c r="J122" s="37">
        <v>1.3</v>
      </c>
      <c r="K122" s="43">
        <v>16394</v>
      </c>
      <c r="L122" s="39">
        <v>7.0999999999999994E-2</v>
      </c>
      <c r="M122" s="37">
        <f>ROUND(K122*(1-L122),0)</f>
        <v>15230</v>
      </c>
      <c r="N122" s="28">
        <v>0.68600000000000005</v>
      </c>
      <c r="O122" s="25">
        <f>M122*N122</f>
        <v>10447.780000000001</v>
      </c>
      <c r="P122" s="39">
        <v>0.29299999999999998</v>
      </c>
      <c r="Q122" s="25">
        <f>M122*P122</f>
        <v>4462.3899999999994</v>
      </c>
      <c r="R122" s="39">
        <v>2.1000000000000001E-2</v>
      </c>
      <c r="S122" s="25">
        <f>M122*R122</f>
        <v>319.83000000000004</v>
      </c>
      <c r="T122" s="28">
        <v>0.20499999999999999</v>
      </c>
      <c r="U122" s="25">
        <f>M122*T122</f>
        <v>3122.1499999999996</v>
      </c>
      <c r="V122" s="39">
        <v>0.51800000000000002</v>
      </c>
      <c r="W122" s="25">
        <f>M122*V122</f>
        <v>7889.14</v>
      </c>
      <c r="X122" s="39">
        <v>0.4</v>
      </c>
      <c r="Y122" s="25">
        <f>X122*M122</f>
        <v>6092</v>
      </c>
      <c r="Z122" s="47">
        <v>2.96E-3</v>
      </c>
      <c r="AA122" s="18">
        <f>M122*Z122</f>
        <v>45.080799999999996</v>
      </c>
      <c r="AB122" s="27">
        <f>IF(M122&gt;0,(AD122+AL122)/M122,0)</f>
        <v>3.1537810242941566E-3</v>
      </c>
      <c r="AC122" s="47">
        <v>2.7E-4</v>
      </c>
      <c r="AD122" s="37">
        <f>AC122*M122</f>
        <v>4.1120999999999999</v>
      </c>
      <c r="AE122" s="28">
        <v>0.22459999999999999</v>
      </c>
      <c r="AF122" s="41">
        <f>AI122*(1-AJ122)*AE122</f>
        <v>44.136146000000004</v>
      </c>
      <c r="AG122" s="28">
        <f>IF(AND(AE122&gt;0,AC122&gt;0,Z122&gt;0),((Z122-AC122)*AE122)/((AE122-AC122)*Z122),0)</f>
        <v>0.90987758141059083</v>
      </c>
      <c r="AH122" s="29">
        <f t="shared" si="1"/>
        <v>0.91549444239358058</v>
      </c>
      <c r="AI122" s="43">
        <v>215</v>
      </c>
      <c r="AJ122" s="39">
        <v>8.5999999999999993E-2</v>
      </c>
      <c r="AK122" s="28">
        <v>0.2235</v>
      </c>
      <c r="AL122" s="41">
        <f>AI122*(1-AJ122)*AK122</f>
        <v>43.919985000000004</v>
      </c>
      <c r="AM122" s="18">
        <v>1.6</v>
      </c>
      <c r="AN122" s="18"/>
      <c r="AO122" s="121">
        <f>AO121+AI122-AN122</f>
        <v>1717.6300000000006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5" thickBot="1" x14ac:dyDescent="0.25">
      <c r="A123" s="159"/>
      <c r="B123" s="49" t="s">
        <v>38</v>
      </c>
      <c r="C123" s="50"/>
      <c r="D123" s="51">
        <f>SUM(D120:D122)</f>
        <v>46600</v>
      </c>
      <c r="E123" s="51"/>
      <c r="F123" s="51">
        <f>SUM(F120:F122)</f>
        <v>52034</v>
      </c>
      <c r="G123" s="52"/>
      <c r="H123" s="52"/>
      <c r="I123" s="51">
        <f>SUM(I120:I122)</f>
        <v>52363</v>
      </c>
      <c r="J123" s="52"/>
      <c r="K123" s="51">
        <f>SUM(K120:K122)</f>
        <v>46938</v>
      </c>
      <c r="L123" s="21">
        <f>IF(K123&gt;0,(K120*L120+K121*L121+K122*L122)/K123,0)</f>
        <v>7.0018748135838763E-2</v>
      </c>
      <c r="M123" s="52">
        <f>M120+M121+M122</f>
        <v>43652</v>
      </c>
      <c r="N123" s="53">
        <f>IF(M123&gt;0,O123/M123,0)</f>
        <v>0.7148192522679373</v>
      </c>
      <c r="O123" s="54">
        <f>O120+O121+O122</f>
        <v>31203.29</v>
      </c>
      <c r="P123" s="21">
        <f>IF(M123&gt;0,Q123/M123,0)</f>
        <v>0.24447686245761932</v>
      </c>
      <c r="Q123" s="54">
        <f>Q120+Q121+Q122</f>
        <v>10671.903999999999</v>
      </c>
      <c r="R123" s="21">
        <f>IF(M123&gt;0,S123/M123,0)</f>
        <v>4.0703885274443324E-2</v>
      </c>
      <c r="S123" s="54">
        <f>S120+S121+S122</f>
        <v>1776.806</v>
      </c>
      <c r="T123" s="21">
        <f>IF(M123&gt;0,U123/M123,0)</f>
        <v>0.20473316228351504</v>
      </c>
      <c r="U123" s="54">
        <f>U120+U121+U122</f>
        <v>8937.0119999999988</v>
      </c>
      <c r="V123" s="21">
        <f>IF(M123&gt;0,W123/M123,0)</f>
        <v>0.5169539539998167</v>
      </c>
      <c r="W123" s="54">
        <f>W120+W121+W122</f>
        <v>22566.074000000001</v>
      </c>
      <c r="X123" s="21">
        <f>IF(M123&gt;0,Y123/M123,0)</f>
        <v>0.39348895812333917</v>
      </c>
      <c r="Y123" s="54">
        <f>Y120+Y121+Y122</f>
        <v>17176.580000000002</v>
      </c>
      <c r="Z123" s="55">
        <f>IF(M123&gt;0,AA123/M123,0)</f>
        <v>3.0178521029964262E-3</v>
      </c>
      <c r="AA123" s="56">
        <f>SUM(AA120:AA122)</f>
        <v>131.73527999999999</v>
      </c>
      <c r="AB123" s="55">
        <f>IF(M123&gt;0,(AB120*M120+AB121*M121+AB122*M122)/M123,0)</f>
        <v>3.2251959474938145E-3</v>
      </c>
      <c r="AC123" s="55">
        <f>IF(K123&gt;0,(K120*AC120+K121*AC121+K122*AC122)/K123,0)</f>
        <v>2.765073075120371E-4</v>
      </c>
      <c r="AD123" s="52">
        <f>SUM(AD120:AD122)</f>
        <v>12.070259999999999</v>
      </c>
      <c r="AE123" s="53">
        <f>IF(K123&gt;0,(K120*AE120+K121*AE121+K122*AE122)/K123,0)</f>
        <v>0.22641374153138183</v>
      </c>
      <c r="AF123" s="58">
        <f>SUM(AF120:AF122)</f>
        <v>130.43380500000001</v>
      </c>
      <c r="AG123" s="53">
        <f>IF(AND(AA123&gt;0),((AA120*AG120+AA121*AG121+AA122*AG122)/AA123),0)</f>
        <v>0.90948597073542869</v>
      </c>
      <c r="AH123" s="57">
        <f t="shared" si="1"/>
        <v>0.91539699312028089</v>
      </c>
      <c r="AI123" s="51">
        <f>SUM(AI120:AI122)</f>
        <v>632</v>
      </c>
      <c r="AJ123" s="21">
        <f>IF(AI123&gt;0,(AJ120*AI120+AJ121*AI121+AJ122*AI122)/AI123,0)</f>
        <v>8.9469936708860734E-2</v>
      </c>
      <c r="AK123" s="53">
        <f>IF(K123&gt;0,(AK120*K120+AK121*K121+AK122*K122)/K123,0)</f>
        <v>0.22389874302271079</v>
      </c>
      <c r="AL123" s="58">
        <f>SUM(AL120:AL122)</f>
        <v>128.7159935</v>
      </c>
      <c r="AM123" s="56"/>
      <c r="AN123" s="56">
        <f>SUM(AN120:AN122)</f>
        <v>904</v>
      </c>
      <c r="AO123" s="105"/>
      <c r="AP123" s="106">
        <f>AO122</f>
        <v>1717.6300000000006</v>
      </c>
      <c r="AQ123" s="51">
        <f>SUM(AQ120:AQ122)</f>
        <v>0</v>
      </c>
      <c r="AR123" s="59"/>
      <c r="AS123" s="58"/>
      <c r="AT123" s="58"/>
      <c r="AU123" s="58"/>
      <c r="AV123" s="58"/>
    </row>
    <row r="124" spans="1:48" x14ac:dyDescent="0.2">
      <c r="A124" s="157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>M124*N124</f>
        <v>0</v>
      </c>
      <c r="P124" s="14"/>
      <c r="Q124" s="25">
        <f>M124*P124</f>
        <v>0</v>
      </c>
      <c r="R124" s="16"/>
      <c r="S124" s="25">
        <f>M124*R124</f>
        <v>0</v>
      </c>
      <c r="T124" s="26"/>
      <c r="U124" s="25">
        <f>M124*T124</f>
        <v>0</v>
      </c>
      <c r="V124" s="16"/>
      <c r="W124" s="25">
        <f>M124*V124</f>
        <v>0</v>
      </c>
      <c r="X124" s="16"/>
      <c r="Y124" s="25">
        <f>X124*M124</f>
        <v>0</v>
      </c>
      <c r="Z124" s="17"/>
      <c r="AA124" s="18">
        <f>M124*Z124</f>
        <v>0</v>
      </c>
      <c r="AB124" s="27">
        <f>IF(M124&gt;0,(AD124+AL124)/M124,0)</f>
        <v>0</v>
      </c>
      <c r="AC124" s="17"/>
      <c r="AD124" s="24">
        <f>AC124*M124</f>
        <v>0</v>
      </c>
      <c r="AE124" s="117"/>
      <c r="AF124" s="30">
        <f>AI124*(1-AJ124)*AE124</f>
        <v>0</v>
      </c>
      <c r="AG124" s="28">
        <f>IF(AND(AE124&gt;0,AC124&gt;0,Z124&gt;0),((Z124-AC124)*AE124)/((AE124-AC124)*Z124),0)</f>
        <v>0</v>
      </c>
      <c r="AH124" s="60">
        <f t="shared" si="1"/>
        <v>0</v>
      </c>
      <c r="AI124" s="12"/>
      <c r="AJ124" s="14"/>
      <c r="AK124" s="15"/>
      <c r="AL124" s="30">
        <f>AI124*(1-AJ124)*AK124</f>
        <v>0</v>
      </c>
      <c r="AM124" s="19"/>
      <c r="AN124" s="19"/>
      <c r="AO124" s="101">
        <f>AO122+AI124-AN124</f>
        <v>1717.6300000000006</v>
      </c>
      <c r="AP124" s="102"/>
      <c r="AQ124" s="12"/>
      <c r="AR124" s="31"/>
      <c r="AS124" s="20"/>
      <c r="AT124" s="20"/>
      <c r="AU124" s="20"/>
      <c r="AV124" s="20"/>
    </row>
    <row r="125" spans="1:48" x14ac:dyDescent="0.2">
      <c r="A125" s="158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>M125*N125</f>
        <v>0</v>
      </c>
      <c r="P125" s="36"/>
      <c r="Q125" s="25">
        <f>M125*P125</f>
        <v>0</v>
      </c>
      <c r="R125" s="39"/>
      <c r="S125" s="25">
        <f>M125*R125</f>
        <v>0</v>
      </c>
      <c r="T125" s="28"/>
      <c r="U125" s="25">
        <f>M125*T125</f>
        <v>0</v>
      </c>
      <c r="V125" s="39"/>
      <c r="W125" s="25">
        <f>M125*V125</f>
        <v>0</v>
      </c>
      <c r="X125" s="39"/>
      <c r="Y125" s="25">
        <f>X125*M125</f>
        <v>0</v>
      </c>
      <c r="Z125" s="40"/>
      <c r="AA125" s="18">
        <f>M125*Z125</f>
        <v>0</v>
      </c>
      <c r="AB125" s="27">
        <f>IF(M125&gt;0,(AD125+AL125)/M125,0)</f>
        <v>0</v>
      </c>
      <c r="AC125" s="40"/>
      <c r="AD125" s="37">
        <f>AC125*M125</f>
        <v>0</v>
      </c>
      <c r="AE125" s="28"/>
      <c r="AF125" s="41">
        <f>AI125*(1-AJ125)*AE125</f>
        <v>0</v>
      </c>
      <c r="AG125" s="28">
        <f>IF(AND(AE125&gt;0,AC125&gt;0,Z125&gt;0),((Z125-AC125)*AE125)/((AE125-AC125)*Z125),0)</f>
        <v>0</v>
      </c>
      <c r="AH125" s="29">
        <f t="shared" si="1"/>
        <v>0</v>
      </c>
      <c r="AI125" s="34"/>
      <c r="AJ125" s="36"/>
      <c r="AK125" s="38"/>
      <c r="AL125" s="41">
        <f>AI125*(1-AJ125)*AK125</f>
        <v>0</v>
      </c>
      <c r="AM125" s="42"/>
      <c r="AN125" s="42"/>
      <c r="AO125" s="121">
        <f>AO124+AI125-AN125</f>
        <v>1717.6300000000006</v>
      </c>
      <c r="AP125" s="104"/>
      <c r="AQ125" s="43"/>
      <c r="AR125" s="44"/>
      <c r="AS125" s="45"/>
      <c r="AT125" s="45"/>
      <c r="AU125" s="45"/>
      <c r="AV125" s="45"/>
    </row>
    <row r="126" spans="1:48" x14ac:dyDescent="0.2">
      <c r="A126" s="158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>M126*N126</f>
        <v>0</v>
      </c>
      <c r="P126" s="39"/>
      <c r="Q126" s="25">
        <f>M126*P126</f>
        <v>0</v>
      </c>
      <c r="R126" s="39"/>
      <c r="S126" s="25">
        <f>M126*R126</f>
        <v>0</v>
      </c>
      <c r="T126" s="28"/>
      <c r="U126" s="25">
        <f>M126*T126</f>
        <v>0</v>
      </c>
      <c r="V126" s="39"/>
      <c r="W126" s="25">
        <f>M126*V126</f>
        <v>0</v>
      </c>
      <c r="X126" s="39"/>
      <c r="Y126" s="25">
        <f>X126*M126</f>
        <v>0</v>
      </c>
      <c r="Z126" s="47"/>
      <c r="AA126" s="18">
        <f>M126*Z126</f>
        <v>0</v>
      </c>
      <c r="AB126" s="27">
        <f>IF(M126&gt;0,(AD126+AL126)/M126,0)</f>
        <v>0</v>
      </c>
      <c r="AC126" s="47"/>
      <c r="AD126" s="37">
        <f>AC126*M126</f>
        <v>0</v>
      </c>
      <c r="AE126" s="28"/>
      <c r="AF126" s="41">
        <f>AI126*(1-AJ126)*AE126</f>
        <v>0</v>
      </c>
      <c r="AG126" s="28">
        <f>IF(AND(AE126&gt;0,AC126&gt;0,Z126&gt;0),((Z126-AC126)*AE126)/((AE126-AC126)*Z126),0)</f>
        <v>0</v>
      </c>
      <c r="AH126" s="29">
        <f t="shared" si="1"/>
        <v>0</v>
      </c>
      <c r="AI126" s="43"/>
      <c r="AJ126" s="39"/>
      <c r="AK126" s="28"/>
      <c r="AL126" s="41">
        <f>AI126*(1-AJ126)*AK126</f>
        <v>0</v>
      </c>
      <c r="AM126" s="18"/>
      <c r="AN126" s="18"/>
      <c r="AO126" s="121">
        <f>AO125+AI126-AN126</f>
        <v>1717.6300000000006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5" thickBot="1" x14ac:dyDescent="0.25">
      <c r="A127" s="159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>O124+O125+O126</f>
        <v>0</v>
      </c>
      <c r="P127" s="21">
        <f>IF(M127&gt;0,Q127/M127,0)</f>
        <v>0</v>
      </c>
      <c r="Q127" s="54">
        <f>Q124+Q125+Q126</f>
        <v>0</v>
      </c>
      <c r="R127" s="21">
        <f>IF(M127&gt;0,S127/M127,0)</f>
        <v>0</v>
      </c>
      <c r="S127" s="54">
        <f>S124+S125+S126</f>
        <v>0</v>
      </c>
      <c r="T127" s="21">
        <f>IF(M127&gt;0,U127/M127,0)</f>
        <v>0</v>
      </c>
      <c r="U127" s="54">
        <f>U124+U125+U126</f>
        <v>0</v>
      </c>
      <c r="V127" s="21">
        <f>IF(M127&gt;0,W127/M127,0)</f>
        <v>0</v>
      </c>
      <c r="W127" s="54">
        <f>W124+W125+W126</f>
        <v>0</v>
      </c>
      <c r="X127" s="21">
        <f>IF(M127&gt;0,Y127/M127,0)</f>
        <v>0</v>
      </c>
      <c r="Y127" s="54">
        <f>Y124+Y125+Y126</f>
        <v>0</v>
      </c>
      <c r="Z127" s="55">
        <f>IF(M127&gt;0,AA127/M127,0)</f>
        <v>0</v>
      </c>
      <c r="AA127" s="56">
        <f>SUM(AA124:AA126)</f>
        <v>0</v>
      </c>
      <c r="AB127" s="55">
        <f>IF(M127&gt;0,(AB124*M124+AB125*M125+AB126*M126)/M127,0)</f>
        <v>0</v>
      </c>
      <c r="AC127" s="55">
        <f>IF(K127&gt;0,(K124*AC124+K125*AC125+K126*AC126)/K127,0)</f>
        <v>0</v>
      </c>
      <c r="AD127" s="52">
        <f>SUM(AD124:AD126)</f>
        <v>0</v>
      </c>
      <c r="AE127" s="53">
        <f>IF(K127&gt;0,(K124*AE124+K125*AE125+K126*AE126)/K127,0)</f>
        <v>0</v>
      </c>
      <c r="AF127" s="58">
        <f>SUM(AF124:AF126)</f>
        <v>0</v>
      </c>
      <c r="AG127" s="53">
        <f>IF(AND(AA127&gt;0),((AA124*AG124+AA125*AG125+AA126*AG126)/AA127),0)</f>
        <v>0</v>
      </c>
      <c r="AH127" s="57">
        <f t="shared" si="1"/>
        <v>0</v>
      </c>
      <c r="AI127" s="51">
        <f>SUM(AI124:AI126)</f>
        <v>0</v>
      </c>
      <c r="AJ127" s="21">
        <f>IF(AI127&gt;0,(AJ124*AI124+AJ125*AI125+AJ126*AI126)/AI127,0)</f>
        <v>0</v>
      </c>
      <c r="AK127" s="53">
        <f>IF(K127&gt;0,(AK124*K124+AK125*K125+AK126*K126)/K127,0)</f>
        <v>0</v>
      </c>
      <c r="AL127" s="58">
        <f>SUM(AL124:AL126)</f>
        <v>0</v>
      </c>
      <c r="AM127" s="63"/>
      <c r="AN127" s="56">
        <f>SUM(AN124:AN126)</f>
        <v>0</v>
      </c>
      <c r="AO127" s="105"/>
      <c r="AP127" s="106">
        <f>AO126</f>
        <v>1717.6300000000006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1417385</v>
      </c>
      <c r="E128" s="69"/>
      <c r="F128" s="69">
        <f>SUM(F127,F123,F119,F115,F111,F107,F103,F99,F95,F91,F87,F83,F79,F75,F71,F67,F63,F59,F55,F51,F47,F43,F39,F35,F31,F27,F23,F19,F15,F11,F7)</f>
        <v>1434001</v>
      </c>
      <c r="G128" s="75"/>
      <c r="H128" s="69"/>
      <c r="I128" s="69">
        <f>SUM(I127,I123,I119,I115,I111,I107,I103,I99,I95,I91,I87,I83,I79,I75,I71,I67,I63,I59,I55,I51,I47,I43,I39,I35,I31,I27,I23,I19,I15,I11,I7)</f>
        <v>1449874</v>
      </c>
      <c r="J128" s="75"/>
      <c r="K128" s="69">
        <f>SUM(K127,K123,K119,K115,K111,K107,K103,K99,K95,K91,K87,K83,K79,K75,K71,K67,K63,K59,K55,K51,K47,K43,K39,K35,K31,K27,K23,K19,K15,K11,K7)</f>
        <v>1461059</v>
      </c>
      <c r="L128" s="70">
        <f>1-M128/K128</f>
        <v>7.2264022192122246E-2</v>
      </c>
      <c r="M128" s="69">
        <f>SUM(M127,M123,M119,M115,M111,M107,M103,M99,M95,M91,M87,M83,M79,M75,M71,M67,M63,M59,M55,M51,M47,M43,M39,M35,M31,M27,M23,M19,M15,M11,M7)</f>
        <v>1355477</v>
      </c>
      <c r="N128" s="71">
        <f>IF(AND(M128&gt;0),(O128/M128),0)</f>
        <v>0.63136934230532871</v>
      </c>
      <c r="O128" s="69">
        <f>SUM(O127,O123,O119,O115,O111,O107,O103,O99,O95,O91,O87,O83,O79,O75,O71,O67,O63,O59,O55,O51,O47,O43,O39,O35,O31,O27,O23,O19,O15,O11,O7)</f>
        <v>855806.62200000009</v>
      </c>
      <c r="P128" s="71">
        <f>Q128/M128</f>
        <v>0.3239632166388659</v>
      </c>
      <c r="Q128" s="69">
        <f>SUM(Q127,Q123,Q119,Q115,Q111,Q107,Q103,Q99,Q95,Q91,Q87,Q83,Q79,Q75,Q71,Q67,Q63,Q59,Q55,Q51,Q47,Q43,Q39,Q35,Q31,Q27,Q23,Q19,Q15,Q11,Q7)</f>
        <v>439124.68900000007</v>
      </c>
      <c r="R128" s="71">
        <f>S128/M128</f>
        <v>4.5008878055474204E-2</v>
      </c>
      <c r="S128" s="69">
        <f>SUM(S127,S123,S119,S115,S111,S107,S103,S99,S95,S91,S87,S83,S79,S75,S71,S67,S63,S59,S55,S51,S47,S43,S39,S35,S31,S27,S23,S19,S15,S11,S7)</f>
        <v>61008.499000000003</v>
      </c>
      <c r="T128" s="71">
        <f>U128/M128</f>
        <v>0.2133523645181733</v>
      </c>
      <c r="U128" s="69">
        <f>SUM(U127,U123,U119,U115,U111,U107,U103,U99,U95,U91,U87,U83,U79,U75,U71,U67,U63,U59,U55,U51,U47,U43,U39,U35,U31,U27,U23,U19,U15,U11,U7)</f>
        <v>289194.223</v>
      </c>
      <c r="V128" s="71">
        <f>W128/M128</f>
        <v>0.51119840912092196</v>
      </c>
      <c r="W128" s="69">
        <f>SUM(W127,W123,W119,W115,W111,W107,W103,W99,W95,W91,W87,W83,W79,W75,W71,W67,W63,W59,W55,W51,W47,W43,W39,W35,W31,W27,W23,W19,W15,W11,W7)</f>
        <v>692917.68599999999</v>
      </c>
      <c r="X128" s="71">
        <f>IF(AND(M128&gt;0),(Y128/M128),0)</f>
        <v>0.39380075058448061</v>
      </c>
      <c r="Y128" s="69">
        <f>SUM(Y127,Y123,Y119,Y115,Y111,Y107,Y103,Y99,Y95,Y91,Y87,Y83,Y79,Y75,Y71,Y67,Y63,Y59,Y55,Y51,Y47,Y43,Y39,Y35,Y31,Y27,Y23,Y19,Y15,Y11,Y7)</f>
        <v>533787.86</v>
      </c>
      <c r="Z128" s="72">
        <f>IF(AND(M128&gt;0),(AA128/M128),0)</f>
        <v>2.9743933759112111E-3</v>
      </c>
      <c r="AA128" s="69">
        <f>SUM(AA127,AA123,AA119,AA115,AA111,AA107,AA103,AA99,AA95,AA91,AA87,AA83,AA79,AA75,AA71,AA67,AA63,AA59,AA55,AA51,AA47,AA43,AA39,AA35,AA31,AA27,AA23,AA19,AA15,AA11,AA7)</f>
        <v>4031.7218100000009</v>
      </c>
      <c r="AB128" s="73">
        <f>(AD128+AL128)/M128</f>
        <v>3.1165056341051897E-3</v>
      </c>
      <c r="AC128" s="74">
        <f>AD128/(M128-AI128)</f>
        <v>2.7740408672178392E-4</v>
      </c>
      <c r="AD128" s="75">
        <f>SUM(AD127,AD123,AD119,AD115,AD111,AD107,AD103,AD99,AD95,AD91,AD87,AD83,AD79,AD75,AD71,AD67,AD63,AD59,AD55,AD51,AD47,AD43,AD39,AD35,AD31,AD27,AD23,AD19,AD15,AD11,AD7)</f>
        <v>370.66206999999997</v>
      </c>
      <c r="AE128" s="71">
        <f>AF128/AI128</f>
        <v>0.19722096318407958</v>
      </c>
      <c r="AF128" s="69">
        <f>SUM(AF127,AF123,AF119,AF115,AF111,AF107,AF103,AF99,AF95,AF91,AF87,AF83,AF79,AF75,AF71,AF67,AF63,AF59,AF55,AF51,AF47,AF43,AF39,AF35,AF31,AF27,AF23,AF19,AF15,AF11,AF7)</f>
        <v>3805.5757055999998</v>
      </c>
      <c r="AG128" s="76">
        <f>((Z128-AC128)*AE128)/((AE128-AC128)*Z128)</f>
        <v>0.90801309096196425</v>
      </c>
      <c r="AH128" s="77">
        <f>((AB128-AC128)*AK128)/((AK128-AC128)*AB128)</f>
        <v>0.91225586890630028</v>
      </c>
      <c r="AI128" s="69">
        <f>SUM(AI127,AI123,AI119,AI115,AI111,AI107,AI103,AI99,AI95,AI91,AI87,AI83,AI79,AI75,AI71,AI67,AI63,AI59,AI55,AI51,AI47,AI43,AI39,AI35,AI31,AI27,AI23,AI19,AI15,AI11,AI7)</f>
        <v>19296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8.9708540630182396E-2</v>
      </c>
      <c r="AK128" s="71">
        <f>AL128/AI128</f>
        <v>0.19971442979892207</v>
      </c>
      <c r="AL128" s="69">
        <f>SUM(AL127,AL123,AL119,AL115,AL111,AL107,AL103,AL99,AL95,AL91,AL87,AL83,AL79,AL75,AL71,AL67,AL63,AL59,AL55,AL51,AL47,AL43,AL39,AL35,AL31,AL27,AL23,AL19,AL15,AL11,AL7)</f>
        <v>3853.6896374000003</v>
      </c>
      <c r="AM128" s="69"/>
      <c r="AN128" s="107">
        <f>SUM(AN127,AN123,AN119,AN115,AN111,AN107,AN103,AN99,AN95,AN91,AN87,AN83,AN79,AN75,AN71,AN67,AN63,AN59,AN55,AN51,AN47,AN43,AN39,AN35,AN31,AN27,AN23,AN19,AN15,AN11,AN7)</f>
        <v>18975.52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2">
      <c r="AH131" s="80"/>
    </row>
    <row r="132" spans="34:34" x14ac:dyDescent="0.2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 AK8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_3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</protectedRanges>
  <mergeCells count="36">
    <mergeCell ref="AS1:AT1"/>
    <mergeCell ref="AU1:AV1"/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  <mergeCell ref="A124:A127"/>
    <mergeCell ref="A104:A107"/>
    <mergeCell ref="A108:A111"/>
    <mergeCell ref="A112:A115"/>
    <mergeCell ref="A116:A119"/>
    <mergeCell ref="A120:A123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32"/>
  <sheetViews>
    <sheetView topLeftCell="J1" zoomScale="110" zoomScaleNormal="110" workbookViewId="0">
      <pane ySplit="2" topLeftCell="A3" activePane="bottomLeft" state="frozen"/>
      <selection pane="bottomLeft" activeCell="AI29" sqref="AI29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8.42578125" style="32" hidden="1" customWidth="1"/>
    <col min="20" max="20" width="9" style="32" customWidth="1"/>
    <col min="21" max="21" width="6.7109375" style="32" hidden="1" customWidth="1"/>
    <col min="22" max="22" width="9" style="32" customWidth="1"/>
    <col min="23" max="23" width="7.42578125" style="32" hidden="1" customWidth="1"/>
    <col min="24" max="24" width="9.85546875" style="32" customWidth="1"/>
    <col min="25" max="25" width="14.42578125" style="32" hidden="1" customWidth="1"/>
    <col min="26" max="26" width="11.5703125" style="32" bestFit="1" customWidth="1"/>
    <col min="27" max="27" width="7.5703125" style="32" hidden="1" customWidth="1"/>
    <col min="28" max="28" width="11.7109375" style="32" hidden="1" customWidth="1"/>
    <col min="29" max="29" width="11.5703125" style="32" bestFit="1" customWidth="1"/>
    <col min="30" max="30" width="12.28515625" style="32" hidden="1" customWidth="1"/>
    <col min="31" max="31" width="15" style="80" customWidth="1"/>
    <col min="32" max="32" width="15" style="82" hidden="1" customWidth="1"/>
    <col min="33" max="33" width="13.85546875" style="32" customWidth="1"/>
    <col min="34" max="34" width="10" style="32" customWidth="1"/>
    <col min="35" max="35" width="12" style="32" customWidth="1"/>
    <col min="36" max="36" width="11.5703125" style="81" customWidth="1"/>
    <col min="37" max="37" width="12.28515625" style="82" bestFit="1" customWidth="1"/>
    <col min="38" max="38" width="11.7109375" style="32" bestFit="1" customWidth="1"/>
    <col min="39" max="39" width="11.85546875" style="32" customWidth="1"/>
    <col min="40" max="40" width="12" style="110" customWidth="1"/>
    <col min="41" max="41" width="11.5703125" style="111" customWidth="1"/>
    <col min="42" max="42" width="11.5703125" style="112" customWidth="1"/>
    <col min="43" max="43" width="12.140625" style="83" customWidth="1"/>
    <col min="44" max="44" width="14.85546875" style="32" customWidth="1"/>
    <col min="45" max="45" width="6.42578125" style="32" bestFit="1" customWidth="1"/>
    <col min="46" max="46" width="10.42578125" style="32" customWidth="1"/>
    <col min="47" max="47" width="6.42578125" style="32" bestFit="1" customWidth="1"/>
    <col min="48" max="48" width="11.140625" style="32" customWidth="1"/>
    <col min="49" max="16384" width="9.140625" style="32"/>
  </cols>
  <sheetData>
    <row r="1" spans="1:48" s="22" customFormat="1" ht="66" customHeight="1" x14ac:dyDescent="0.2">
      <c r="A1" s="164" t="s">
        <v>47</v>
      </c>
      <c r="B1" s="166" t="s">
        <v>46</v>
      </c>
      <c r="C1" s="161" t="s">
        <v>45</v>
      </c>
      <c r="D1" s="129" t="s">
        <v>0</v>
      </c>
      <c r="E1" s="129" t="s">
        <v>1</v>
      </c>
      <c r="F1" s="129" t="s">
        <v>2</v>
      </c>
      <c r="G1" s="2" t="s">
        <v>48</v>
      </c>
      <c r="H1" s="129" t="s">
        <v>3</v>
      </c>
      <c r="I1" s="129" t="s">
        <v>4</v>
      </c>
      <c r="J1" s="124" t="s">
        <v>49</v>
      </c>
      <c r="K1" s="129" t="s">
        <v>5</v>
      </c>
      <c r="L1" s="129" t="s">
        <v>6</v>
      </c>
      <c r="M1" s="129" t="s">
        <v>7</v>
      </c>
      <c r="N1" s="129" t="s">
        <v>8</v>
      </c>
      <c r="O1" s="129"/>
      <c r="P1" s="1" t="s">
        <v>9</v>
      </c>
      <c r="Q1" s="1"/>
      <c r="R1" s="1" t="s">
        <v>10</v>
      </c>
      <c r="S1" s="1"/>
      <c r="T1" s="129" t="s">
        <v>11</v>
      </c>
      <c r="U1" s="129"/>
      <c r="V1" s="129" t="s">
        <v>12</v>
      </c>
      <c r="W1" s="129"/>
      <c r="X1" s="129" t="s">
        <v>13</v>
      </c>
      <c r="Y1" s="129"/>
      <c r="Z1" s="129" t="s">
        <v>14</v>
      </c>
      <c r="AA1" s="129" t="s">
        <v>15</v>
      </c>
      <c r="AB1" s="129" t="s">
        <v>16</v>
      </c>
      <c r="AC1" s="129" t="s">
        <v>17</v>
      </c>
      <c r="AD1" s="129" t="s">
        <v>18</v>
      </c>
      <c r="AE1" s="114" t="s">
        <v>43</v>
      </c>
      <c r="AF1" s="3" t="s">
        <v>44</v>
      </c>
      <c r="AG1" s="129" t="s">
        <v>19</v>
      </c>
      <c r="AH1" s="129" t="s">
        <v>20</v>
      </c>
      <c r="AI1" s="129" t="s">
        <v>21</v>
      </c>
      <c r="AJ1" s="2" t="s">
        <v>22</v>
      </c>
      <c r="AK1" s="3" t="s">
        <v>23</v>
      </c>
      <c r="AL1" s="129" t="s">
        <v>24</v>
      </c>
      <c r="AM1" s="129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9" t="s">
        <v>27</v>
      </c>
      <c r="AS1" s="163" t="s">
        <v>28</v>
      </c>
      <c r="AT1" s="163"/>
      <c r="AU1" s="163" t="s">
        <v>29</v>
      </c>
      <c r="AV1" s="163"/>
    </row>
    <row r="2" spans="1:48" s="22" customFormat="1" ht="13.5" thickBot="1" x14ac:dyDescent="0.25">
      <c r="A2" s="165"/>
      <c r="B2" s="167"/>
      <c r="C2" s="162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5" thickBot="1" x14ac:dyDescent="0.25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Юни!AP127</f>
        <v>1717.6300000000006</v>
      </c>
      <c r="AP3" s="100"/>
      <c r="AQ3" s="90"/>
      <c r="AR3" s="128"/>
      <c r="AS3" s="128"/>
      <c r="AT3" s="128"/>
      <c r="AU3" s="128"/>
      <c r="AV3" s="128"/>
    </row>
    <row r="4" spans="1:48" x14ac:dyDescent="0.2">
      <c r="A4" s="157">
        <v>1</v>
      </c>
      <c r="B4" s="23">
        <v>1</v>
      </c>
      <c r="C4" s="11" t="s">
        <v>53</v>
      </c>
      <c r="D4" s="12">
        <v>4400</v>
      </c>
      <c r="E4" s="12">
        <v>7</v>
      </c>
      <c r="F4" s="12">
        <v>6313</v>
      </c>
      <c r="G4" s="13">
        <v>2.5</v>
      </c>
      <c r="H4" s="13">
        <v>6.1</v>
      </c>
      <c r="I4" s="12">
        <v>6546</v>
      </c>
      <c r="J4" s="13">
        <v>5</v>
      </c>
      <c r="K4" s="12">
        <v>16309</v>
      </c>
      <c r="L4" s="14">
        <v>6.6000000000000003E-2</v>
      </c>
      <c r="M4" s="24">
        <f>ROUND(K4*(1-L4),0)</f>
        <v>15233</v>
      </c>
      <c r="N4" s="15">
        <v>0.81799999999999995</v>
      </c>
      <c r="O4" s="25">
        <f>M4*N4</f>
        <v>12460.593999999999</v>
      </c>
      <c r="P4" s="14">
        <v>0.15</v>
      </c>
      <c r="Q4" s="25">
        <f>M4*P4</f>
        <v>2284.9499999999998</v>
      </c>
      <c r="R4" s="16">
        <v>3.2000000000000001E-2</v>
      </c>
      <c r="S4" s="25">
        <f>M4*R4</f>
        <v>487.45600000000002</v>
      </c>
      <c r="T4" s="26">
        <v>0.20499999999999999</v>
      </c>
      <c r="U4" s="25">
        <f>M4*T4</f>
        <v>3122.7649999999999</v>
      </c>
      <c r="V4" s="16">
        <v>0.50600000000000001</v>
      </c>
      <c r="W4" s="25">
        <f>M4*V4</f>
        <v>7707.8980000000001</v>
      </c>
      <c r="X4" s="16">
        <v>0.39</v>
      </c>
      <c r="Y4" s="155">
        <f>X4*M4</f>
        <v>5940.87</v>
      </c>
      <c r="Z4" s="17">
        <v>2.98E-3</v>
      </c>
      <c r="AA4" s="19">
        <f>M4*Z4</f>
        <v>45.39434</v>
      </c>
      <c r="AB4" s="27">
        <f>IF(M4&gt;0,(AD4+AL4)/M4,0)</f>
        <v>3.2055932121052978E-3</v>
      </c>
      <c r="AC4" s="17">
        <v>2.7E-4</v>
      </c>
      <c r="AD4" s="24">
        <f>AC4*M4</f>
        <v>4.1129100000000003</v>
      </c>
      <c r="AE4" s="117">
        <v>0.22509999999999999</v>
      </c>
      <c r="AF4" s="30">
        <f>AI4*(1-AJ4)*AE4</f>
        <v>45.220113900000001</v>
      </c>
      <c r="AG4" s="28">
        <f>IF(AND(AE4&gt;0,AC4&gt;0,Z4&gt;0),((Z4-AC4)*AE4)/((AE4-AC4)*Z4),0)</f>
        <v>0.91048807346460414</v>
      </c>
      <c r="AH4" s="60">
        <f>IF(AND(AB4&gt;0,AK4&gt;0,AC4&gt;0),((AK4*(AB4-AC4))/(AB4*(AK4-AC4))),0)</f>
        <v>0.91688434381684458</v>
      </c>
      <c r="AI4" s="12">
        <v>221</v>
      </c>
      <c r="AJ4" s="14">
        <v>9.0999999999999998E-2</v>
      </c>
      <c r="AK4" s="15">
        <v>0.22259999999999999</v>
      </c>
      <c r="AL4" s="30">
        <f>AI4*(1-AJ4)*AK4</f>
        <v>44.717891399999999</v>
      </c>
      <c r="AM4" s="19">
        <v>1.6</v>
      </c>
      <c r="AN4" s="19">
        <v>817.88</v>
      </c>
      <c r="AO4" s="113">
        <f>AO3+AI4-AN4</f>
        <v>1120.7500000000005</v>
      </c>
      <c r="AP4" s="102"/>
      <c r="AQ4" s="12"/>
      <c r="AR4" s="31"/>
      <c r="AS4" s="20"/>
      <c r="AT4" s="20"/>
      <c r="AU4" s="20"/>
      <c r="AV4" s="20"/>
    </row>
    <row r="5" spans="1:48" x14ac:dyDescent="0.2">
      <c r="A5" s="158"/>
      <c r="B5" s="33">
        <v>2</v>
      </c>
      <c r="C5" s="11" t="s">
        <v>51</v>
      </c>
      <c r="D5" s="34">
        <v>18901</v>
      </c>
      <c r="E5" s="34">
        <v>8</v>
      </c>
      <c r="F5" s="34">
        <v>17298</v>
      </c>
      <c r="G5" s="35">
        <v>2.1</v>
      </c>
      <c r="H5" s="35">
        <v>6.1</v>
      </c>
      <c r="I5" s="34">
        <v>17313</v>
      </c>
      <c r="J5" s="35">
        <v>3.5</v>
      </c>
      <c r="K5" s="34">
        <v>16440</v>
      </c>
      <c r="L5" s="36">
        <v>6.6000000000000003E-2</v>
      </c>
      <c r="M5" s="37">
        <f>ROUND(K5*(1-L5),0)</f>
        <v>15355</v>
      </c>
      <c r="N5" s="38">
        <v>0.74099999999999999</v>
      </c>
      <c r="O5" s="25">
        <f>M5*N5</f>
        <v>11378.055</v>
      </c>
      <c r="P5" s="36">
        <v>0.23200000000000001</v>
      </c>
      <c r="Q5" s="25">
        <f>M5*P5</f>
        <v>3562.36</v>
      </c>
      <c r="R5" s="39">
        <v>2.7E-2</v>
      </c>
      <c r="S5" s="25">
        <f>M5*R5</f>
        <v>414.58499999999998</v>
      </c>
      <c r="T5" s="28">
        <v>0.21199999999999999</v>
      </c>
      <c r="U5" s="25">
        <f>M5*T5</f>
        <v>3255.2599999999998</v>
      </c>
      <c r="V5" s="39">
        <v>0.50800000000000001</v>
      </c>
      <c r="W5" s="25">
        <f>M5*V5</f>
        <v>7800.34</v>
      </c>
      <c r="X5" s="39">
        <v>0.39</v>
      </c>
      <c r="Y5" s="25">
        <f>X5*M5</f>
        <v>5988.45</v>
      </c>
      <c r="Z5" s="40">
        <v>2.99E-3</v>
      </c>
      <c r="AA5" s="18">
        <f>M5*Z5</f>
        <v>45.911450000000002</v>
      </c>
      <c r="AB5" s="27">
        <f>IF(M5&gt;0,(AD5+AL5)/M5,0)</f>
        <v>3.0143656919570179E-3</v>
      </c>
      <c r="AC5" s="40">
        <v>2.7E-4</v>
      </c>
      <c r="AD5" s="37">
        <f>AC5*M5</f>
        <v>4.1458500000000003</v>
      </c>
      <c r="AE5" s="28">
        <v>0.22800000000000001</v>
      </c>
      <c r="AF5" s="41">
        <f>AI5*(1-AJ5)*AE5</f>
        <v>42.853968000000009</v>
      </c>
      <c r="AG5" s="28">
        <f>IF(AND(AE5&gt;0,AC5&gt;0,Z5&gt;0),((Z5-AC5)*AE5)/((AE5-AC5)*Z5),0)</f>
        <v>0.91077754901619545</v>
      </c>
      <c r="AH5" s="29">
        <f t="shared" ref="AH5:AH68" si="0">IF(AND(AB5&gt;0,AK5&gt;0,AC5&gt;0),((AK5*(AB5-AC5))/(AB5*(AK5-AC5))),0)</f>
        <v>0.91152665190307258</v>
      </c>
      <c r="AI5" s="34">
        <v>207</v>
      </c>
      <c r="AJ5" s="36">
        <v>9.1999999999999998E-2</v>
      </c>
      <c r="AK5" s="38">
        <v>0.22420000000000001</v>
      </c>
      <c r="AL5" s="41">
        <f>AI5*(1-AJ5)*AK5</f>
        <v>42.139735200000004</v>
      </c>
      <c r="AM5" s="42">
        <v>1.53</v>
      </c>
      <c r="AN5" s="42"/>
      <c r="AO5" s="113">
        <f>AO4+AI5-AN5</f>
        <v>1327.7500000000005</v>
      </c>
      <c r="AP5" s="103"/>
      <c r="AQ5" s="43"/>
      <c r="AR5" s="44"/>
      <c r="AS5" s="45"/>
      <c r="AT5" s="45"/>
      <c r="AU5" s="45"/>
      <c r="AV5" s="45"/>
    </row>
    <row r="6" spans="1:48" x14ac:dyDescent="0.2">
      <c r="A6" s="158"/>
      <c r="B6" s="33">
        <v>3</v>
      </c>
      <c r="C6" s="11" t="s">
        <v>56</v>
      </c>
      <c r="D6" s="43">
        <v>21329</v>
      </c>
      <c r="E6" s="43">
        <v>5</v>
      </c>
      <c r="F6" s="43">
        <v>19073</v>
      </c>
      <c r="G6" s="37">
        <v>2</v>
      </c>
      <c r="H6" s="37">
        <v>8.3000000000000007</v>
      </c>
      <c r="I6" s="43">
        <v>18603</v>
      </c>
      <c r="J6" s="37">
        <v>2.7</v>
      </c>
      <c r="K6" s="43">
        <v>16554</v>
      </c>
      <c r="L6" s="39">
        <v>6.3E-2</v>
      </c>
      <c r="M6" s="37">
        <f>ROUND(K6*(1-L6),0)</f>
        <v>15511</v>
      </c>
      <c r="N6" s="28">
        <v>0.8</v>
      </c>
      <c r="O6" s="25">
        <f>M6*N6</f>
        <v>12408.800000000001</v>
      </c>
      <c r="P6" s="39">
        <v>0.17599999999999999</v>
      </c>
      <c r="Q6" s="25">
        <f>M6*P6</f>
        <v>2729.9359999999997</v>
      </c>
      <c r="R6" s="39">
        <v>2.4E-2</v>
      </c>
      <c r="S6" s="25">
        <f>M6*R6</f>
        <v>372.26400000000001</v>
      </c>
      <c r="T6" s="28">
        <v>0.214</v>
      </c>
      <c r="U6" s="25">
        <f>M6*T6</f>
        <v>3319.3539999999998</v>
      </c>
      <c r="V6" s="39">
        <v>0.498</v>
      </c>
      <c r="W6" s="25">
        <f>M6*V6</f>
        <v>7724.4780000000001</v>
      </c>
      <c r="X6" s="39">
        <v>0.39</v>
      </c>
      <c r="Y6" s="25">
        <f>X6*M6</f>
        <v>6049.29</v>
      </c>
      <c r="Z6" s="47">
        <v>2.9399999999999999E-3</v>
      </c>
      <c r="AA6" s="18">
        <f>M6*Z6</f>
        <v>45.602339999999998</v>
      </c>
      <c r="AB6" s="27">
        <f>IF(M6&gt;0,(AD6+AL6)/M6,0)</f>
        <v>3.1210251176584354E-3</v>
      </c>
      <c r="AC6" s="47">
        <v>2.7E-4</v>
      </c>
      <c r="AD6" s="37">
        <f>AC6*M6</f>
        <v>4.18797</v>
      </c>
      <c r="AE6" s="28">
        <v>0.22289999999999999</v>
      </c>
      <c r="AF6" s="41">
        <f>AI6*(1-AJ6)*AE6</f>
        <v>43.347140099999997</v>
      </c>
      <c r="AG6" s="28">
        <f>IF(AND(AE6&gt;0,AC6&gt;0,Z6&gt;0),((Z6-AC6)*AE6)/((AE6-AC6)*Z6),0)</f>
        <v>0.90926466260941796</v>
      </c>
      <c r="AH6" s="29">
        <f t="shared" si="0"/>
        <v>0.91457587051512756</v>
      </c>
      <c r="AI6" s="43">
        <v>213</v>
      </c>
      <c r="AJ6" s="39">
        <v>8.6999999999999994E-2</v>
      </c>
      <c r="AK6" s="28">
        <v>0.22739999999999999</v>
      </c>
      <c r="AL6" s="41">
        <f>AI6*(1-AJ6)*AK6</f>
        <v>44.222250599999995</v>
      </c>
      <c r="AM6" s="18">
        <v>1.6</v>
      </c>
      <c r="AN6" s="18"/>
      <c r="AO6" s="113">
        <f>AO5+AI6-AN6</f>
        <v>1540.7500000000005</v>
      </c>
      <c r="AP6" s="104"/>
      <c r="AQ6" s="43"/>
      <c r="AR6" s="48"/>
      <c r="AS6" s="41"/>
      <c r="AT6" s="41"/>
      <c r="AU6" s="41"/>
      <c r="AV6" s="41"/>
    </row>
    <row r="7" spans="1:48" s="22" customFormat="1" ht="13.5" thickBot="1" x14ac:dyDescent="0.25">
      <c r="A7" s="159"/>
      <c r="B7" s="49" t="s">
        <v>38</v>
      </c>
      <c r="C7" s="50"/>
      <c r="D7" s="51">
        <f>SUM(D4:D6)</f>
        <v>44630</v>
      </c>
      <c r="E7" s="51"/>
      <c r="F7" s="51">
        <f>SUM(F4:F6)</f>
        <v>42684</v>
      </c>
      <c r="G7" s="52"/>
      <c r="H7" s="52"/>
      <c r="I7" s="51">
        <f>SUM(I4:I6)</f>
        <v>42462</v>
      </c>
      <c r="J7" s="52"/>
      <c r="K7" s="51">
        <f>SUM(K4:K6)</f>
        <v>49303</v>
      </c>
      <c r="L7" s="21">
        <f>IF(K7&gt;0,(K4*L4+K5*L5+K6*L6)/K7,0)</f>
        <v>6.4992718495831908E-2</v>
      </c>
      <c r="M7" s="52">
        <f>M4+M5+M6</f>
        <v>46099</v>
      </c>
      <c r="N7" s="53">
        <f>IF(M7&gt;0,O7/M7,0)</f>
        <v>0.78629577648105164</v>
      </c>
      <c r="O7" s="54">
        <f>O4+O5+O6</f>
        <v>36247.449000000001</v>
      </c>
      <c r="P7" s="21">
        <f>IF(M7&gt;0,Q7/M7,0)</f>
        <v>0.18606143300288508</v>
      </c>
      <c r="Q7" s="54">
        <f>Q4+Q5+Q6</f>
        <v>8577.2459999999992</v>
      </c>
      <c r="R7" s="21">
        <f>IF(M7&gt;0,S7/M7,0)</f>
        <v>2.7642790516063252E-2</v>
      </c>
      <c r="S7" s="54">
        <f>S4+S5+S6</f>
        <v>1274.3049999999998</v>
      </c>
      <c r="T7" s="21">
        <f>IF(M7&gt;0,U7/M7,0)</f>
        <v>0.21035985596216836</v>
      </c>
      <c r="U7" s="54">
        <f>U4+U5+U6</f>
        <v>9697.378999999999</v>
      </c>
      <c r="V7" s="21">
        <f>IF(M7&gt;0,W7/M7,0)</f>
        <v>0.50397440291546458</v>
      </c>
      <c r="W7" s="54">
        <f>W4+W5+W6</f>
        <v>23232.716</v>
      </c>
      <c r="X7" s="21">
        <f>IF(M7&gt;0,Y7/M7,0)</f>
        <v>0.39</v>
      </c>
      <c r="Y7" s="54">
        <f>Y4+Y5+Y6</f>
        <v>17978.61</v>
      </c>
      <c r="Z7" s="55">
        <f>IF(M7&gt;0,AA7/M7,0)</f>
        <v>2.9698720145773226E-3</v>
      </c>
      <c r="AA7" s="56">
        <f>SUM(AA4:AA6)</f>
        <v>136.90813</v>
      </c>
      <c r="AB7" s="55">
        <f>IF(M7&gt;0,(AB4*M4+AB5*M5+AB6*M6)/M7,0)</f>
        <v>3.1134429640556193E-3</v>
      </c>
      <c r="AC7" s="55">
        <f>IF(K7&gt;0,(K4*AC4+K5*AC5+K6*AC6)/K7,0)</f>
        <v>2.7E-4</v>
      </c>
      <c r="AD7" s="52">
        <f>SUM(AD4:AD6)</f>
        <v>12.446730000000001</v>
      </c>
      <c r="AE7" s="53">
        <f>IF(K7&gt;0,(K4*AE4+K5*AE5+K6*AE6)/K7,0)</f>
        <v>0.22532832687666063</v>
      </c>
      <c r="AF7" s="58">
        <f>SUM(AF4:AF6)</f>
        <v>131.421222</v>
      </c>
      <c r="AG7" s="53">
        <f>IF(AND(AA7&gt;0),((AA4*AG4+AA5*AG5+AA6*AG6)/AA7),0)</f>
        <v>0.9101776451835023</v>
      </c>
      <c r="AH7" s="57">
        <f t="shared" si="0"/>
        <v>0.9143777824697662</v>
      </c>
      <c r="AI7" s="51">
        <f>SUM(AI4:AI6)</f>
        <v>641</v>
      </c>
      <c r="AJ7" s="21">
        <f>IF(AI7&gt;0,(AJ4*AI4+AJ5*AI5+AJ6*AI6)/AI7,0)</f>
        <v>8.9993759750390021E-2</v>
      </c>
      <c r="AK7" s="53">
        <f>IF(K7&gt;0,(AK4*K4+AK5*K5+AK6*K6)/K7,0)</f>
        <v>0.22474516763685778</v>
      </c>
      <c r="AL7" s="58">
        <f>SUM(AL4:AL6)</f>
        <v>131.0798772</v>
      </c>
      <c r="AM7" s="56"/>
      <c r="AN7" s="56">
        <f>SUM(AN4:AN6)</f>
        <v>817.88</v>
      </c>
      <c r="AO7" s="105"/>
      <c r="AP7" s="106">
        <f>AO6</f>
        <v>1540.7500000000005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2">
      <c r="A8" s="157">
        <v>2</v>
      </c>
      <c r="B8" s="23">
        <v>1</v>
      </c>
      <c r="C8" s="11" t="s">
        <v>53</v>
      </c>
      <c r="D8" s="12">
        <v>18800</v>
      </c>
      <c r="E8" s="12">
        <v>2</v>
      </c>
      <c r="F8" s="12">
        <v>15886</v>
      </c>
      <c r="G8" s="13">
        <v>3</v>
      </c>
      <c r="H8" s="13">
        <v>5.7</v>
      </c>
      <c r="I8" s="12">
        <v>16201</v>
      </c>
      <c r="J8" s="13">
        <v>3</v>
      </c>
      <c r="K8" s="12">
        <v>16041</v>
      </c>
      <c r="L8" s="14">
        <v>6.8000000000000005E-2</v>
      </c>
      <c r="M8" s="24">
        <f>ROUND(K8*(1-L8),0)</f>
        <v>14950</v>
      </c>
      <c r="N8" s="15">
        <v>0.79400000000000004</v>
      </c>
      <c r="O8" s="25">
        <f>M8*N8</f>
        <v>11870.300000000001</v>
      </c>
      <c r="P8" s="14">
        <v>0.17799999999999999</v>
      </c>
      <c r="Q8" s="25">
        <f>M8*P8</f>
        <v>2661.1</v>
      </c>
      <c r="R8" s="16">
        <v>2.8000000000000001E-2</v>
      </c>
      <c r="S8" s="25">
        <f>M8*R8</f>
        <v>418.6</v>
      </c>
      <c r="T8" s="26">
        <v>0.20799999999999999</v>
      </c>
      <c r="U8" s="25">
        <f>M8*T8</f>
        <v>3109.6</v>
      </c>
      <c r="V8" s="16">
        <v>0.504</v>
      </c>
      <c r="W8" s="25">
        <f>M8*V8</f>
        <v>7534.8</v>
      </c>
      <c r="X8" s="16">
        <v>0.39</v>
      </c>
      <c r="Y8" s="25">
        <f>X8*M8</f>
        <v>5830.5</v>
      </c>
      <c r="Z8" s="17">
        <v>2.9199999999999999E-3</v>
      </c>
      <c r="AA8" s="18">
        <f>M8*Z8</f>
        <v>43.653999999999996</v>
      </c>
      <c r="AB8" s="27">
        <f>IF(M8&gt;0,(AD8+AL8)/M8,0)</f>
        <v>3.0311163812709037E-3</v>
      </c>
      <c r="AC8" s="17">
        <v>2.7E-4</v>
      </c>
      <c r="AD8" s="24">
        <f>AC8*M8</f>
        <v>4.0365000000000002</v>
      </c>
      <c r="AE8" s="117">
        <v>0.2215</v>
      </c>
      <c r="AF8" s="30">
        <f>AI8*(1-AJ8)*AE8</f>
        <v>40.872730500000003</v>
      </c>
      <c r="AG8" s="28">
        <f>IF(AND(AE8&gt;0,AC8&gt;0,Z8&gt;0),((Z8-AC8)*AE8)/((AE8-AC8)*Z8),0)</f>
        <v>0.90864184611688448</v>
      </c>
      <c r="AH8" s="60">
        <f t="shared" si="0"/>
        <v>0.91202469829786759</v>
      </c>
      <c r="AI8" s="12">
        <v>203</v>
      </c>
      <c r="AJ8" s="14">
        <v>9.0999999999999998E-2</v>
      </c>
      <c r="AK8" s="15">
        <v>0.22370000000000001</v>
      </c>
      <c r="AL8" s="30">
        <f>AI8*(1-AJ8)*AK8</f>
        <v>41.278689900000003</v>
      </c>
      <c r="AM8" s="19">
        <v>1.6</v>
      </c>
      <c r="AN8" s="19"/>
      <c r="AO8" s="101">
        <f>AO6+AI8-AN8</f>
        <v>1743.7500000000005</v>
      </c>
      <c r="AP8" s="102"/>
      <c r="AQ8" s="12"/>
      <c r="AR8" s="31"/>
      <c r="AS8" s="20"/>
      <c r="AT8" s="20"/>
      <c r="AU8" s="20"/>
      <c r="AV8" s="20"/>
    </row>
    <row r="9" spans="1:48" x14ac:dyDescent="0.2">
      <c r="A9" s="158"/>
      <c r="B9" s="33">
        <v>2</v>
      </c>
      <c r="C9" s="11" t="s">
        <v>54</v>
      </c>
      <c r="D9" s="34">
        <v>18840</v>
      </c>
      <c r="E9" s="34">
        <v>6</v>
      </c>
      <c r="F9" s="34">
        <v>18342</v>
      </c>
      <c r="G9" s="35">
        <v>2.2000000000000002</v>
      </c>
      <c r="H9" s="35">
        <v>5.4</v>
      </c>
      <c r="I9" s="34">
        <v>18114</v>
      </c>
      <c r="J9" s="35">
        <v>2.2999999999999998</v>
      </c>
      <c r="K9" s="34">
        <v>16309</v>
      </c>
      <c r="L9" s="36">
        <v>7.0999999999999994E-2</v>
      </c>
      <c r="M9" s="37">
        <f>ROUND(K9*(1-L9),0)</f>
        <v>15151</v>
      </c>
      <c r="N9" s="38">
        <v>0.67700000000000005</v>
      </c>
      <c r="O9" s="25">
        <f>M9*N9</f>
        <v>10257.227000000001</v>
      </c>
      <c r="P9" s="36">
        <v>0.246</v>
      </c>
      <c r="Q9" s="25">
        <f>M9*P9</f>
        <v>3727.1459999999997</v>
      </c>
      <c r="R9" s="39">
        <v>7.6999999999999999E-2</v>
      </c>
      <c r="S9" s="25">
        <f>M9*R9</f>
        <v>1166.627</v>
      </c>
      <c r="T9" s="28">
        <v>0.20200000000000001</v>
      </c>
      <c r="U9" s="25">
        <f>M9*T9</f>
        <v>3060.5020000000004</v>
      </c>
      <c r="V9" s="39">
        <v>0.52100000000000002</v>
      </c>
      <c r="W9" s="25">
        <f>M9*V9</f>
        <v>7893.6710000000003</v>
      </c>
      <c r="X9" s="39">
        <v>0.39</v>
      </c>
      <c r="Y9" s="25">
        <f>X9*M9</f>
        <v>5908.89</v>
      </c>
      <c r="Z9" s="40">
        <v>2.97E-3</v>
      </c>
      <c r="AA9" s="18">
        <f>M9*Z9</f>
        <v>44.998469999999998</v>
      </c>
      <c r="AB9" s="27">
        <f>IF(M9&gt;0,(AD9+AL9)/M9,0)</f>
        <v>3.1391209029106994E-3</v>
      </c>
      <c r="AC9" s="40">
        <v>2.7999999999999998E-4</v>
      </c>
      <c r="AD9" s="37">
        <f>AC9*M9</f>
        <v>4.2422800000000001</v>
      </c>
      <c r="AE9" s="28">
        <v>0.22239999999999999</v>
      </c>
      <c r="AF9" s="41">
        <f>AI9*(1-AJ9)*AE9</f>
        <v>43.811020800000001</v>
      </c>
      <c r="AG9" s="28">
        <f>IF(AND(AE9&gt;0,AC9&gt;0,Z9&gt;0),((Z9-AC9)*AE9)/((AE9-AC9)*Z9),0)</f>
        <v>0.90686564304428541</v>
      </c>
      <c r="AH9" s="29">
        <f t="shared" si="0"/>
        <v>0.911964262867624</v>
      </c>
      <c r="AI9" s="34">
        <v>216</v>
      </c>
      <c r="AJ9" s="36">
        <v>8.7999999999999995E-2</v>
      </c>
      <c r="AK9" s="38">
        <v>0.21990000000000001</v>
      </c>
      <c r="AL9" s="41">
        <f>AI9*(1-AJ9)*AK9</f>
        <v>43.318540800000008</v>
      </c>
      <c r="AM9" s="42">
        <v>1.68</v>
      </c>
      <c r="AN9" s="42"/>
      <c r="AO9" s="113">
        <f>AO8+AI9-AN9</f>
        <v>1959.7500000000005</v>
      </c>
      <c r="AP9" s="104"/>
      <c r="AQ9" s="43"/>
      <c r="AR9" s="44"/>
      <c r="AS9" s="45"/>
      <c r="AT9" s="45"/>
      <c r="AU9" s="45"/>
      <c r="AV9" s="45"/>
    </row>
    <row r="10" spans="1:48" x14ac:dyDescent="0.2">
      <c r="A10" s="158"/>
      <c r="B10" s="33">
        <v>3</v>
      </c>
      <c r="C10" s="46" t="s">
        <v>56</v>
      </c>
      <c r="D10" s="43">
        <v>17760</v>
      </c>
      <c r="E10" s="43">
        <v>4</v>
      </c>
      <c r="F10" s="43">
        <v>18813</v>
      </c>
      <c r="G10" s="37">
        <v>1.6</v>
      </c>
      <c r="H10" s="37">
        <v>6.1</v>
      </c>
      <c r="I10" s="43">
        <v>19156</v>
      </c>
      <c r="J10" s="37">
        <v>1.6</v>
      </c>
      <c r="K10" s="43">
        <v>16399</v>
      </c>
      <c r="L10" s="39">
        <v>7.2999999999999995E-2</v>
      </c>
      <c r="M10" s="37">
        <f>ROUND(K10*(1-L10),0)</f>
        <v>15202</v>
      </c>
      <c r="N10" s="28">
        <v>0.73399999999999999</v>
      </c>
      <c r="O10" s="25">
        <f>M10*N10</f>
        <v>11158.268</v>
      </c>
      <c r="P10" s="39">
        <v>0.247</v>
      </c>
      <c r="Q10" s="25">
        <f>M10*P10</f>
        <v>3754.8939999999998</v>
      </c>
      <c r="R10" s="39">
        <v>1.9E-2</v>
      </c>
      <c r="S10" s="25">
        <f>M10*R10</f>
        <v>288.83799999999997</v>
      </c>
      <c r="T10" s="28">
        <v>0.20499999999999999</v>
      </c>
      <c r="U10" s="25">
        <f>M10*T10</f>
        <v>3116.41</v>
      </c>
      <c r="V10" s="39">
        <v>0.51100000000000001</v>
      </c>
      <c r="W10" s="25">
        <f>M10*V10</f>
        <v>7768.2219999999998</v>
      </c>
      <c r="X10" s="39">
        <v>0.39</v>
      </c>
      <c r="Y10" s="25">
        <f>X10*M10</f>
        <v>5928.7800000000007</v>
      </c>
      <c r="Z10" s="47">
        <v>3.0699999999999998E-3</v>
      </c>
      <c r="AA10" s="18">
        <f>M10*Z10</f>
        <v>46.670139999999996</v>
      </c>
      <c r="AB10" s="27">
        <f>IF(M10&gt;0,(AD10+AL10)/M10,0)</f>
        <v>3.1865440402578608E-3</v>
      </c>
      <c r="AC10" s="47">
        <v>3.1E-4</v>
      </c>
      <c r="AD10" s="37">
        <f>AC10*M10</f>
        <v>4.7126200000000003</v>
      </c>
      <c r="AE10" s="28">
        <v>0.21879999999999999</v>
      </c>
      <c r="AF10" s="41">
        <f>AI10*(1-AJ10)*AE10</f>
        <v>42.242621999999997</v>
      </c>
      <c r="AG10" s="28">
        <f>IF(AND(AE10&gt;0,AC10&gt;0,Z10&gt;0),((Z10-AC10)*AE10)/((AE10-AC10)*Z10),0)</f>
        <v>0.90029836113818218</v>
      </c>
      <c r="AH10" s="29">
        <f t="shared" si="0"/>
        <v>0.90395312020549723</v>
      </c>
      <c r="AI10" s="43">
        <v>211</v>
      </c>
      <c r="AJ10" s="39">
        <v>8.5000000000000006E-2</v>
      </c>
      <c r="AK10" s="28">
        <v>0.22650000000000001</v>
      </c>
      <c r="AL10" s="41">
        <f>AI10*(1-AJ10)*AK10</f>
        <v>43.729222499999999</v>
      </c>
      <c r="AM10" s="18">
        <v>1.6</v>
      </c>
      <c r="AN10" s="18"/>
      <c r="AO10" s="113">
        <f>AO9+AI10-AN10</f>
        <v>2170.7500000000005</v>
      </c>
      <c r="AP10" s="104"/>
      <c r="AQ10" s="43"/>
      <c r="AR10" s="48"/>
      <c r="AS10" s="41"/>
      <c r="AT10" s="41"/>
      <c r="AU10" s="41"/>
      <c r="AV10" s="41"/>
    </row>
    <row r="11" spans="1:48" s="22" customFormat="1" ht="13.5" thickBot="1" x14ac:dyDescent="0.25">
      <c r="A11" s="159"/>
      <c r="B11" s="49" t="s">
        <v>38</v>
      </c>
      <c r="C11" s="50"/>
      <c r="D11" s="51">
        <f>SUM(D8:D10)</f>
        <v>55400</v>
      </c>
      <c r="E11" s="51"/>
      <c r="F11" s="51">
        <f>SUM(F8:F10)</f>
        <v>53041</v>
      </c>
      <c r="G11" s="52"/>
      <c r="H11" s="52"/>
      <c r="I11" s="51">
        <f>SUM(I8:I10)</f>
        <v>53471</v>
      </c>
      <c r="J11" s="52"/>
      <c r="K11" s="51">
        <f>SUM(K8:K10)</f>
        <v>48749</v>
      </c>
      <c r="L11" s="21">
        <f>IF(K11&gt;0,(K8*L8+K9*L9+K10*L10)/K11,0)</f>
        <v>7.068563457711953E-2</v>
      </c>
      <c r="M11" s="52">
        <f>M8+M9+M10</f>
        <v>45303</v>
      </c>
      <c r="N11" s="53">
        <f>IF(M11&gt;0,O11/M11,0)</f>
        <v>0.73473710350307919</v>
      </c>
      <c r="O11" s="54">
        <f>O8+O9+O10</f>
        <v>33285.794999999998</v>
      </c>
      <c r="P11" s="21">
        <f>IF(M11&gt;0,Q11/M11,0)</f>
        <v>0.22389554775621923</v>
      </c>
      <c r="Q11" s="54">
        <f>Q8+Q9+Q10</f>
        <v>10143.14</v>
      </c>
      <c r="R11" s="21">
        <f>IF(M11&gt;0,S11/M11,0)</f>
        <v>4.1367348740701498E-2</v>
      </c>
      <c r="S11" s="54">
        <f>S8+S9+S10</f>
        <v>1874.0649999999998</v>
      </c>
      <c r="T11" s="21">
        <f>IF(M7&gt;0,U7/M7,0)</f>
        <v>0.21035985596216836</v>
      </c>
      <c r="U11" s="54">
        <f>U8+U9+U10</f>
        <v>9286.5120000000006</v>
      </c>
      <c r="V11" s="21">
        <f>IF(M11&gt;0,W11/M11,0)</f>
        <v>0.51203436858486195</v>
      </c>
      <c r="W11" s="54">
        <f>W8+W9+W10</f>
        <v>23196.692999999999</v>
      </c>
      <c r="X11" s="21">
        <f>IF(M11&gt;0,Y11/M11,0)</f>
        <v>0.38999999999999996</v>
      </c>
      <c r="Y11" s="54">
        <f>Y8+Y9+Y10</f>
        <v>17668.169999999998</v>
      </c>
      <c r="Z11" s="55">
        <f>IF(M11&gt;0,AA11/M11,0)</f>
        <v>2.9870562655894754E-3</v>
      </c>
      <c r="AA11" s="56">
        <f>SUM(AA8:AA10)</f>
        <v>135.32261</v>
      </c>
      <c r="AB11" s="55">
        <f>IF(M11&gt;0,(AB8*M8+AB9*M9+AB10*M10)/M11,0)</f>
        <v>3.1193928260821588E-3</v>
      </c>
      <c r="AC11" s="55">
        <f>IF(K11&gt;0,(K8*AC8+K9*AC9+K10*AC10)/K11,0)</f>
        <v>2.868013702845187E-4</v>
      </c>
      <c r="AD11" s="52">
        <f>SUM(AD8:AD10)</f>
        <v>12.991400000000002</v>
      </c>
      <c r="AE11" s="53">
        <f>IF(K11&gt;0,(K8*AE8+K9*AE9+K10*AE10)/K11,0)</f>
        <v>0.22089282446819422</v>
      </c>
      <c r="AF11" s="58">
        <f>SUM(AF8:AF10)</f>
        <v>126.92637330000001</v>
      </c>
      <c r="AG11" s="53">
        <f>IF(AND(AA11&gt;0),((AA8*AG8+AA9*AG9+AA10*AG10)/AA11),0)</f>
        <v>0.90517370407676123</v>
      </c>
      <c r="AH11" s="57">
        <f t="shared" si="0"/>
        <v>0.90922601116161794</v>
      </c>
      <c r="AI11" s="51">
        <f>SUM(AI8:AI10)</f>
        <v>630</v>
      </c>
      <c r="AJ11" s="21">
        <f>IF(AI11&gt;0,(AJ8*AI8+AJ9*AI9+AJ10*AI10)/AI11,0)</f>
        <v>8.7961904761904755E-2</v>
      </c>
      <c r="AK11" s="53">
        <f>IF(K11&gt;0,(AK8*K8+AK9*K9+AK10*K10)/K11,0)</f>
        <v>0.22337061888448995</v>
      </c>
      <c r="AL11" s="58">
        <f>SUM(AL8:AL10)</f>
        <v>128.3264532</v>
      </c>
      <c r="AM11" s="56"/>
      <c r="AN11" s="56">
        <f>SUM(AN8:AN10)</f>
        <v>0</v>
      </c>
      <c r="AO11" s="105"/>
      <c r="AP11" s="106">
        <f>AO10</f>
        <v>2170.7500000000005</v>
      </c>
      <c r="AQ11" s="51">
        <f>SUM(AQ8:AQ10)</f>
        <v>0</v>
      </c>
      <c r="AR11" s="59"/>
      <c r="AS11" s="58"/>
      <c r="AT11" s="58"/>
      <c r="AU11" s="58"/>
      <c r="AV11" s="58"/>
    </row>
    <row r="12" spans="1:48" x14ac:dyDescent="0.2">
      <c r="A12" s="157">
        <v>3</v>
      </c>
      <c r="B12" s="23">
        <v>1</v>
      </c>
      <c r="C12" s="11" t="s">
        <v>53</v>
      </c>
      <c r="D12" s="12">
        <v>19558</v>
      </c>
      <c r="E12" s="12">
        <v>1</v>
      </c>
      <c r="F12" s="12">
        <v>15672</v>
      </c>
      <c r="G12" s="13">
        <v>4.3</v>
      </c>
      <c r="H12" s="13">
        <v>7.7</v>
      </c>
      <c r="I12" s="12">
        <v>16282</v>
      </c>
      <c r="J12" s="13">
        <v>1.8</v>
      </c>
      <c r="K12" s="12">
        <v>16395</v>
      </c>
      <c r="L12" s="14">
        <v>7.1999999999999995E-2</v>
      </c>
      <c r="M12" s="24">
        <f>ROUND(K12*(1-L12),0)</f>
        <v>15215</v>
      </c>
      <c r="N12" s="15">
        <v>0.79800000000000004</v>
      </c>
      <c r="O12" s="25">
        <f>M12*N12</f>
        <v>12141.570000000002</v>
      </c>
      <c r="P12" s="14">
        <v>0.158</v>
      </c>
      <c r="Q12" s="25">
        <f>M12*P12</f>
        <v>2403.9699999999998</v>
      </c>
      <c r="R12" s="16">
        <v>4.3999999999999997E-2</v>
      </c>
      <c r="S12" s="25">
        <f>M12*R12</f>
        <v>669.45999999999992</v>
      </c>
      <c r="T12" s="26">
        <v>0.20799999999999999</v>
      </c>
      <c r="U12" s="25">
        <f>M12*T12</f>
        <v>3164.72</v>
      </c>
      <c r="V12" s="16">
        <v>0.505</v>
      </c>
      <c r="W12" s="25">
        <f>M12*V12</f>
        <v>7683.5749999999998</v>
      </c>
      <c r="X12" s="16">
        <v>0.39</v>
      </c>
      <c r="Y12" s="25">
        <f>X12*M12</f>
        <v>5933.85</v>
      </c>
      <c r="Z12" s="17">
        <v>2.9299999999999999E-3</v>
      </c>
      <c r="AA12" s="18">
        <f>M12*Z12</f>
        <v>44.579949999999997</v>
      </c>
      <c r="AB12" s="27">
        <f>IF(M12&gt;0,(AD12+AL12)/M12,0)</f>
        <v>3.0816838383174497E-3</v>
      </c>
      <c r="AC12" s="17">
        <v>2.9E-4</v>
      </c>
      <c r="AD12" s="24">
        <f>AC12*M12</f>
        <v>4.41235</v>
      </c>
      <c r="AE12" s="117">
        <v>0.2213</v>
      </c>
      <c r="AF12" s="30">
        <f>AI12*(1-AJ12)*AE12</f>
        <v>41.7584248</v>
      </c>
      <c r="AG12" s="28">
        <f>IF(AND(AE12&gt;0,AC12&gt;0,Z12&gt;0),((Z12-AC12)*AE12)/((AE12-AC12)*Z12),0)</f>
        <v>0.90220617633010602</v>
      </c>
      <c r="AH12" s="60">
        <f t="shared" si="0"/>
        <v>0.90706418837144809</v>
      </c>
      <c r="AI12" s="12">
        <v>206</v>
      </c>
      <c r="AJ12" s="14">
        <v>8.4000000000000005E-2</v>
      </c>
      <c r="AK12" s="15">
        <v>0.22509999999999999</v>
      </c>
      <c r="AL12" s="30">
        <f>AI12*(1-AJ12)*AK12</f>
        <v>42.475469599999997</v>
      </c>
      <c r="AM12" s="19">
        <v>1.6</v>
      </c>
      <c r="AN12" s="19"/>
      <c r="AO12" s="101">
        <f>AO10+AI12-AN12</f>
        <v>2376.7500000000005</v>
      </c>
      <c r="AP12" s="102"/>
      <c r="AQ12" s="12"/>
      <c r="AR12" s="31"/>
      <c r="AS12" s="20"/>
      <c r="AT12" s="20"/>
      <c r="AU12" s="20"/>
      <c r="AV12" s="20"/>
    </row>
    <row r="13" spans="1:48" x14ac:dyDescent="0.2">
      <c r="A13" s="158"/>
      <c r="B13" s="33">
        <v>2</v>
      </c>
      <c r="C13" s="11" t="s">
        <v>54</v>
      </c>
      <c r="D13" s="34">
        <v>18612</v>
      </c>
      <c r="E13" s="34">
        <v>2</v>
      </c>
      <c r="F13" s="34">
        <v>15025</v>
      </c>
      <c r="G13" s="35">
        <v>1.7</v>
      </c>
      <c r="H13" s="35">
        <v>8.1999999999999993</v>
      </c>
      <c r="I13" s="34">
        <v>15033</v>
      </c>
      <c r="J13" s="35">
        <v>2</v>
      </c>
      <c r="K13" s="34">
        <v>16404</v>
      </c>
      <c r="L13" s="36">
        <v>6.7000000000000004E-2</v>
      </c>
      <c r="M13" s="37">
        <f>ROUND(K13*(1-L13),0)</f>
        <v>15305</v>
      </c>
      <c r="N13" s="38">
        <v>0.78300000000000003</v>
      </c>
      <c r="O13" s="25">
        <f>M13*N13</f>
        <v>11983.815000000001</v>
      </c>
      <c r="P13" s="36">
        <v>0.191</v>
      </c>
      <c r="Q13" s="25">
        <f>M13*P13</f>
        <v>2923.2550000000001</v>
      </c>
      <c r="R13" s="39">
        <v>2.5999999999999999E-2</v>
      </c>
      <c r="S13" s="25">
        <f>M13*R13</f>
        <v>397.93</v>
      </c>
      <c r="T13" s="28">
        <v>0.20799999999999999</v>
      </c>
      <c r="U13" s="25">
        <f>M13*T13</f>
        <v>3183.44</v>
      </c>
      <c r="V13" s="39">
        <v>0.51</v>
      </c>
      <c r="W13" s="25">
        <f>M13*V13</f>
        <v>7805.55</v>
      </c>
      <c r="X13" s="39">
        <v>0.39</v>
      </c>
      <c r="Y13" s="25">
        <f>X13*M13</f>
        <v>5968.95</v>
      </c>
      <c r="Z13" s="40">
        <v>2.96E-3</v>
      </c>
      <c r="AA13" s="18">
        <f>M13*Z13</f>
        <v>45.302799999999998</v>
      </c>
      <c r="AB13" s="27">
        <f>IF(M13&gt;0,(AD13+AL13)/M13,0)</f>
        <v>2.7999999999999998E-4</v>
      </c>
      <c r="AC13" s="40">
        <v>2.7999999999999998E-4</v>
      </c>
      <c r="AD13" s="37">
        <f>AC13*M13</f>
        <v>4.2853999999999992</v>
      </c>
      <c r="AE13" s="28">
        <v>0.22009999999999999</v>
      </c>
      <c r="AF13" s="41">
        <f>AI13*(1-AJ13)*AE13</f>
        <v>44.653447800000002</v>
      </c>
      <c r="AG13" s="28">
        <f>IF(AND(AE13&gt;0,AC13&gt;0,Z13&gt;0),((Z13-AC13)*AE13)/((AE13-AC13)*Z13),0)</f>
        <v>0.90655868314862054</v>
      </c>
      <c r="AH13" s="29">
        <f t="shared" si="0"/>
        <v>0</v>
      </c>
      <c r="AI13" s="34">
        <v>221</v>
      </c>
      <c r="AJ13" s="36">
        <v>8.2000000000000003E-2</v>
      </c>
      <c r="AK13" s="38"/>
      <c r="AL13" s="41">
        <f>AI13*(1-AJ13)*AK13</f>
        <v>0</v>
      </c>
      <c r="AM13" s="42">
        <v>1.65</v>
      </c>
      <c r="AN13" s="42"/>
      <c r="AO13" s="113">
        <f>AO12+AI13-AN13</f>
        <v>2597.7500000000005</v>
      </c>
      <c r="AP13" s="104"/>
      <c r="AQ13" s="43"/>
      <c r="AR13" s="44"/>
      <c r="AS13" s="45"/>
      <c r="AT13" s="45"/>
      <c r="AU13" s="45"/>
      <c r="AV13" s="45"/>
    </row>
    <row r="14" spans="1:48" x14ac:dyDescent="0.2">
      <c r="A14" s="158"/>
      <c r="B14" s="33">
        <v>3</v>
      </c>
      <c r="C14" s="11" t="s">
        <v>52</v>
      </c>
      <c r="D14" s="43">
        <v>17080</v>
      </c>
      <c r="E14" s="43">
        <v>2</v>
      </c>
      <c r="F14" s="43">
        <v>19225</v>
      </c>
      <c r="G14" s="37">
        <v>1.6</v>
      </c>
      <c r="H14" s="37">
        <v>7</v>
      </c>
      <c r="I14" s="43">
        <v>19461</v>
      </c>
      <c r="J14" s="37">
        <v>1.6</v>
      </c>
      <c r="K14" s="43">
        <v>16440</v>
      </c>
      <c r="L14" s="39">
        <v>7.0000000000000007E-2</v>
      </c>
      <c r="M14" s="37">
        <f>ROUND(K14*(1-L14),0)</f>
        <v>15289</v>
      </c>
      <c r="N14" s="28">
        <v>0.70899999999999996</v>
      </c>
      <c r="O14" s="25">
        <f>M14*N14</f>
        <v>10839.901</v>
      </c>
      <c r="P14" s="39">
        <v>0.23799999999999999</v>
      </c>
      <c r="Q14" s="25">
        <f>M14*P14</f>
        <v>3638.7819999999997</v>
      </c>
      <c r="R14" s="39">
        <v>5.2999999999999999E-2</v>
      </c>
      <c r="S14" s="25">
        <f>M14*R14</f>
        <v>810.31700000000001</v>
      </c>
      <c r="T14" s="28">
        <v>0.20899999999999999</v>
      </c>
      <c r="U14" s="25">
        <f>M14*T14</f>
        <v>3195.4009999999998</v>
      </c>
      <c r="V14" s="39">
        <v>0.48599999999999999</v>
      </c>
      <c r="W14" s="25">
        <f>M14*V14</f>
        <v>7430.4539999999997</v>
      </c>
      <c r="X14" s="39">
        <v>0.39</v>
      </c>
      <c r="Y14" s="25">
        <f>X14*M14</f>
        <v>5962.71</v>
      </c>
      <c r="Z14" s="47">
        <v>2.99E-3</v>
      </c>
      <c r="AA14" s="18">
        <f>M14*Z14</f>
        <v>45.714109999999998</v>
      </c>
      <c r="AB14" s="27">
        <f>IF(M14&gt;0,(AD14+AL14)/M14,0)</f>
        <v>2.9999999999999997E-4</v>
      </c>
      <c r="AC14" s="47">
        <v>2.9999999999999997E-4</v>
      </c>
      <c r="AD14" s="37">
        <f>AC14*M14</f>
        <v>4.5866999999999996</v>
      </c>
      <c r="AE14" s="28">
        <v>0.21879999999999999</v>
      </c>
      <c r="AF14" s="41">
        <f>AI14*(1-AJ14)*AE14</f>
        <v>41.286684799999996</v>
      </c>
      <c r="AG14" s="28">
        <f>IF(AND(AE14&gt;0,AC14&gt;0,Z14&gt;0),((Z14-AC14)*AE14)/((AE14-AC14)*Z14),0)</f>
        <v>0.90090079058340922</v>
      </c>
      <c r="AH14" s="29">
        <f t="shared" si="0"/>
        <v>0</v>
      </c>
      <c r="AI14" s="43">
        <v>206</v>
      </c>
      <c r="AJ14" s="39">
        <v>8.4000000000000005E-2</v>
      </c>
      <c r="AK14" s="28"/>
      <c r="AL14" s="41">
        <f>AI14*(1-AJ14)*AK14</f>
        <v>0</v>
      </c>
      <c r="AM14" s="18">
        <v>1.6</v>
      </c>
      <c r="AN14" s="18"/>
      <c r="AO14" s="113">
        <f>AO13+AI14-AN14</f>
        <v>2803.7500000000005</v>
      </c>
      <c r="AP14" s="104"/>
      <c r="AQ14" s="43"/>
      <c r="AR14" s="48"/>
      <c r="AS14" s="41"/>
      <c r="AT14" s="41"/>
      <c r="AU14" s="41"/>
      <c r="AV14" s="41"/>
    </row>
    <row r="15" spans="1:48" s="22" customFormat="1" ht="13.5" thickBot="1" x14ac:dyDescent="0.25">
      <c r="A15" s="159"/>
      <c r="B15" s="49" t="s">
        <v>38</v>
      </c>
      <c r="C15" s="50"/>
      <c r="D15" s="51">
        <f>SUM(D12:D14)</f>
        <v>55250</v>
      </c>
      <c r="E15" s="51"/>
      <c r="F15" s="51">
        <f>SUM(F12:F14)</f>
        <v>49922</v>
      </c>
      <c r="G15" s="52"/>
      <c r="H15" s="52"/>
      <c r="I15" s="51">
        <f>SUM(I12:I14)</f>
        <v>50776</v>
      </c>
      <c r="J15" s="52"/>
      <c r="K15" s="51">
        <f>SUM(K12:K14)</f>
        <v>49239</v>
      </c>
      <c r="L15" s="21">
        <f>IF(K15&gt;0,(K12*L12+K13*L13+K14*L14)/K15,0)</f>
        <v>6.9666483884725516E-2</v>
      </c>
      <c r="M15" s="52">
        <f>M12+M13+M14</f>
        <v>45809</v>
      </c>
      <c r="N15" s="53">
        <f>IF(M15&gt;0,O15/M15,0)</f>
        <v>0.76328420179440726</v>
      </c>
      <c r="O15" s="54">
        <f>O12+O13+O14</f>
        <v>34965.286</v>
      </c>
      <c r="P15" s="21">
        <f>IF(M15&gt;0,Q15/M15,0)</f>
        <v>0.19572588355999912</v>
      </c>
      <c r="Q15" s="54">
        <f>Q12+Q13+Q14</f>
        <v>8966.0069999999996</v>
      </c>
      <c r="R15" s="21">
        <f>IF(M15&gt;0,S15/M15,0)</f>
        <v>4.0989914645593657E-2</v>
      </c>
      <c r="S15" s="54">
        <f>S12+S13+S14</f>
        <v>1877.7069999999999</v>
      </c>
      <c r="T15" s="21">
        <f>IF(M15&gt;0,U15/M15,0)</f>
        <v>0.20833375537558121</v>
      </c>
      <c r="U15" s="54">
        <f>U12+U13+U14</f>
        <v>9543.5609999999997</v>
      </c>
      <c r="V15" s="21">
        <f>IF(M15&gt;0,W15/M15,0)</f>
        <v>0.50032917112357833</v>
      </c>
      <c r="W15" s="54">
        <f>W12+W13+W14</f>
        <v>22919.578999999998</v>
      </c>
      <c r="X15" s="21">
        <f>IF(M15&gt;0,Y15/M15,0)</f>
        <v>0.38999999999999996</v>
      </c>
      <c r="Y15" s="54">
        <f>Y12+Y13+Y14</f>
        <v>17865.509999999998</v>
      </c>
      <c r="Z15" s="55">
        <f>IF(M15&gt;0,AA15/M15,0)</f>
        <v>2.9600484620926019E-3</v>
      </c>
      <c r="AA15" s="56">
        <f>SUM(AA12:AA14)</f>
        <v>135.59685999999999</v>
      </c>
      <c r="AB15" s="55">
        <f>IF(M15&gt;0,(AB12*M12+AB13*M13+AB14*M14)/M15,0)</f>
        <v>1.2172263005086337E-3</v>
      </c>
      <c r="AC15" s="55">
        <f>IF(K15&gt;0,(K12*AC12+K13*AC13+K14*AC14)/K15,0)</f>
        <v>2.9000731127764575E-4</v>
      </c>
      <c r="AD15" s="52">
        <f>SUM(AD12:AD14)</f>
        <v>13.28445</v>
      </c>
      <c r="AE15" s="53">
        <f>IF(K15&gt;0,(K12*AE12+K13*AE13+K14*AE14)/K15,0)</f>
        <v>0.22006551514043746</v>
      </c>
      <c r="AF15" s="58">
        <f>SUM(AF12:AF14)</f>
        <v>127.6985574</v>
      </c>
      <c r="AG15" s="53">
        <f>IF(AND(AA15&gt;0),((AA12*AG12+AA13*AG13+AA14*AG14)/AA15),0)</f>
        <v>0.90322025732195843</v>
      </c>
      <c r="AH15" s="57">
        <f t="shared" si="0"/>
        <v>0.76470628631838833</v>
      </c>
      <c r="AI15" s="51">
        <f>SUM(AI12:AI14)</f>
        <v>633</v>
      </c>
      <c r="AJ15" s="21">
        <f>IF(AI15&gt;0,(AJ12*AI12+AJ13*AI13+AJ14*AI14)/AI15,0)</f>
        <v>8.3301737756714067E-2</v>
      </c>
      <c r="AK15" s="53">
        <f>IF(K15&gt;0,(AK12*K12+AK13*K13+AK14*K14)/K15,0)</f>
        <v>7.49510449034302E-2</v>
      </c>
      <c r="AL15" s="58">
        <f>SUM(AL12:AL14)</f>
        <v>42.475469599999997</v>
      </c>
      <c r="AM15" s="56"/>
      <c r="AN15" s="56">
        <f>SUM(AN12:AN14)</f>
        <v>0</v>
      </c>
      <c r="AO15" s="105"/>
      <c r="AP15" s="106">
        <f>AO14</f>
        <v>2803.7500000000005</v>
      </c>
      <c r="AQ15" s="51">
        <f>SUM(AQ12:AQ14)</f>
        <v>0</v>
      </c>
      <c r="AR15" s="59"/>
      <c r="AS15" s="58"/>
      <c r="AT15" s="58"/>
      <c r="AU15" s="58"/>
      <c r="AV15" s="58"/>
    </row>
    <row r="16" spans="1:48" x14ac:dyDescent="0.2">
      <c r="A16" s="157">
        <v>4</v>
      </c>
      <c r="B16" s="23">
        <v>1</v>
      </c>
      <c r="C16" s="11" t="s">
        <v>51</v>
      </c>
      <c r="D16" s="12">
        <v>6458</v>
      </c>
      <c r="E16" s="12">
        <v>1</v>
      </c>
      <c r="F16" s="12">
        <v>5920</v>
      </c>
      <c r="G16" s="13">
        <v>2.6</v>
      </c>
      <c r="H16" s="13">
        <v>7.6</v>
      </c>
      <c r="I16" s="12">
        <v>6417</v>
      </c>
      <c r="J16" s="13">
        <v>4</v>
      </c>
      <c r="K16" s="12">
        <v>12080</v>
      </c>
      <c r="L16" s="14">
        <v>7.0000000000000007E-2</v>
      </c>
      <c r="M16" s="24">
        <f>ROUND(K16*(1-L16),0)</f>
        <v>11234</v>
      </c>
      <c r="N16" s="15">
        <v>0.73599999999999999</v>
      </c>
      <c r="O16" s="25">
        <f>M16*N16</f>
        <v>8268.2240000000002</v>
      </c>
      <c r="P16" s="14">
        <v>0.23899999999999999</v>
      </c>
      <c r="Q16" s="25">
        <f>M16*P16</f>
        <v>2684.9259999999999</v>
      </c>
      <c r="R16" s="16">
        <v>2.5000000000000001E-2</v>
      </c>
      <c r="S16" s="25">
        <f>M16*R16</f>
        <v>280.85000000000002</v>
      </c>
      <c r="T16" s="26">
        <v>0.19</v>
      </c>
      <c r="U16" s="25">
        <f>M16*T16</f>
        <v>2134.46</v>
      </c>
      <c r="V16" s="16">
        <v>0.52700000000000002</v>
      </c>
      <c r="W16" s="25">
        <f>M16*V16</f>
        <v>5920.3180000000002</v>
      </c>
      <c r="X16" s="16">
        <v>0.39</v>
      </c>
      <c r="Y16" s="25">
        <f>X16*M16</f>
        <v>4381.26</v>
      </c>
      <c r="Z16" s="17">
        <v>3.1199999999999999E-3</v>
      </c>
      <c r="AA16" s="18">
        <f>M16*Z16</f>
        <v>35.050080000000001</v>
      </c>
      <c r="AB16" s="27">
        <f>IF(M16&gt;0,(AD16+AL16)/M16,0)</f>
        <v>3.4000000000000002E-4</v>
      </c>
      <c r="AC16" s="17">
        <v>3.4000000000000002E-4</v>
      </c>
      <c r="AD16" s="24">
        <f>AC16*M16</f>
        <v>3.8195600000000001</v>
      </c>
      <c r="AE16" s="117">
        <v>0.22789999999999999</v>
      </c>
      <c r="AF16" s="30">
        <f>AI16*(1-AJ16)*AE16</f>
        <v>31.660779600000001</v>
      </c>
      <c r="AG16" s="28">
        <f>IF(AND(AE16&gt;0,AC16&gt;0,Z16&gt;0),((Z16-AC16)*AE16)/((AE16-AC16)*Z16),0)</f>
        <v>0.89235693263202487</v>
      </c>
      <c r="AH16" s="60">
        <f t="shared" si="0"/>
        <v>0</v>
      </c>
      <c r="AI16" s="12">
        <v>153</v>
      </c>
      <c r="AJ16" s="14">
        <v>9.1999999999999998E-2</v>
      </c>
      <c r="AK16" s="15"/>
      <c r="AL16" s="30">
        <f>AI16*(1-AJ16)*AK16</f>
        <v>0</v>
      </c>
      <c r="AM16" s="19">
        <v>1.56</v>
      </c>
      <c r="AN16" s="19">
        <v>1161.06</v>
      </c>
      <c r="AO16" s="101">
        <f>AO14+AI16-AN16</f>
        <v>1795.6900000000005</v>
      </c>
      <c r="AP16" s="102"/>
      <c r="AQ16" s="12"/>
      <c r="AR16" s="31"/>
      <c r="AS16" s="20"/>
      <c r="AT16" s="20"/>
      <c r="AU16" s="20"/>
      <c r="AV16" s="20"/>
    </row>
    <row r="17" spans="1:48" x14ac:dyDescent="0.2">
      <c r="A17" s="158"/>
      <c r="B17" s="33">
        <v>2</v>
      </c>
      <c r="C17" s="11" t="s">
        <v>54</v>
      </c>
      <c r="D17" s="34">
        <v>19162</v>
      </c>
      <c r="E17" s="34">
        <v>1</v>
      </c>
      <c r="F17" s="34">
        <v>14349</v>
      </c>
      <c r="G17" s="35">
        <v>2.2999999999999998</v>
      </c>
      <c r="H17" s="35">
        <v>7.4</v>
      </c>
      <c r="I17" s="34">
        <v>14876</v>
      </c>
      <c r="J17" s="35">
        <v>3.9</v>
      </c>
      <c r="K17" s="34">
        <v>16631</v>
      </c>
      <c r="L17" s="36">
        <v>6.8000000000000005E-2</v>
      </c>
      <c r="M17" s="37">
        <f>ROUND(K17*(1-L17),0)</f>
        <v>15500</v>
      </c>
      <c r="N17" s="38">
        <v>0.73599999999999999</v>
      </c>
      <c r="O17" s="25">
        <f>M17*N17</f>
        <v>11408</v>
      </c>
      <c r="P17" s="36">
        <v>0.23599999999999999</v>
      </c>
      <c r="Q17" s="25">
        <f>M17*P17</f>
        <v>3658</v>
      </c>
      <c r="R17" s="39">
        <v>2.8000000000000001E-2</v>
      </c>
      <c r="S17" s="25">
        <f>M17*R17</f>
        <v>434</v>
      </c>
      <c r="T17" s="28">
        <v>0.214</v>
      </c>
      <c r="U17" s="25">
        <f>M17*T17</f>
        <v>3317</v>
      </c>
      <c r="V17" s="39">
        <v>0.50700000000000001</v>
      </c>
      <c r="W17" s="25">
        <f>M17*V17</f>
        <v>7858.5</v>
      </c>
      <c r="X17" s="39">
        <v>0.4</v>
      </c>
      <c r="Y17" s="25">
        <f>X17*M17</f>
        <v>6200</v>
      </c>
      <c r="Z17" s="40">
        <v>3.0899999999999999E-3</v>
      </c>
      <c r="AA17" s="18">
        <f>M17*Z17</f>
        <v>47.894999999999996</v>
      </c>
      <c r="AB17" s="27">
        <f>IF(M17&gt;0,(AD17+AL17)/M17,0)</f>
        <v>3.1E-4</v>
      </c>
      <c r="AC17" s="40">
        <v>3.1E-4</v>
      </c>
      <c r="AD17" s="37">
        <f>AC17*M17</f>
        <v>4.8049999999999997</v>
      </c>
      <c r="AE17" s="28">
        <v>0.21990000000000001</v>
      </c>
      <c r="AF17" s="41">
        <f>AI17*(1-AJ17)*AE17</f>
        <v>41.086555800000006</v>
      </c>
      <c r="AG17" s="28">
        <f>IF(AND(AE17&gt;0,AC17&gt;0,Z17&gt;0),((Z17-AC17)*AE17)/((AE17-AC17)*Z17),0)</f>
        <v>0.90094646819735102</v>
      </c>
      <c r="AH17" s="29">
        <f t="shared" si="0"/>
        <v>0</v>
      </c>
      <c r="AI17" s="34">
        <v>206</v>
      </c>
      <c r="AJ17" s="36">
        <v>9.2999999999999999E-2</v>
      </c>
      <c r="AK17" s="38"/>
      <c r="AL17" s="41">
        <f>AI17*(1-AJ17)*AK17</f>
        <v>0</v>
      </c>
      <c r="AM17" s="42">
        <v>1.65</v>
      </c>
      <c r="AN17" s="42"/>
      <c r="AO17" s="113">
        <f>AO16+AI17-AN17</f>
        <v>2001.6900000000005</v>
      </c>
      <c r="AP17" s="104"/>
      <c r="AQ17" s="43"/>
      <c r="AR17" s="44"/>
      <c r="AS17" s="45"/>
      <c r="AT17" s="45"/>
      <c r="AU17" s="45"/>
      <c r="AV17" s="45"/>
    </row>
    <row r="18" spans="1:48" x14ac:dyDescent="0.2">
      <c r="A18" s="158"/>
      <c r="B18" s="33">
        <v>3</v>
      </c>
      <c r="C18" s="11" t="s">
        <v>52</v>
      </c>
      <c r="D18" s="43">
        <v>14600</v>
      </c>
      <c r="E18" s="43">
        <v>1</v>
      </c>
      <c r="F18" s="43">
        <v>17314</v>
      </c>
      <c r="G18" s="37">
        <v>1.6</v>
      </c>
      <c r="H18" s="37">
        <v>8</v>
      </c>
      <c r="I18" s="43">
        <v>18354</v>
      </c>
      <c r="J18" s="37">
        <v>3.4</v>
      </c>
      <c r="K18" s="43">
        <v>16508</v>
      </c>
      <c r="L18" s="39">
        <v>7.1999999999999995E-2</v>
      </c>
      <c r="M18" s="37">
        <f>ROUND(K18*(1-L18),0)</f>
        <v>15319</v>
      </c>
      <c r="N18" s="28">
        <v>0.67800000000000005</v>
      </c>
      <c r="O18" s="25">
        <f>M18*N18</f>
        <v>10386.282000000001</v>
      </c>
      <c r="P18" s="39">
        <v>0.27100000000000002</v>
      </c>
      <c r="Q18" s="25">
        <f>M18*P18</f>
        <v>4151.4490000000005</v>
      </c>
      <c r="R18" s="39">
        <v>5.0999999999999997E-2</v>
      </c>
      <c r="S18" s="25">
        <f>M18*R18</f>
        <v>781.26900000000001</v>
      </c>
      <c r="T18" s="28">
        <v>0.215</v>
      </c>
      <c r="U18" s="25">
        <f>M18*T18</f>
        <v>3293.585</v>
      </c>
      <c r="V18" s="39">
        <v>0.501</v>
      </c>
      <c r="W18" s="25">
        <f>M18*V18</f>
        <v>7674.8190000000004</v>
      </c>
      <c r="X18" s="39">
        <v>0.4</v>
      </c>
      <c r="Y18" s="25">
        <f>X18*M18</f>
        <v>6127.6</v>
      </c>
      <c r="Z18" s="47">
        <v>3.0000000000000001E-3</v>
      </c>
      <c r="AA18" s="18">
        <f>M18*Z18</f>
        <v>45.957000000000001</v>
      </c>
      <c r="AB18" s="27">
        <f>IF(M18&gt;0,(AD18+AL18)/M18,0)</f>
        <v>2.9E-4</v>
      </c>
      <c r="AC18" s="47">
        <v>2.9E-4</v>
      </c>
      <c r="AD18" s="37">
        <f>AC18*M18</f>
        <v>4.4425100000000004</v>
      </c>
      <c r="AE18" s="28">
        <v>0.22140000000000001</v>
      </c>
      <c r="AF18" s="41">
        <f>AI18*(1-AJ18)*AE18</f>
        <v>54.639748800000007</v>
      </c>
      <c r="AG18" s="28">
        <f>IF(AND(AE18&gt;0,AC18&gt;0,Z18&gt;0),((Z18-AC18)*AE18)/((AE18-AC18)*Z18),0)</f>
        <v>0.90451811315634756</v>
      </c>
      <c r="AH18" s="29">
        <f t="shared" si="0"/>
        <v>0</v>
      </c>
      <c r="AI18" s="43">
        <v>273</v>
      </c>
      <c r="AJ18" s="39">
        <v>9.6000000000000002E-2</v>
      </c>
      <c r="AK18" s="28"/>
      <c r="AL18" s="41">
        <f>AI18*(1-AJ18)*AK18</f>
        <v>0</v>
      </c>
      <c r="AM18" s="18">
        <v>1.72</v>
      </c>
      <c r="AN18" s="18"/>
      <c r="AO18" s="113">
        <f>AO17+AI18-AN18</f>
        <v>2274.6900000000005</v>
      </c>
      <c r="AP18" s="104"/>
      <c r="AQ18" s="43"/>
      <c r="AR18" s="48"/>
      <c r="AS18" s="41"/>
      <c r="AT18" s="41"/>
      <c r="AU18" s="41"/>
      <c r="AV18" s="41"/>
    </row>
    <row r="19" spans="1:48" s="22" customFormat="1" ht="13.5" thickBot="1" x14ac:dyDescent="0.25">
      <c r="A19" s="159"/>
      <c r="B19" s="49" t="s">
        <v>38</v>
      </c>
      <c r="C19" s="50"/>
      <c r="D19" s="51">
        <f>SUM(D16:D18)</f>
        <v>40220</v>
      </c>
      <c r="E19" s="51"/>
      <c r="F19" s="51">
        <f>SUM(F16:F18)</f>
        <v>37583</v>
      </c>
      <c r="G19" s="52"/>
      <c r="H19" s="52"/>
      <c r="I19" s="51">
        <f>SUM(I16:I18)</f>
        <v>39647</v>
      </c>
      <c r="J19" s="52"/>
      <c r="K19" s="51">
        <f>SUM(K16:K18)</f>
        <v>45219</v>
      </c>
      <c r="L19" s="21">
        <f>IF(K19&gt;0,(K16*L16+K17*L17+K18*L18)/K19,0)</f>
        <v>6.9994559808929879E-2</v>
      </c>
      <c r="M19" s="52">
        <f>M16+M17+M18</f>
        <v>42053</v>
      </c>
      <c r="N19" s="53">
        <f>IF(M19&gt;0,O19/M19,0)</f>
        <v>0.7148718521865266</v>
      </c>
      <c r="O19" s="54">
        <f>O16+O17+O18</f>
        <v>30062.506000000001</v>
      </c>
      <c r="P19" s="21">
        <f>IF(M19&gt;0,Q19/M19,0)</f>
        <v>0.24955116162937246</v>
      </c>
      <c r="Q19" s="54">
        <f>Q16+Q17+Q18</f>
        <v>10494.375</v>
      </c>
      <c r="R19" s="21">
        <f>IF(M19&gt;0,S19/M19,0)</f>
        <v>3.5576986184101017E-2</v>
      </c>
      <c r="S19" s="54">
        <f>S16+S17+S18</f>
        <v>1496.1190000000001</v>
      </c>
      <c r="T19" s="21">
        <f>IF(M19&gt;0,U19/M19,0)</f>
        <v>0.20795294033719355</v>
      </c>
      <c r="U19" s="54">
        <f>U16+U17+U18</f>
        <v>8745.0450000000001</v>
      </c>
      <c r="V19" s="21">
        <f>IF(M19&gt;0,W19/M19,0)</f>
        <v>0.51015711126435681</v>
      </c>
      <c r="W19" s="54">
        <f>W16+W17+W18</f>
        <v>21453.636999999999</v>
      </c>
      <c r="X19" s="21">
        <f>IF(M19&gt;0,Y19/M19,0)</f>
        <v>0.39732860913609019</v>
      </c>
      <c r="Y19" s="54">
        <f>Y16+Y17+Y18</f>
        <v>16708.86</v>
      </c>
      <c r="Z19" s="55">
        <f>IF(M19&gt;0,AA19/M19,0)</f>
        <v>3.0652291156397873E-3</v>
      </c>
      <c r="AA19" s="56">
        <f>SUM(AA16:AA18)</f>
        <v>128.90207999999998</v>
      </c>
      <c r="AB19" s="55">
        <f>IF(M19&gt;0,(AB16*M16+AB17*M17+AB18*M18)/M19,0)</f>
        <v>3.1072860438018687E-4</v>
      </c>
      <c r="AC19" s="55">
        <f>IF(K19&gt;0,(K16*AC16+K17*AC17+K18*AC18)/K19,0)</f>
        <v>3.1071297463455632E-4</v>
      </c>
      <c r="AD19" s="52">
        <f>SUM(AD16:AD18)</f>
        <v>13.067069999999999</v>
      </c>
      <c r="AE19" s="53">
        <f>IF(K19&gt;0,(K16*AE16+K17*AE17+K18*AE18)/K19,0)</f>
        <v>0.22258475640770473</v>
      </c>
      <c r="AF19" s="58">
        <f>SUM(AF16:AF18)</f>
        <v>127.38708420000002</v>
      </c>
      <c r="AG19" s="53">
        <f>IF(AND(AA19&gt;0),((AA16*AG16+AA17*AG17+AA18*AG18)/AA19),0)</f>
        <v>0.89988425243367287</v>
      </c>
      <c r="AH19" s="57">
        <f t="shared" si="0"/>
        <v>0</v>
      </c>
      <c r="AI19" s="51">
        <f>SUM(AI16:AI18)</f>
        <v>632</v>
      </c>
      <c r="AJ19" s="21">
        <f>IF(AI19&gt;0,(AJ16*AI16+AJ17*AI17+AJ18*AI18)/AI19,0)</f>
        <v>9.4053797468354447E-2</v>
      </c>
      <c r="AK19" s="53">
        <f>IF(K19&gt;0,(AK16*K16+AK17*K17+AK18*K18)/K19,0)</f>
        <v>0</v>
      </c>
      <c r="AL19" s="58">
        <f>SUM(AL16:AL18)</f>
        <v>0</v>
      </c>
      <c r="AM19" s="56"/>
      <c r="AN19" s="56">
        <f>SUM(AN16:AN18)</f>
        <v>1161.06</v>
      </c>
      <c r="AO19" s="105"/>
      <c r="AP19" s="106">
        <f>AO18</f>
        <v>2274.6900000000005</v>
      </c>
      <c r="AQ19" s="51">
        <f>SUM(AQ16:AQ18)</f>
        <v>0</v>
      </c>
      <c r="AR19" s="59"/>
      <c r="AS19" s="58"/>
      <c r="AT19" s="58"/>
      <c r="AU19" s="58"/>
      <c r="AV19" s="58"/>
    </row>
    <row r="20" spans="1:48" x14ac:dyDescent="0.2">
      <c r="A20" s="157">
        <v>5</v>
      </c>
      <c r="B20" s="23">
        <v>1</v>
      </c>
      <c r="C20" s="11" t="s">
        <v>51</v>
      </c>
      <c r="D20" s="12">
        <v>6237</v>
      </c>
      <c r="E20" s="12">
        <v>0</v>
      </c>
      <c r="F20" s="12">
        <v>10714</v>
      </c>
      <c r="G20" s="13">
        <v>1.8</v>
      </c>
      <c r="H20" s="13">
        <v>7.4</v>
      </c>
      <c r="I20" s="12">
        <v>10662</v>
      </c>
      <c r="J20" s="13">
        <v>4.7</v>
      </c>
      <c r="K20" s="12">
        <v>15255</v>
      </c>
      <c r="L20" s="14">
        <v>7.0999999999999994E-2</v>
      </c>
      <c r="M20" s="24">
        <f>ROUND(K20*(1-L20),0)</f>
        <v>14172</v>
      </c>
      <c r="N20" s="15">
        <v>0.68</v>
      </c>
      <c r="O20" s="25">
        <f>M20*N20</f>
        <v>9636.9600000000009</v>
      </c>
      <c r="P20" s="14">
        <v>0.28999999999999998</v>
      </c>
      <c r="Q20" s="25">
        <f>M20*P20</f>
        <v>4109.88</v>
      </c>
      <c r="R20" s="16">
        <v>0.03</v>
      </c>
      <c r="S20" s="25">
        <f>M20*R20</f>
        <v>425.15999999999997</v>
      </c>
      <c r="T20" s="26">
        <v>0.215</v>
      </c>
      <c r="U20" s="25">
        <f>M20*T20</f>
        <v>3046.98</v>
      </c>
      <c r="V20" s="16">
        <v>0.51500000000000001</v>
      </c>
      <c r="W20" s="25">
        <f>M20*V20</f>
        <v>7298.58</v>
      </c>
      <c r="X20" s="16">
        <v>0.4</v>
      </c>
      <c r="Y20" s="25">
        <f>X20*M20</f>
        <v>5668.8</v>
      </c>
      <c r="Z20" s="17">
        <v>3.0699999999999998E-3</v>
      </c>
      <c r="AA20" s="18">
        <f>M20*Z20</f>
        <v>43.508039999999994</v>
      </c>
      <c r="AB20" s="27">
        <f>IF(M20&gt;0,(AD20+AL20)/M20,0)</f>
        <v>3.6569167372283375E-3</v>
      </c>
      <c r="AC20" s="17">
        <v>2.9E-4</v>
      </c>
      <c r="AD20" s="24">
        <f>AC20*M20</f>
        <v>4.1098800000000004</v>
      </c>
      <c r="AE20" s="117">
        <v>0.2243</v>
      </c>
      <c r="AF20" s="30">
        <f>AI20*(1-AJ20)*AE20</f>
        <v>50.341892000000001</v>
      </c>
      <c r="AG20" s="28">
        <f>IF(AND(AE20&gt;0,AC20&gt;0,Z20&gt;0),((Z20-AC20)*AE20)/((AE20-AC20)*Z20),0)</f>
        <v>0.90670975455231406</v>
      </c>
      <c r="AH20" s="60">
        <f t="shared" si="0"/>
        <v>0.92195582852521651</v>
      </c>
      <c r="AI20" s="12">
        <v>248</v>
      </c>
      <c r="AJ20" s="14">
        <v>9.5000000000000001E-2</v>
      </c>
      <c r="AK20" s="15">
        <v>0.21260000000000001</v>
      </c>
      <c r="AL20" s="30">
        <f>AI20*(1-AJ20)*AK20</f>
        <v>47.715944</v>
      </c>
      <c r="AM20" s="19">
        <v>1.62</v>
      </c>
      <c r="AN20" s="19">
        <v>505.1</v>
      </c>
      <c r="AO20" s="101">
        <f>AO18+AI20-AN20</f>
        <v>2017.5900000000006</v>
      </c>
      <c r="AP20" s="102"/>
      <c r="AQ20" s="12"/>
      <c r="AR20" s="31"/>
      <c r="AS20" s="20"/>
      <c r="AT20" s="20"/>
      <c r="AU20" s="20"/>
      <c r="AV20" s="20"/>
    </row>
    <row r="21" spans="1:48" x14ac:dyDescent="0.2">
      <c r="A21" s="158"/>
      <c r="B21" s="33">
        <v>2</v>
      </c>
      <c r="C21" s="11" t="s">
        <v>56</v>
      </c>
      <c r="D21" s="34">
        <v>18263</v>
      </c>
      <c r="E21" s="34">
        <v>5</v>
      </c>
      <c r="F21" s="34">
        <v>18328</v>
      </c>
      <c r="G21" s="35">
        <v>2.4</v>
      </c>
      <c r="H21" s="35">
        <v>7.1</v>
      </c>
      <c r="I21" s="34">
        <v>18156</v>
      </c>
      <c r="J21" s="35">
        <v>3.6</v>
      </c>
      <c r="K21" s="34">
        <v>15343</v>
      </c>
      <c r="L21" s="36">
        <v>7.2999999999999995E-2</v>
      </c>
      <c r="M21" s="37">
        <f>ROUND(K21*(1-L21),0)</f>
        <v>14223</v>
      </c>
      <c r="N21" s="38">
        <v>0.60899999999999999</v>
      </c>
      <c r="O21" s="25">
        <f>M21*N21</f>
        <v>8661.8070000000007</v>
      </c>
      <c r="P21" s="36">
        <v>0.36099999999999999</v>
      </c>
      <c r="Q21" s="25">
        <f>M21*P21</f>
        <v>5134.5029999999997</v>
      </c>
      <c r="R21" s="39">
        <v>0.03</v>
      </c>
      <c r="S21" s="25">
        <f>M21*R21</f>
        <v>426.69</v>
      </c>
      <c r="T21" s="28">
        <v>0.21299999999999999</v>
      </c>
      <c r="U21" s="25">
        <f>M21*T21</f>
        <v>3029.4989999999998</v>
      </c>
      <c r="V21" s="39">
        <v>0.504</v>
      </c>
      <c r="W21" s="25">
        <f>M21*V21</f>
        <v>7168.3919999999998</v>
      </c>
      <c r="X21" s="39">
        <v>0.39</v>
      </c>
      <c r="Y21" s="25">
        <f>X21*M21</f>
        <v>5546.97</v>
      </c>
      <c r="Z21" s="40">
        <v>3.1099999999999999E-3</v>
      </c>
      <c r="AA21" s="18">
        <f>M21*Z21</f>
        <v>44.233530000000002</v>
      </c>
      <c r="AB21" s="27">
        <f>IF(M21&gt;0,(AD21+AL21)/M21,0)</f>
        <v>3.4581469450889403E-3</v>
      </c>
      <c r="AC21" s="40">
        <v>2.7999999999999998E-4</v>
      </c>
      <c r="AD21" s="37">
        <f>AC21*M21</f>
        <v>3.9824399999999995</v>
      </c>
      <c r="AE21" s="28">
        <v>0.2329</v>
      </c>
      <c r="AF21" s="41">
        <f>AI21*(1-AJ21)*AE21</f>
        <v>46.831532000000003</v>
      </c>
      <c r="AG21" s="28">
        <f>IF(AND(AE21&gt;0,AC21&gt;0,Z21&gt;0),((Z21-AC21)*AE21)/((AE21-AC21)*Z21),0)</f>
        <v>0.9110631555928953</v>
      </c>
      <c r="AH21" s="29">
        <f t="shared" si="0"/>
        <v>0.92017790983326397</v>
      </c>
      <c r="AI21" s="34">
        <v>220</v>
      </c>
      <c r="AJ21" s="36">
        <v>8.5999999999999993E-2</v>
      </c>
      <c r="AK21" s="38">
        <v>0.2248</v>
      </c>
      <c r="AL21" s="41">
        <f>AI21*(1-AJ21)*AK21</f>
        <v>45.202784000000001</v>
      </c>
      <c r="AM21" s="42">
        <v>1.6</v>
      </c>
      <c r="AN21" s="42"/>
      <c r="AO21" s="121">
        <f>AO20+AI21-AN21</f>
        <v>2237.5900000000006</v>
      </c>
      <c r="AP21" s="104"/>
      <c r="AQ21" s="43"/>
      <c r="AR21" s="44"/>
      <c r="AS21" s="45"/>
      <c r="AT21" s="45"/>
      <c r="AU21" s="45"/>
      <c r="AV21" s="45"/>
    </row>
    <row r="22" spans="1:48" x14ac:dyDescent="0.2">
      <c r="A22" s="158"/>
      <c r="B22" s="33">
        <v>3</v>
      </c>
      <c r="C22" s="11" t="s">
        <v>52</v>
      </c>
      <c r="D22" s="43">
        <v>20800</v>
      </c>
      <c r="E22" s="43">
        <v>2</v>
      </c>
      <c r="F22" s="43">
        <v>19711</v>
      </c>
      <c r="G22" s="37">
        <v>2.2000000000000002</v>
      </c>
      <c r="H22" s="37">
        <v>8.5</v>
      </c>
      <c r="I22" s="43">
        <v>19458</v>
      </c>
      <c r="J22" s="37">
        <v>2.2999999999999998</v>
      </c>
      <c r="K22" s="43">
        <v>15319</v>
      </c>
      <c r="L22" s="39">
        <v>6.6000000000000003E-2</v>
      </c>
      <c r="M22" s="37">
        <f>ROUND(K22*(1-L22),0)</f>
        <v>14308</v>
      </c>
      <c r="N22" s="28">
        <v>0.72099999999999997</v>
      </c>
      <c r="O22" s="25">
        <f>M22*N22</f>
        <v>10316.067999999999</v>
      </c>
      <c r="P22" s="39">
        <v>0.23699999999999999</v>
      </c>
      <c r="Q22" s="25">
        <f>M22*P22</f>
        <v>3390.9959999999996</v>
      </c>
      <c r="R22" s="39">
        <v>4.2000000000000003E-2</v>
      </c>
      <c r="S22" s="25">
        <f>M22*R22</f>
        <v>600.93600000000004</v>
      </c>
      <c r="T22" s="28">
        <v>0.218</v>
      </c>
      <c r="U22" s="25">
        <f>M22*T22</f>
        <v>3119.1439999999998</v>
      </c>
      <c r="V22" s="39">
        <v>0.495</v>
      </c>
      <c r="W22" s="25">
        <f>M22*V22</f>
        <v>7082.46</v>
      </c>
      <c r="X22" s="39">
        <v>0.4</v>
      </c>
      <c r="Y22" s="25">
        <f>X22*M22</f>
        <v>5723.2000000000007</v>
      </c>
      <c r="Z22" s="47">
        <v>3.0699999999999998E-3</v>
      </c>
      <c r="AA22" s="18">
        <f>M22*Z22</f>
        <v>43.925559999999997</v>
      </c>
      <c r="AB22" s="27">
        <f>IF(M22&gt;0,(AD22+AL22)/M22,0)</f>
        <v>3.425675146771038E-3</v>
      </c>
      <c r="AC22" s="47">
        <v>2.5999999999999998E-4</v>
      </c>
      <c r="AD22" s="37">
        <f>AC22*M22</f>
        <v>3.7200799999999998</v>
      </c>
      <c r="AE22" s="28">
        <v>0.23050000000000001</v>
      </c>
      <c r="AF22" s="41">
        <f>AI22*(1-AJ22)*AE22</f>
        <v>45.196440000000003</v>
      </c>
      <c r="AG22" s="28">
        <f>IF(AND(AE22&gt;0,AC22&gt;0,Z22&gt;0),((Z22-AC22)*AE22)/((AE22-AC22)*Z22),0)</f>
        <v>0.91634306532993204</v>
      </c>
      <c r="AH22" s="29">
        <f t="shared" si="0"/>
        <v>0.92514383982319648</v>
      </c>
      <c r="AI22" s="43">
        <v>215</v>
      </c>
      <c r="AJ22" s="39">
        <v>8.7999999999999995E-2</v>
      </c>
      <c r="AK22" s="28">
        <v>0.23100000000000001</v>
      </c>
      <c r="AL22" s="41">
        <f>AI22*(1-AJ22)*AK22</f>
        <v>45.294480000000007</v>
      </c>
      <c r="AM22" s="18">
        <v>1.6</v>
      </c>
      <c r="AN22" s="18"/>
      <c r="AO22" s="121">
        <f>AO21+AI22-AN22</f>
        <v>2452.5900000000006</v>
      </c>
      <c r="AP22" s="104"/>
      <c r="AQ22" s="43"/>
      <c r="AR22" s="48"/>
      <c r="AS22" s="41"/>
      <c r="AT22" s="41"/>
      <c r="AU22" s="41"/>
      <c r="AV22" s="41"/>
    </row>
    <row r="23" spans="1:48" s="22" customFormat="1" ht="13.5" thickBot="1" x14ac:dyDescent="0.25">
      <c r="A23" s="159"/>
      <c r="B23" s="49" t="s">
        <v>38</v>
      </c>
      <c r="C23" s="50"/>
      <c r="D23" s="51">
        <f>SUM(D20:D22)</f>
        <v>45300</v>
      </c>
      <c r="E23" s="51"/>
      <c r="F23" s="51">
        <f>SUM(F20:F22)</f>
        <v>48753</v>
      </c>
      <c r="G23" s="52"/>
      <c r="H23" s="52"/>
      <c r="I23" s="51">
        <f>SUM(I20:I22)</f>
        <v>48276</v>
      </c>
      <c r="J23" s="52"/>
      <c r="K23" s="51">
        <f>SUM(K20:K22)</f>
        <v>45917</v>
      </c>
      <c r="L23" s="21">
        <f>IF(K23&gt;0,(K20*L20+K21*L21+K22*L22)/K23,0)</f>
        <v>7.0000174227410325E-2</v>
      </c>
      <c r="M23" s="52">
        <f>M20+M21+M22</f>
        <v>42703</v>
      </c>
      <c r="N23" s="53">
        <f>IF(M23&gt;0,O23/M23,0)</f>
        <v>0.67008957216120646</v>
      </c>
      <c r="O23" s="54">
        <f>O20+O21+O22</f>
        <v>28614.834999999999</v>
      </c>
      <c r="P23" s="21">
        <f>IF(M23&gt;0,Q23/M23,0)</f>
        <v>0.29588972671709246</v>
      </c>
      <c r="Q23" s="54">
        <f>Q20+Q21+Q22</f>
        <v>12635.378999999999</v>
      </c>
      <c r="R23" s="21">
        <f>IF(M23&gt;0,S23/M23,0)</f>
        <v>3.4020701121701052E-2</v>
      </c>
      <c r="S23" s="54">
        <f>S20+S21+S22</f>
        <v>1452.7860000000001</v>
      </c>
      <c r="T23" s="21">
        <f>IF(M23&gt;0,U23/M23,0)</f>
        <v>0.21533903941175092</v>
      </c>
      <c r="U23" s="54">
        <f>U20+U21+U22</f>
        <v>9195.6229999999996</v>
      </c>
      <c r="V23" s="21">
        <f>IF(M23&gt;0,W23/M23,0)</f>
        <v>0.5046350841861228</v>
      </c>
      <c r="W23" s="54">
        <f>W20+W21+W22</f>
        <v>21549.432000000001</v>
      </c>
      <c r="X23" s="21">
        <f>IF(M23&gt;0,Y23/M23,0)</f>
        <v>0.39666932065662835</v>
      </c>
      <c r="Y23" s="54">
        <f>Y20+Y21+Y22</f>
        <v>16938.97</v>
      </c>
      <c r="Z23" s="55">
        <f>IF(M23&gt;0,AA23/M23,0)</f>
        <v>3.0833227173734865E-3</v>
      </c>
      <c r="AA23" s="56">
        <f>SUM(AA20:AA22)</f>
        <v>131.66712999999999</v>
      </c>
      <c r="AB23" s="55">
        <f>IF(M23&gt;0,(AB20*M20+AB21*M21+AB22*M22)/M23,0)</f>
        <v>3.5132334496405407E-3</v>
      </c>
      <c r="AC23" s="55">
        <f>IF(K23&gt;0,(K20*AC20+K21*AC21+K22*AC22)/K23,0)</f>
        <v>2.7664982468366832E-4</v>
      </c>
      <c r="AD23" s="52">
        <f>SUM(AD20:AD22)</f>
        <v>11.8124</v>
      </c>
      <c r="AE23" s="53">
        <f>IF(K23&gt;0,(K20*AE20+K21*AE21+K22*AE22)/K23,0)</f>
        <v>0.22924212600997454</v>
      </c>
      <c r="AF23" s="58">
        <f>SUM(AF20:AF22)</f>
        <v>142.36986400000001</v>
      </c>
      <c r="AG23" s="53">
        <f>IF(AND(AA23&gt;0),((AA20*AG20+AA21*AG21+AA22*AG22)/AA23),0)</f>
        <v>0.91138605353514668</v>
      </c>
      <c r="AH23" s="57">
        <f t="shared" si="0"/>
        <v>0.92240018892498132</v>
      </c>
      <c r="AI23" s="51">
        <f>SUM(AI20:AI22)</f>
        <v>683</v>
      </c>
      <c r="AJ23" s="21">
        <f>IF(AI23&gt;0,(AJ20*AI20+AJ21*AI21+AJ22*AI22)/AI23,0)</f>
        <v>8.9897510980966308E-2</v>
      </c>
      <c r="AK23" s="53">
        <f>IF(K23&gt;0,(AK20*K20+AK21*K21+AK22*K22)/K23,0)</f>
        <v>0.22281526232114468</v>
      </c>
      <c r="AL23" s="58">
        <f>SUM(AL20:AL22)</f>
        <v>138.21320800000001</v>
      </c>
      <c r="AM23" s="56"/>
      <c r="AN23" s="56">
        <f>SUM(AN20:AN22)</f>
        <v>505.1</v>
      </c>
      <c r="AO23" s="105"/>
      <c r="AP23" s="106">
        <f>AO22</f>
        <v>2452.5900000000006</v>
      </c>
      <c r="AQ23" s="51">
        <f>SUM(AQ20:AQ22)</f>
        <v>0</v>
      </c>
      <c r="AR23" s="59"/>
      <c r="AS23" s="58"/>
      <c r="AT23" s="58"/>
      <c r="AU23" s="58"/>
      <c r="AV23" s="58"/>
    </row>
    <row r="24" spans="1:48" x14ac:dyDescent="0.2">
      <c r="A24" s="157">
        <v>6</v>
      </c>
      <c r="B24" s="23">
        <v>1</v>
      </c>
      <c r="C24" s="11" t="s">
        <v>51</v>
      </c>
      <c r="D24" s="12">
        <v>5029</v>
      </c>
      <c r="E24" s="12">
        <v>2</v>
      </c>
      <c r="F24" s="12">
        <v>11302</v>
      </c>
      <c r="G24" s="13">
        <v>2.2000000000000002</v>
      </c>
      <c r="H24" s="13">
        <v>7</v>
      </c>
      <c r="I24" s="12">
        <v>11262</v>
      </c>
      <c r="J24" s="13">
        <v>4.2</v>
      </c>
      <c r="K24" s="12">
        <v>15816</v>
      </c>
      <c r="L24" s="14">
        <v>7.1999999999999995E-2</v>
      </c>
      <c r="M24" s="24">
        <f>ROUND(K24*(1-L24),0)</f>
        <v>14677</v>
      </c>
      <c r="N24" s="15">
        <v>0.67600000000000005</v>
      </c>
      <c r="O24" s="25">
        <f>M24*N24</f>
        <v>9921.652</v>
      </c>
      <c r="P24" s="14">
        <v>0.29699999999999999</v>
      </c>
      <c r="Q24" s="25">
        <f>M24*P24</f>
        <v>4359.0689999999995</v>
      </c>
      <c r="R24" s="16">
        <v>2.7E-2</v>
      </c>
      <c r="S24" s="25">
        <f>M24*R24</f>
        <v>396.279</v>
      </c>
      <c r="T24" s="26">
        <v>0.21199999999999999</v>
      </c>
      <c r="U24" s="25">
        <f>M24*T24</f>
        <v>3111.5239999999999</v>
      </c>
      <c r="V24" s="16">
        <v>0.50900000000000001</v>
      </c>
      <c r="W24" s="25">
        <f>M24*V24</f>
        <v>7470.5929999999998</v>
      </c>
      <c r="X24" s="16">
        <v>0.4</v>
      </c>
      <c r="Y24" s="25">
        <f>X24*M24</f>
        <v>5870.8</v>
      </c>
      <c r="Z24" s="17">
        <v>3.14E-3</v>
      </c>
      <c r="AA24" s="18">
        <f>M24*Z24</f>
        <v>46.08578</v>
      </c>
      <c r="AB24" s="27">
        <f>IF(M24&gt;0,(AD24+AL24)/M24,0)</f>
        <v>3.459569939360905E-3</v>
      </c>
      <c r="AC24" s="17">
        <v>2.5999999999999998E-4</v>
      </c>
      <c r="AD24" s="24">
        <f>AC24*M24</f>
        <v>3.8160199999999995</v>
      </c>
      <c r="AE24" s="117">
        <v>0.23180000000000001</v>
      </c>
      <c r="AF24" s="30">
        <f>AI24*(1-AJ24)*AE24</f>
        <v>47.410054000000002</v>
      </c>
      <c r="AG24" s="28">
        <f>IF(AND(AE24&gt;0,AC24&gt;0,Z24&gt;0),((Z24-AC24)*AE24)/((AE24-AC24)*Z24),0)</f>
        <v>0.91822738803987047</v>
      </c>
      <c r="AH24" s="60">
        <f t="shared" si="0"/>
        <v>0.92589463704134944</v>
      </c>
      <c r="AI24" s="12">
        <v>226</v>
      </c>
      <c r="AJ24" s="14">
        <v>9.5000000000000001E-2</v>
      </c>
      <c r="AK24" s="15">
        <v>0.2296</v>
      </c>
      <c r="AL24" s="30">
        <f>AI24*(1-AJ24)*AK24</f>
        <v>46.960087999999999</v>
      </c>
      <c r="AM24" s="19">
        <v>1.58</v>
      </c>
      <c r="AN24" s="19">
        <v>1109.32</v>
      </c>
      <c r="AO24" s="101">
        <f>AO22+AI24-AN24</f>
        <v>1569.2700000000007</v>
      </c>
      <c r="AP24" s="102"/>
      <c r="AQ24" s="12"/>
      <c r="AR24" s="31"/>
      <c r="AS24" s="20"/>
      <c r="AT24" s="20"/>
      <c r="AU24" s="20"/>
      <c r="AV24" s="20"/>
    </row>
    <row r="25" spans="1:48" x14ac:dyDescent="0.2">
      <c r="A25" s="158"/>
      <c r="B25" s="33">
        <v>2</v>
      </c>
      <c r="C25" s="11" t="s">
        <v>56</v>
      </c>
      <c r="D25" s="34">
        <v>21461</v>
      </c>
      <c r="E25" s="34">
        <v>2</v>
      </c>
      <c r="F25" s="34">
        <v>11653</v>
      </c>
      <c r="G25" s="35">
        <v>2.6</v>
      </c>
      <c r="H25" s="35">
        <v>7.7</v>
      </c>
      <c r="I25" s="34">
        <v>11875</v>
      </c>
      <c r="J25" s="35">
        <v>4.9000000000000004</v>
      </c>
      <c r="K25" s="34">
        <v>16707</v>
      </c>
      <c r="L25" s="36">
        <v>7.3999999999999996E-2</v>
      </c>
      <c r="M25" s="37">
        <f>ROUND(K25*(1-L25),0)</f>
        <v>15471</v>
      </c>
      <c r="N25" s="38">
        <v>0.69699999999999995</v>
      </c>
      <c r="O25" s="25">
        <f>M25*N25</f>
        <v>10783.286999999998</v>
      </c>
      <c r="P25" s="36">
        <v>0.27400000000000002</v>
      </c>
      <c r="Q25" s="25">
        <f>M25*P25</f>
        <v>4239.0540000000001</v>
      </c>
      <c r="R25" s="39">
        <v>2.9000000000000001E-2</v>
      </c>
      <c r="S25" s="25">
        <f>M25*R25</f>
        <v>448.65900000000005</v>
      </c>
      <c r="T25" s="28">
        <v>0.21099999999999999</v>
      </c>
      <c r="U25" s="25">
        <f>M25*T25</f>
        <v>3264.3809999999999</v>
      </c>
      <c r="V25" s="39">
        <v>0.51600000000000001</v>
      </c>
      <c r="W25" s="25">
        <f>M25*V25</f>
        <v>7983.0360000000001</v>
      </c>
      <c r="X25" s="39">
        <v>0.39</v>
      </c>
      <c r="Y25" s="25">
        <f>X25*M25</f>
        <v>6033.6900000000005</v>
      </c>
      <c r="Z25" s="40">
        <v>3.1199999999999999E-3</v>
      </c>
      <c r="AA25" s="18">
        <f>M25*Z25</f>
        <v>48.26952</v>
      </c>
      <c r="AB25" s="27">
        <f>IF(M25&gt;0,(AD25+AL25)/M25,0)</f>
        <v>3.7066679464805123E-3</v>
      </c>
      <c r="AC25" s="40">
        <v>2.5999999999999998E-4</v>
      </c>
      <c r="AD25" s="37">
        <f>AC25*M25</f>
        <v>4.0224599999999997</v>
      </c>
      <c r="AE25" s="28">
        <v>0.2341</v>
      </c>
      <c r="AF25" s="41">
        <f>AI25*(1-AJ25)*AE25</f>
        <v>53.277882600000005</v>
      </c>
      <c r="AG25" s="28">
        <f>IF(AND(AE25&gt;0,AC25&gt;0,Z25&gt;0),((Z25-AC25)*AE25)/((AE25-AC25)*Z25),0)</f>
        <v>0.91768588208461643</v>
      </c>
      <c r="AH25" s="29">
        <f t="shared" si="0"/>
        <v>0.93088913623420422</v>
      </c>
      <c r="AI25" s="34">
        <v>249</v>
      </c>
      <c r="AJ25" s="36">
        <v>8.5999999999999993E-2</v>
      </c>
      <c r="AK25" s="38">
        <v>0.23430000000000001</v>
      </c>
      <c r="AL25" s="41">
        <f>AI25*(1-AJ25)*AK25</f>
        <v>53.323399800000004</v>
      </c>
      <c r="AM25" s="42">
        <v>1.72</v>
      </c>
      <c r="AN25" s="42"/>
      <c r="AO25" s="121">
        <f>AO24+AI25-AN25</f>
        <v>1818.2700000000007</v>
      </c>
      <c r="AP25" s="104"/>
      <c r="AQ25" s="43"/>
      <c r="AR25" s="44"/>
      <c r="AS25" s="45"/>
      <c r="AT25" s="45"/>
      <c r="AU25" s="45"/>
      <c r="AV25" s="45"/>
    </row>
    <row r="26" spans="1:48" x14ac:dyDescent="0.2">
      <c r="A26" s="158"/>
      <c r="B26" s="33">
        <v>3</v>
      </c>
      <c r="C26" s="46" t="s">
        <v>53</v>
      </c>
      <c r="D26" s="43">
        <v>18400</v>
      </c>
      <c r="E26" s="43">
        <v>1</v>
      </c>
      <c r="F26" s="43">
        <v>19074</v>
      </c>
      <c r="G26" s="37">
        <v>2.4</v>
      </c>
      <c r="H26" s="37">
        <v>6.2</v>
      </c>
      <c r="I26" s="43">
        <v>18035</v>
      </c>
      <c r="J26" s="37">
        <v>4.0999999999999996</v>
      </c>
      <c r="K26" s="43">
        <v>16674</v>
      </c>
      <c r="L26" s="39">
        <v>6.9000000000000006E-2</v>
      </c>
      <c r="M26" s="37">
        <f>ROUND(K26*(1-L26),0)</f>
        <v>15523</v>
      </c>
      <c r="N26" s="28">
        <v>0.70299999999999996</v>
      </c>
      <c r="O26" s="25">
        <f>M26*N26</f>
        <v>10912.669</v>
      </c>
      <c r="P26" s="39">
        <v>0.25900000000000001</v>
      </c>
      <c r="Q26" s="25">
        <f>M26*P26</f>
        <v>4020.4570000000003</v>
      </c>
      <c r="R26" s="39">
        <v>3.7999999999999999E-2</v>
      </c>
      <c r="S26" s="25">
        <f>M26*R26</f>
        <v>589.87400000000002</v>
      </c>
      <c r="T26" s="28">
        <v>0.23300000000000001</v>
      </c>
      <c r="U26" s="25">
        <f>M26*T26</f>
        <v>3616.8590000000004</v>
      </c>
      <c r="V26" s="39">
        <v>0.48099999999999998</v>
      </c>
      <c r="W26" s="25">
        <f>M26*V26</f>
        <v>7466.5630000000001</v>
      </c>
      <c r="X26" s="39">
        <v>0.39</v>
      </c>
      <c r="Y26" s="25">
        <f>X26*M26</f>
        <v>6053.97</v>
      </c>
      <c r="Z26" s="149">
        <v>3.0899999999999999E-3</v>
      </c>
      <c r="AA26" s="18">
        <f>M26*Z26</f>
        <v>47.966069999999995</v>
      </c>
      <c r="AB26" s="27">
        <f>IF(M26&gt;0,(AD26+AL26)/M26,0)</f>
        <v>3.4258186561875932E-3</v>
      </c>
      <c r="AC26" s="47">
        <v>2.5999999999999998E-4</v>
      </c>
      <c r="AD26" s="37">
        <f>AC26*M26</f>
        <v>4.0359799999999995</v>
      </c>
      <c r="AE26" s="28">
        <v>0.23949999999999999</v>
      </c>
      <c r="AF26" s="41">
        <f>AI26*(1-AJ26)*AE26</f>
        <v>49.745347500000001</v>
      </c>
      <c r="AG26" s="28">
        <f>IF(AND(AE26&gt;0,AC26&gt;0,Z26&gt;0),((Z26-AC26)*AE26)/((AE26-AC26)*Z26),0)</f>
        <v>0.916852936131623</v>
      </c>
      <c r="AH26" s="29">
        <f t="shared" si="0"/>
        <v>0.92512234973675522</v>
      </c>
      <c r="AI26" s="43">
        <v>227</v>
      </c>
      <c r="AJ26" s="39">
        <v>8.5000000000000006E-2</v>
      </c>
      <c r="AK26" s="28">
        <v>0.2366</v>
      </c>
      <c r="AL26" s="41">
        <f>AI26*(1-AJ26)*AK26</f>
        <v>49.143003000000007</v>
      </c>
      <c r="AM26" s="18">
        <v>1.62</v>
      </c>
      <c r="AN26" s="18"/>
      <c r="AO26" s="121">
        <f>AO25+AI26-AN26</f>
        <v>2045.2700000000007</v>
      </c>
      <c r="AP26" s="104"/>
      <c r="AQ26" s="43"/>
      <c r="AR26" s="48"/>
      <c r="AS26" s="41"/>
      <c r="AT26" s="41"/>
      <c r="AU26" s="41"/>
      <c r="AV26" s="41"/>
    </row>
    <row r="27" spans="1:48" s="22" customFormat="1" ht="13.5" thickBot="1" x14ac:dyDescent="0.25">
      <c r="A27" s="159"/>
      <c r="B27" s="49" t="s">
        <v>38</v>
      </c>
      <c r="C27" s="50"/>
      <c r="D27" s="51">
        <f>SUM(D24:D26)</f>
        <v>44890</v>
      </c>
      <c r="E27" s="51"/>
      <c r="F27" s="51">
        <f>SUM(F24:F26)</f>
        <v>42029</v>
      </c>
      <c r="G27" s="52"/>
      <c r="H27" s="52"/>
      <c r="I27" s="51">
        <f>SUM(I24:I26)</f>
        <v>41172</v>
      </c>
      <c r="J27" s="52"/>
      <c r="K27" s="51">
        <f>SUM(K24:K26)</f>
        <v>49197</v>
      </c>
      <c r="L27" s="21">
        <f>IF(K27&gt;0,(K24*L24+K25*L25+K26*L26)/K27,0)</f>
        <v>7.1662418440148784E-2</v>
      </c>
      <c r="M27" s="52">
        <f>M24+M25+M26</f>
        <v>45671</v>
      </c>
      <c r="N27" s="53">
        <f>IF(M27&gt;0,O27/M27,0)</f>
        <v>0.6922906877449585</v>
      </c>
      <c r="O27" s="54">
        <f>O24+O25+O26</f>
        <v>31617.608</v>
      </c>
      <c r="P27" s="21">
        <f>IF(M27&gt;0,Q27/M27,0)</f>
        <v>0.27629305248407088</v>
      </c>
      <c r="Q27" s="54">
        <f>Q24+Q25+Q26</f>
        <v>12618.58</v>
      </c>
      <c r="R27" s="21">
        <f>IF(M27&gt;0,S27/M27,0)</f>
        <v>3.1416259770970643E-2</v>
      </c>
      <c r="S27" s="54">
        <f>S24+S25+S26</f>
        <v>1434.8120000000001</v>
      </c>
      <c r="T27" s="21">
        <f>IF(M27&gt;0,U27/M27,0)</f>
        <v>0.21879888769678787</v>
      </c>
      <c r="U27" s="54">
        <f>U24+U25+U26</f>
        <v>9992.7639999999992</v>
      </c>
      <c r="V27" s="21">
        <f>IF(M27&gt;0,W27/M27,0)</f>
        <v>0.5018543933787305</v>
      </c>
      <c r="W27" s="54">
        <f>W24+W25+W26</f>
        <v>22920.192000000003</v>
      </c>
      <c r="X27" s="21">
        <f>IF(M27&gt;0,Y27/M27,0)</f>
        <v>0.39321363666221459</v>
      </c>
      <c r="Y27" s="54">
        <f>Y24+Y25+Y26</f>
        <v>17958.460000000003</v>
      </c>
      <c r="Z27" s="55">
        <f>IF(M27&gt;0,AA27/M27,0)</f>
        <v>3.1162306496463838E-3</v>
      </c>
      <c r="AA27" s="56">
        <f>SUM(AA24:AA26)</f>
        <v>142.32137</v>
      </c>
      <c r="AB27" s="55">
        <f>IF(M27&gt;0,(AB24*M24+AB25*M25+AB26*M26)/M27,0)</f>
        <v>3.531802474217775E-3</v>
      </c>
      <c r="AC27" s="55">
        <f>IF(K27&gt;0,(K24*AC24+K25*AC25+K26*AC26)/K27,0)</f>
        <v>2.5999999999999998E-4</v>
      </c>
      <c r="AD27" s="52">
        <f>SUM(AD24:AD26)</f>
        <v>11.874459999999999</v>
      </c>
      <c r="AE27" s="53">
        <f>IF(K27&gt;0,(K24*AE24+K25*AE25+K26*AE26)/K27,0)</f>
        <v>0.23519077382767239</v>
      </c>
      <c r="AF27" s="58">
        <f>SUM(AF24:AF26)</f>
        <v>150.43328410000001</v>
      </c>
      <c r="AG27" s="53">
        <f>IF(AND(AA27&gt;0),((AA24*AG24+AA25*AG25+AA26*AG26)/AA27),0)</f>
        <v>0.9175805049401653</v>
      </c>
      <c r="AH27" s="57">
        <f t="shared" si="0"/>
        <v>0.92741556417956617</v>
      </c>
      <c r="AI27" s="51">
        <f>SUM(AI24:AI26)</f>
        <v>702</v>
      </c>
      <c r="AJ27" s="21">
        <f>IF(AI27&gt;0,(AJ24*AI24+AJ25*AI25+AJ26*AI26)/AI27,0)</f>
        <v>8.8574074074074083E-2</v>
      </c>
      <c r="AK27" s="53">
        <f>IF(K27&gt;0,(AK24*K24+AK25*K25+AK26*K26)/K27,0)</f>
        <v>0.23356855296054638</v>
      </c>
      <c r="AL27" s="58">
        <f>SUM(AL24:AL26)</f>
        <v>149.42649080000001</v>
      </c>
      <c r="AM27" s="56"/>
      <c r="AN27" s="56">
        <f>SUM(AN24:AN26)</f>
        <v>1109.32</v>
      </c>
      <c r="AO27" s="105"/>
      <c r="AP27" s="106">
        <f>AO26</f>
        <v>2045.2700000000007</v>
      </c>
      <c r="AQ27" s="51">
        <f>SUM(AQ24:AQ26)</f>
        <v>0</v>
      </c>
      <c r="AR27" s="59"/>
      <c r="AS27" s="58"/>
      <c r="AT27" s="58"/>
      <c r="AU27" s="58"/>
      <c r="AV27" s="58"/>
    </row>
    <row r="28" spans="1:48" x14ac:dyDescent="0.2">
      <c r="A28" s="157">
        <v>7</v>
      </c>
      <c r="B28" s="23">
        <v>1</v>
      </c>
      <c r="C28" s="11" t="s">
        <v>54</v>
      </c>
      <c r="D28" s="12">
        <v>5571</v>
      </c>
      <c r="E28" s="12">
        <v>1</v>
      </c>
      <c r="F28" s="12">
        <v>14625</v>
      </c>
      <c r="G28" s="13">
        <v>2.4</v>
      </c>
      <c r="H28" s="13">
        <v>6.3</v>
      </c>
      <c r="I28" s="12">
        <v>14316</v>
      </c>
      <c r="J28" s="13">
        <v>4.4000000000000004</v>
      </c>
      <c r="K28" s="12">
        <v>16670</v>
      </c>
      <c r="L28" s="14">
        <v>7.0999999999999994E-2</v>
      </c>
      <c r="M28" s="24">
        <f>ROUND(K28*(1-L28),0)</f>
        <v>15486</v>
      </c>
      <c r="N28" s="15">
        <v>0.79400000000000004</v>
      </c>
      <c r="O28" s="25">
        <f>M28*N28</f>
        <v>12295.884</v>
      </c>
      <c r="P28" s="14">
        <v>0.16200000000000001</v>
      </c>
      <c r="Q28" s="25">
        <f>M28*P28</f>
        <v>2508.732</v>
      </c>
      <c r="R28" s="16">
        <v>4.3999999999999997E-2</v>
      </c>
      <c r="S28" s="25">
        <f>M28*R28</f>
        <v>681.38400000000001</v>
      </c>
      <c r="T28" s="26">
        <v>0.22500000000000001</v>
      </c>
      <c r="U28" s="25">
        <f>M28*T28</f>
        <v>3484.35</v>
      </c>
      <c r="V28" s="16">
        <v>0.49099999999999999</v>
      </c>
      <c r="W28" s="25">
        <f>M28*V28</f>
        <v>7603.6260000000002</v>
      </c>
      <c r="X28" s="16">
        <v>0.39</v>
      </c>
      <c r="Y28" s="25">
        <f>X28*M28</f>
        <v>6039.54</v>
      </c>
      <c r="Z28" s="17">
        <v>3.0699999999999998E-3</v>
      </c>
      <c r="AA28" s="18">
        <f>M28*Z28</f>
        <v>47.542019999999994</v>
      </c>
      <c r="AB28" s="27">
        <f>IF(M28&gt;0,(AD28+AL28)/M28,0)</f>
        <v>3.3302507167764432E-3</v>
      </c>
      <c r="AC28" s="17">
        <v>2.5000000000000001E-4</v>
      </c>
      <c r="AD28" s="24">
        <f>AC28*M28</f>
        <v>3.8715000000000002</v>
      </c>
      <c r="AE28" s="117">
        <v>0.23219999999999999</v>
      </c>
      <c r="AF28" s="30">
        <f>AI28*(1-AJ28)*AE28</f>
        <v>46.754398800000004</v>
      </c>
      <c r="AG28" s="28">
        <f>IF(AND(AE28&gt;0,AC28&gt;0,Z28&gt;0),((Z28-AC28)*AE28)/((AE28-AC28)*Z28),0)</f>
        <v>0.9195568235038859</v>
      </c>
      <c r="AH28" s="60">
        <f t="shared" si="0"/>
        <v>0.92590768507831145</v>
      </c>
      <c r="AI28" s="12">
        <v>222</v>
      </c>
      <c r="AJ28" s="14">
        <v>9.2999999999999999E-2</v>
      </c>
      <c r="AK28" s="15">
        <v>0.2369</v>
      </c>
      <c r="AL28" s="30">
        <f>AI28*(1-AJ28)*AK28</f>
        <v>47.700762600000004</v>
      </c>
      <c r="AM28" s="19">
        <v>1.65</v>
      </c>
      <c r="AN28" s="19">
        <v>550</v>
      </c>
      <c r="AO28" s="101">
        <f>AO26+AI28-AN28</f>
        <v>1717.2700000000004</v>
      </c>
      <c r="AP28" s="102"/>
      <c r="AQ28" s="12"/>
      <c r="AR28" s="31"/>
      <c r="AS28" s="20"/>
      <c r="AT28" s="20"/>
      <c r="AU28" s="20"/>
      <c r="AV28" s="20"/>
    </row>
    <row r="29" spans="1:48" x14ac:dyDescent="0.2">
      <c r="A29" s="158"/>
      <c r="B29" s="33">
        <v>2</v>
      </c>
      <c r="C29" s="11" t="s">
        <v>56</v>
      </c>
      <c r="D29" s="34">
        <v>18325</v>
      </c>
      <c r="E29" s="34">
        <v>7</v>
      </c>
      <c r="F29" s="34">
        <v>17351</v>
      </c>
      <c r="G29" s="35">
        <v>3.5</v>
      </c>
      <c r="H29" s="35">
        <v>7.1</v>
      </c>
      <c r="I29" s="34">
        <v>16712</v>
      </c>
      <c r="J29" s="35">
        <v>3.9</v>
      </c>
      <c r="K29" s="34">
        <v>16541</v>
      </c>
      <c r="L29" s="36">
        <v>6.9000000000000006E-2</v>
      </c>
      <c r="M29" s="37">
        <f>ROUND(K29*(1-L29),0)</f>
        <v>15400</v>
      </c>
      <c r="N29" s="38">
        <v>0.81499999999999995</v>
      </c>
      <c r="O29" s="25">
        <f>M29*N29</f>
        <v>12551</v>
      </c>
      <c r="P29" s="36">
        <v>0.16800000000000001</v>
      </c>
      <c r="Q29" s="25">
        <f>M29*P29</f>
        <v>2587.2000000000003</v>
      </c>
      <c r="R29" s="39">
        <v>1.7000000000000001E-2</v>
      </c>
      <c r="S29" s="25">
        <f>M29*R29</f>
        <v>261.8</v>
      </c>
      <c r="T29" s="28">
        <v>0.218</v>
      </c>
      <c r="U29" s="25">
        <f>M29*T29</f>
        <v>3357.2</v>
      </c>
      <c r="V29" s="39">
        <v>0.505</v>
      </c>
      <c r="W29" s="25">
        <f>M29*V29</f>
        <v>7777</v>
      </c>
      <c r="X29" s="39">
        <v>0.39</v>
      </c>
      <c r="Y29" s="25">
        <f>X29*M29</f>
        <v>6006</v>
      </c>
      <c r="Z29" s="40">
        <v>2.99E-3</v>
      </c>
      <c r="AA29" s="18">
        <f>M29*Z29</f>
        <v>46.045999999999999</v>
      </c>
      <c r="AB29" s="27">
        <f>IF(M29&gt;0,(AD29+AL29)/M29,0)</f>
        <v>3.3894922077922079E-3</v>
      </c>
      <c r="AC29" s="40">
        <v>2.5000000000000001E-4</v>
      </c>
      <c r="AD29" s="37">
        <f>AC29*M29</f>
        <v>3.85</v>
      </c>
      <c r="AE29" s="28">
        <v>0.22800000000000001</v>
      </c>
      <c r="AF29" s="41">
        <f>AI29*(1-AJ29)*AE29</f>
        <v>46.3752</v>
      </c>
      <c r="AG29" s="28">
        <f>IF(AND(AE29&gt;0,AC29&gt;0,Z29&gt;0),((Z29-AC29)*AE29)/((AE29-AC29)*Z29),0)</f>
        <v>0.91739387420196861</v>
      </c>
      <c r="AH29" s="29">
        <f t="shared" si="0"/>
        <v>0.9272178366676167</v>
      </c>
      <c r="AI29" s="34">
        <v>225</v>
      </c>
      <c r="AJ29" s="36">
        <v>9.6000000000000002E-2</v>
      </c>
      <c r="AK29" s="38">
        <v>0.23769999999999999</v>
      </c>
      <c r="AL29" s="41">
        <f>AI29*(1-AJ29)*AK29</f>
        <v>48.348179999999999</v>
      </c>
      <c r="AM29" s="42">
        <v>1.75</v>
      </c>
      <c r="AN29" s="42"/>
      <c r="AO29" s="121">
        <f>AO28+AI29-AN29</f>
        <v>1942.2700000000004</v>
      </c>
      <c r="AP29" s="104"/>
      <c r="AQ29" s="43"/>
      <c r="AR29" s="44"/>
      <c r="AS29" s="45"/>
      <c r="AT29" s="45"/>
      <c r="AU29" s="45"/>
      <c r="AV29" s="45"/>
    </row>
    <row r="30" spans="1:48" x14ac:dyDescent="0.2">
      <c r="A30" s="158"/>
      <c r="B30" s="33">
        <v>3</v>
      </c>
      <c r="C30" s="46" t="s">
        <v>53</v>
      </c>
      <c r="D30" s="43">
        <v>21400</v>
      </c>
      <c r="E30" s="43">
        <v>3</v>
      </c>
      <c r="F30" s="43">
        <v>18239</v>
      </c>
      <c r="G30" s="37">
        <v>3.1</v>
      </c>
      <c r="H30" s="37">
        <v>7.8</v>
      </c>
      <c r="I30" s="43">
        <v>17936</v>
      </c>
      <c r="J30" s="37">
        <v>3.3</v>
      </c>
      <c r="K30" s="43">
        <v>16402</v>
      </c>
      <c r="L30" s="39">
        <v>7.2999999999999995E-2</v>
      </c>
      <c r="M30" s="37">
        <f>ROUND(K30*(1-L30),0)</f>
        <v>15205</v>
      </c>
      <c r="N30" s="28">
        <v>0.83399999999999996</v>
      </c>
      <c r="O30" s="25">
        <f>M30*N30</f>
        <v>12680.97</v>
      </c>
      <c r="P30" s="39">
        <v>0.14599999999999999</v>
      </c>
      <c r="Q30" s="25">
        <f>M30*P30</f>
        <v>2219.9299999999998</v>
      </c>
      <c r="R30" s="39">
        <v>0.02</v>
      </c>
      <c r="S30" s="25">
        <f>M30*R30</f>
        <v>304.10000000000002</v>
      </c>
      <c r="T30" s="28">
        <v>0.214</v>
      </c>
      <c r="U30" s="25">
        <f>M30*T30</f>
        <v>3253.87</v>
      </c>
      <c r="V30" s="39">
        <v>0.501</v>
      </c>
      <c r="W30" s="25">
        <f>M30*V30</f>
        <v>7617.7049999999999</v>
      </c>
      <c r="X30" s="39">
        <v>0.39</v>
      </c>
      <c r="Y30" s="25">
        <f>X30*M30</f>
        <v>5929.95</v>
      </c>
      <c r="Z30" s="47">
        <v>2.8999999999999998E-3</v>
      </c>
      <c r="AA30" s="18">
        <f>M30*Z30</f>
        <v>44.094499999999996</v>
      </c>
      <c r="AB30" s="27">
        <f>IF(M30&gt;0,(AD30+AL30)/M30,0)</f>
        <v>3.5314754357119366E-3</v>
      </c>
      <c r="AC30" s="47">
        <v>2.5999999999999998E-4</v>
      </c>
      <c r="AD30" s="37">
        <f>AC30*M30</f>
        <v>3.9532999999999996</v>
      </c>
      <c r="AE30" s="28">
        <v>0.22559999999999999</v>
      </c>
      <c r="AF30" s="41">
        <f>AI30*(1-AJ30)*AE30</f>
        <v>48.039263999999996</v>
      </c>
      <c r="AG30" s="28">
        <f>IF(AND(AE30&gt;0,AC30&gt;0,Z30&gt;0),((Z30-AC30)*AE30)/((AE30-AC30)*Z30),0)</f>
        <v>0.91139519438825023</v>
      </c>
      <c r="AH30" s="29">
        <f t="shared" si="0"/>
        <v>0.92740860003864412</v>
      </c>
      <c r="AI30" s="43">
        <v>234</v>
      </c>
      <c r="AJ30" s="39">
        <v>0.09</v>
      </c>
      <c r="AK30" s="28">
        <v>0.2336</v>
      </c>
      <c r="AL30" s="41">
        <f>AI30*(1-AJ30)*AK30</f>
        <v>49.742784</v>
      </c>
      <c r="AM30" s="18">
        <v>1.65</v>
      </c>
      <c r="AN30" s="18"/>
      <c r="AO30" s="121">
        <f>AO29+AI30-AN30</f>
        <v>2176.2700000000004</v>
      </c>
      <c r="AP30" s="104"/>
      <c r="AQ30" s="43"/>
      <c r="AR30" s="48"/>
      <c r="AS30" s="41"/>
      <c r="AT30" s="41"/>
      <c r="AU30" s="41"/>
      <c r="AV30" s="41"/>
    </row>
    <row r="31" spans="1:48" s="22" customFormat="1" ht="13.5" thickBot="1" x14ac:dyDescent="0.25">
      <c r="A31" s="159"/>
      <c r="B31" s="49" t="s">
        <v>38</v>
      </c>
      <c r="C31" s="50"/>
      <c r="D31" s="51">
        <f>SUM(D28:D30)</f>
        <v>45296</v>
      </c>
      <c r="E31" s="51"/>
      <c r="F31" s="51">
        <f>SUM(F28:F30)</f>
        <v>50215</v>
      </c>
      <c r="G31" s="52"/>
      <c r="H31" s="52"/>
      <c r="I31" s="51">
        <f>SUM(I28:I30)</f>
        <v>48964</v>
      </c>
      <c r="J31" s="52"/>
      <c r="K31" s="51">
        <f>SUM(K28:K30)</f>
        <v>49613</v>
      </c>
      <c r="L31" s="21">
        <f>IF(K31&gt;0,(K28*L28+K29*L29+K30*L30)/K31,0)</f>
        <v>7.0994396629915552E-2</v>
      </c>
      <c r="M31" s="52">
        <f>M28+M29+M30</f>
        <v>46091</v>
      </c>
      <c r="N31" s="53">
        <f>IF(M31&gt;0,O31/M31,0)</f>
        <v>0.81421218893059377</v>
      </c>
      <c r="O31" s="54">
        <f>O28+O29+O30</f>
        <v>37527.853999999999</v>
      </c>
      <c r="P31" s="21">
        <f>IF(M31&gt;0,Q31/M31,0)</f>
        <v>0.15872647588466296</v>
      </c>
      <c r="Q31" s="54">
        <f>Q28+Q29+Q30</f>
        <v>7315.862000000001</v>
      </c>
      <c r="R31" s="21">
        <f>IF(M31&gt;0,S31/M31,0)</f>
        <v>2.7061335184743227E-2</v>
      </c>
      <c r="S31" s="54">
        <f>S28+S29+S30</f>
        <v>1247.2840000000001</v>
      </c>
      <c r="T31" s="21">
        <f>IF(M31&gt;0,U31/M31,0)</f>
        <v>0.21903234904862118</v>
      </c>
      <c r="U31" s="54">
        <f>U28+U29+U30</f>
        <v>10095.419999999998</v>
      </c>
      <c r="V31" s="21">
        <f>IF(M31&gt;0,W31/M31,0)</f>
        <v>0.49897661148597339</v>
      </c>
      <c r="W31" s="54">
        <f>W28+W29+W30</f>
        <v>22998.330999999998</v>
      </c>
      <c r="X31" s="21">
        <f>IF(M31&gt;0,Y31/M31,0)</f>
        <v>0.39</v>
      </c>
      <c r="Y31" s="54">
        <f>Y28+Y29+Y30</f>
        <v>17975.490000000002</v>
      </c>
      <c r="Z31" s="55">
        <f>IF(M31&gt;0,AA31/M31,0)</f>
        <v>2.9871888221127772E-3</v>
      </c>
      <c r="AA31" s="56">
        <f>SUM(AA28:AA30)</f>
        <v>137.68252000000001</v>
      </c>
      <c r="AB31" s="55">
        <f>IF(M31&gt;0,(AB28*M28+AB29*M29+AB30*M30)/M31,0)</f>
        <v>3.4164267774619778E-3</v>
      </c>
      <c r="AC31" s="55">
        <f>IF(K31&gt;0,(K28*AC28+K29*AC29+K30*AC30)/K31,0)</f>
        <v>2.5330598834982765E-4</v>
      </c>
      <c r="AD31" s="52">
        <f>SUM(AD28:AD30)</f>
        <v>11.674800000000001</v>
      </c>
      <c r="AE31" s="53">
        <f>IF(K31&gt;0,(K28*AE28+K29*AE29+K30*AE30)/K31,0)</f>
        <v>0.22861776550500876</v>
      </c>
      <c r="AF31" s="58">
        <f>SUM(AF28:AF30)</f>
        <v>141.1688628</v>
      </c>
      <c r="AG31" s="53">
        <f>IF(AND(AA31&gt;0),((AA28*AG28+AA29*AG29+AA30*AG30)/AA31),0)</f>
        <v>0.91621959435819988</v>
      </c>
      <c r="AH31" s="57">
        <f t="shared" si="0"/>
        <v>0.92685095439481702</v>
      </c>
      <c r="AI31" s="51">
        <f>SUM(AI28:AI30)</f>
        <v>681</v>
      </c>
      <c r="AJ31" s="21">
        <f>IF(AI31&gt;0,(AJ28*AI28+AJ29*AI29+AJ30*AI30)/AI31,0)</f>
        <v>9.2960352422907483E-2</v>
      </c>
      <c r="AK31" s="53">
        <f>IF(K31&gt;0,(AK28*K28+AK29*K29+AK30*K30)/K31,0)</f>
        <v>0.23607574426057687</v>
      </c>
      <c r="AL31" s="58">
        <f>SUM(AL28:AL30)</f>
        <v>145.7917266</v>
      </c>
      <c r="AM31" s="56"/>
      <c r="AN31" s="56">
        <f>SUM(AN28:AN30)</f>
        <v>550</v>
      </c>
      <c r="AO31" s="105"/>
      <c r="AP31" s="106">
        <f>AO30</f>
        <v>2176.2700000000004</v>
      </c>
      <c r="AQ31" s="51">
        <f>SUM(AQ28:AQ30)</f>
        <v>0</v>
      </c>
      <c r="AR31" s="59"/>
      <c r="AS31" s="58"/>
      <c r="AT31" s="58"/>
      <c r="AU31" s="58"/>
      <c r="AV31" s="58"/>
    </row>
    <row r="32" spans="1:48" x14ac:dyDescent="0.2">
      <c r="A32" s="157">
        <v>8</v>
      </c>
      <c r="B32" s="23">
        <v>1</v>
      </c>
      <c r="C32" s="11" t="s">
        <v>54</v>
      </c>
      <c r="D32" s="12">
        <v>5646</v>
      </c>
      <c r="E32" s="12">
        <v>2</v>
      </c>
      <c r="F32" s="12">
        <v>10549</v>
      </c>
      <c r="G32" s="13">
        <v>2.1</v>
      </c>
      <c r="H32" s="13">
        <v>8.3000000000000007</v>
      </c>
      <c r="I32" s="12">
        <v>10014</v>
      </c>
      <c r="J32" s="13">
        <v>6.1</v>
      </c>
      <c r="K32" s="12">
        <v>16351</v>
      </c>
      <c r="L32" s="14">
        <v>7.0999999999999994E-2</v>
      </c>
      <c r="M32" s="24">
        <f>ROUND(K32*(1-L32),0)</f>
        <v>15190</v>
      </c>
      <c r="N32" s="15">
        <v>0.82799999999999996</v>
      </c>
      <c r="O32" s="25">
        <f>M32*N32</f>
        <v>12577.32</v>
      </c>
      <c r="P32" s="14">
        <v>0.14799999999999999</v>
      </c>
      <c r="Q32" s="25">
        <f>M32*P32</f>
        <v>2248.12</v>
      </c>
      <c r="R32" s="16">
        <v>2.4E-2</v>
      </c>
      <c r="S32" s="25">
        <f>M32*R32</f>
        <v>364.56</v>
      </c>
      <c r="T32" s="26">
        <v>0.223</v>
      </c>
      <c r="U32" s="25">
        <f>M32*T32</f>
        <v>3387.37</v>
      </c>
      <c r="V32" s="16">
        <v>0.498</v>
      </c>
      <c r="W32" s="25">
        <f>M32*V32</f>
        <v>7564.62</v>
      </c>
      <c r="X32" s="16">
        <v>0.38</v>
      </c>
      <c r="Y32" s="25">
        <f>X32*M32</f>
        <v>5772.2</v>
      </c>
      <c r="Z32" s="17">
        <v>2.96E-3</v>
      </c>
      <c r="AA32" s="18">
        <f>M32*Z32</f>
        <v>44.962400000000002</v>
      </c>
      <c r="AB32" s="27">
        <f>IF(M32&gt;0,(AD32+AL32)/M32,0)</f>
        <v>3.3355444371296903E-3</v>
      </c>
      <c r="AC32" s="17">
        <v>2.7999999999999998E-4</v>
      </c>
      <c r="AD32" s="24">
        <f>AC32*M32</f>
        <v>4.2531999999999996</v>
      </c>
      <c r="AE32" s="117">
        <v>0.2213</v>
      </c>
      <c r="AF32" s="30">
        <f>AI32*(1-AJ32)*AE32</f>
        <v>45.609929999999999</v>
      </c>
      <c r="AG32" s="28">
        <f>IF(AND(AE32&gt;0,AC32&gt;0,Z32&gt;0),((Z32-AC32)*AE32)/((AE32-AC32)*Z32),0)</f>
        <v>0.90655242157368665</v>
      </c>
      <c r="AH32" s="60">
        <f t="shared" si="0"/>
        <v>0.91719606875537518</v>
      </c>
      <c r="AI32" s="12">
        <v>225</v>
      </c>
      <c r="AJ32" s="14">
        <v>8.4000000000000005E-2</v>
      </c>
      <c r="AK32" s="15">
        <v>0.22520000000000001</v>
      </c>
      <c r="AL32" s="30">
        <f>AI32*(1-AJ32)*AK32</f>
        <v>46.413719999999998</v>
      </c>
      <c r="AM32" s="19">
        <v>1.65</v>
      </c>
      <c r="AN32" s="19">
        <v>1112.1199999999999</v>
      </c>
      <c r="AO32" s="101">
        <f>AO30+AI32-AN32</f>
        <v>1289.1500000000005</v>
      </c>
      <c r="AP32" s="102"/>
      <c r="AQ32" s="12"/>
      <c r="AR32" s="31"/>
      <c r="AS32" s="20"/>
      <c r="AT32" s="20"/>
      <c r="AU32" s="20"/>
      <c r="AV32" s="20"/>
    </row>
    <row r="33" spans="1:48" x14ac:dyDescent="0.2">
      <c r="A33" s="158"/>
      <c r="B33" s="33">
        <v>2</v>
      </c>
      <c r="C33" s="11" t="s">
        <v>52</v>
      </c>
      <c r="D33" s="34">
        <v>16161</v>
      </c>
      <c r="E33" s="34">
        <v>7</v>
      </c>
      <c r="F33" s="34">
        <v>16286</v>
      </c>
      <c r="G33" s="35">
        <v>1.9</v>
      </c>
      <c r="H33" s="35">
        <v>8.5</v>
      </c>
      <c r="I33" s="34">
        <v>16223</v>
      </c>
      <c r="J33" s="35">
        <v>4.5999999999999996</v>
      </c>
      <c r="K33" s="34">
        <v>16366</v>
      </c>
      <c r="L33" s="36">
        <v>7.0999999999999994E-2</v>
      </c>
      <c r="M33" s="37">
        <f>ROUND(K33*(1-L33),0)</f>
        <v>15204</v>
      </c>
      <c r="N33" s="38">
        <v>0.71399999999999997</v>
      </c>
      <c r="O33" s="25">
        <f>M33*N33</f>
        <v>10855.655999999999</v>
      </c>
      <c r="P33" s="36">
        <v>0.23100000000000001</v>
      </c>
      <c r="Q33" s="25">
        <f>M33*P33</f>
        <v>3512.1240000000003</v>
      </c>
      <c r="R33" s="39">
        <v>5.5E-2</v>
      </c>
      <c r="S33" s="25">
        <f>M33*R33</f>
        <v>836.22</v>
      </c>
      <c r="T33" s="28">
        <v>0.2</v>
      </c>
      <c r="U33" s="25">
        <f>M33*T33</f>
        <v>3040.8</v>
      </c>
      <c r="V33" s="39">
        <v>0.51600000000000001</v>
      </c>
      <c r="W33" s="25">
        <f>M33*V33</f>
        <v>7845.2640000000001</v>
      </c>
      <c r="X33" s="39">
        <v>0.39</v>
      </c>
      <c r="Y33" s="25">
        <f>X33*M33</f>
        <v>5929.56</v>
      </c>
      <c r="Z33" s="40">
        <v>2.9199999999999999E-3</v>
      </c>
      <c r="AA33" s="18">
        <f>M33*Z33</f>
        <v>44.395679999999999</v>
      </c>
      <c r="AB33" s="27">
        <f>IF(M33&gt;0,(AD33+AL33)/M33,0)</f>
        <v>3.2081634635622207E-3</v>
      </c>
      <c r="AC33" s="40">
        <v>2.7999999999999998E-4</v>
      </c>
      <c r="AD33" s="37">
        <f>AC33*M33</f>
        <v>4.2571199999999996</v>
      </c>
      <c r="AE33" s="28">
        <v>0.224</v>
      </c>
      <c r="AF33" s="41">
        <f>AI33*(1-AJ33)*AE33</f>
        <v>43.152031999999998</v>
      </c>
      <c r="AG33" s="28">
        <f>IF(AND(AE33&gt;0,AC33&gt;0,Z33&gt;0),((Z33-AC33)*AE33)/((AE33-AC33)*Z33),0)</f>
        <v>0.90524114046667925</v>
      </c>
      <c r="AH33" s="29">
        <f t="shared" si="0"/>
        <v>0.91382984493883346</v>
      </c>
      <c r="AI33" s="34">
        <v>211</v>
      </c>
      <c r="AJ33" s="36">
        <v>8.6999999999999994E-2</v>
      </c>
      <c r="AK33" s="38">
        <v>0.2311</v>
      </c>
      <c r="AL33" s="41">
        <f>AI33*(1-AJ33)*AK33</f>
        <v>44.5197973</v>
      </c>
      <c r="AM33" s="42">
        <v>1.62</v>
      </c>
      <c r="AN33" s="42"/>
      <c r="AO33" s="121">
        <f>AO32+AI33-AN33</f>
        <v>1500.1500000000005</v>
      </c>
      <c r="AP33" s="104"/>
      <c r="AQ33" s="43"/>
      <c r="AR33" s="44"/>
      <c r="AS33" s="45"/>
      <c r="AT33" s="45"/>
      <c r="AU33" s="45"/>
      <c r="AV33" s="45"/>
    </row>
    <row r="34" spans="1:48" x14ac:dyDescent="0.2">
      <c r="A34" s="158"/>
      <c r="B34" s="33">
        <v>3</v>
      </c>
      <c r="C34" s="46" t="s">
        <v>53</v>
      </c>
      <c r="D34" s="43">
        <v>21100</v>
      </c>
      <c r="E34" s="43">
        <v>5</v>
      </c>
      <c r="F34" s="43">
        <v>20396</v>
      </c>
      <c r="G34" s="37">
        <v>2.4</v>
      </c>
      <c r="H34" s="37">
        <v>8.4</v>
      </c>
      <c r="I34" s="43">
        <v>18977</v>
      </c>
      <c r="J34" s="37">
        <v>3.5</v>
      </c>
      <c r="K34" s="43">
        <v>16284</v>
      </c>
      <c r="L34" s="39">
        <v>7.1999999999999995E-2</v>
      </c>
      <c r="M34" s="37">
        <f>ROUND(K34*(1-L34),0)</f>
        <v>15112</v>
      </c>
      <c r="N34" s="28">
        <v>0.56699999999999995</v>
      </c>
      <c r="O34" s="25">
        <f>M34*N34</f>
        <v>8568.503999999999</v>
      </c>
      <c r="P34" s="39">
        <v>0.42299999999999999</v>
      </c>
      <c r="Q34" s="25">
        <f>M34*P34</f>
        <v>6392.3760000000002</v>
      </c>
      <c r="R34" s="39">
        <v>0.01</v>
      </c>
      <c r="S34" s="25">
        <f>M34*R34</f>
        <v>151.12</v>
      </c>
      <c r="T34" s="28">
        <v>0.17</v>
      </c>
      <c r="U34" s="25">
        <f>M34*T34</f>
        <v>2569.04</v>
      </c>
      <c r="V34" s="39">
        <v>0.55400000000000005</v>
      </c>
      <c r="W34" s="25">
        <f>M34*V34</f>
        <v>8372.0480000000007</v>
      </c>
      <c r="X34" s="39">
        <v>0.39</v>
      </c>
      <c r="Y34" s="25">
        <f>X34*M34</f>
        <v>5893.68</v>
      </c>
      <c r="Z34" s="47">
        <v>2.8700000000000002E-3</v>
      </c>
      <c r="AA34" s="18">
        <f>M34*Z34</f>
        <v>43.37144</v>
      </c>
      <c r="AB34" s="27">
        <f>IF(M34&gt;0,(AD34+AL34)/M34,0)</f>
        <v>3.2176428798305983E-3</v>
      </c>
      <c r="AC34" s="47">
        <v>2.7999999999999998E-4</v>
      </c>
      <c r="AD34" s="37">
        <f>AC34*M34</f>
        <v>4.2313599999999996</v>
      </c>
      <c r="AE34" s="28">
        <v>0.2215</v>
      </c>
      <c r="AF34" s="41">
        <f>AI34*(1-AJ34)*AE34</f>
        <v>43.394508000000002</v>
      </c>
      <c r="AG34" s="28">
        <f>IF(AND(AE34&gt;0,AC34&gt;0,Z34&gt;0),((Z34-AC34)*AE34)/((AE34-AC34)*Z34),0)</f>
        <v>0.90358124899393844</v>
      </c>
      <c r="AH34" s="29">
        <f t="shared" si="0"/>
        <v>0.91410930335013718</v>
      </c>
      <c r="AI34" s="43">
        <v>216</v>
      </c>
      <c r="AJ34" s="39">
        <v>9.2999999999999999E-2</v>
      </c>
      <c r="AK34" s="28">
        <v>0.2266</v>
      </c>
      <c r="AL34" s="41">
        <f>AI34*(1-AJ34)*AK34</f>
        <v>44.393659200000002</v>
      </c>
      <c r="AM34" s="18">
        <v>1.65</v>
      </c>
      <c r="AN34" s="18"/>
      <c r="AO34" s="121">
        <f>AO33+AI34-AN34</f>
        <v>1716.1500000000005</v>
      </c>
      <c r="AP34" s="104"/>
      <c r="AQ34" s="43"/>
      <c r="AR34" s="48"/>
      <c r="AS34" s="41"/>
      <c r="AT34" s="41"/>
      <c r="AU34" s="41"/>
      <c r="AV34" s="41"/>
    </row>
    <row r="35" spans="1:48" s="22" customFormat="1" ht="13.5" thickBot="1" x14ac:dyDescent="0.25">
      <c r="A35" s="159"/>
      <c r="B35" s="49" t="s">
        <v>38</v>
      </c>
      <c r="C35" s="50"/>
      <c r="D35" s="51">
        <f>SUM(D32:D34)</f>
        <v>42907</v>
      </c>
      <c r="E35" s="51"/>
      <c r="F35" s="51">
        <f>SUM(F32:F34)</f>
        <v>47231</v>
      </c>
      <c r="G35" s="52"/>
      <c r="H35" s="52"/>
      <c r="I35" s="51">
        <f>SUM(I32:I34)</f>
        <v>45214</v>
      </c>
      <c r="J35" s="52"/>
      <c r="K35" s="51">
        <f>SUM(K32:K34)</f>
        <v>49001</v>
      </c>
      <c r="L35" s="21">
        <f>IF(K35&gt;0,(K32*L32+K33*L33+K34*L34)/K35,0)</f>
        <v>7.1332319748576553E-2</v>
      </c>
      <c r="M35" s="52">
        <f>M32+M33+M34</f>
        <v>45506</v>
      </c>
      <c r="N35" s="53">
        <f>IF(M35&gt;0,O35/M35,0)</f>
        <v>0.70323649628620388</v>
      </c>
      <c r="O35" s="54">
        <f>O32+O33+O34</f>
        <v>32001.479999999996</v>
      </c>
      <c r="P35" s="21">
        <f>IF(M35&gt;0,Q35/M35,0)</f>
        <v>0.26705533336263354</v>
      </c>
      <c r="Q35" s="54">
        <f>Q32+Q33+Q34</f>
        <v>12152.62</v>
      </c>
      <c r="R35" s="21">
        <f>IF(M35&gt;0,S35/M35,0)</f>
        <v>2.9708170351162487E-2</v>
      </c>
      <c r="S35" s="54">
        <f>S32+S33+S34</f>
        <v>1351.9</v>
      </c>
      <c r="T35" s="21">
        <f>IF(M35&gt;0,U35/M35,0)</f>
        <v>0.19771480683865861</v>
      </c>
      <c r="U35" s="54">
        <f>U32+U33+U34</f>
        <v>8997.2099999999991</v>
      </c>
      <c r="V35" s="21">
        <f>IF(M35&gt;0,W35/M35,0)</f>
        <v>0.52261090845163272</v>
      </c>
      <c r="W35" s="54">
        <f>W32+W33+W34</f>
        <v>23781.932000000001</v>
      </c>
      <c r="X35" s="21">
        <f>IF(M35&gt;0,Y35/M35,0)</f>
        <v>0.38666197864017937</v>
      </c>
      <c r="Y35" s="54">
        <f>Y32+Y33+Y34</f>
        <v>17595.440000000002</v>
      </c>
      <c r="Z35" s="55">
        <f>IF(M35&gt;0,AA35/M35,0)</f>
        <v>2.9167476816244014E-3</v>
      </c>
      <c r="AA35" s="56">
        <f>SUM(AA32:AA34)</f>
        <v>132.72952000000001</v>
      </c>
      <c r="AB35" s="55">
        <f>IF(M35&gt;0,(AB32*M32+AB33*M33+AB34*M34)/M35,0)</f>
        <v>3.2538315057355077E-3</v>
      </c>
      <c r="AC35" s="55">
        <f>IF(K35&gt;0,(K32*AC32+K33*AC33+K34*AC34)/K35,0)</f>
        <v>2.7999999999999998E-4</v>
      </c>
      <c r="AD35" s="52">
        <f>SUM(AD32:AD34)</f>
        <v>12.741679999999999</v>
      </c>
      <c r="AE35" s="53">
        <f>IF(K35&gt;0,(K32*AE32+K33*AE33+K34*AE34)/K35,0)</f>
        <v>0.22226824554600927</v>
      </c>
      <c r="AF35" s="58">
        <f>SUM(AF32:AF34)</f>
        <v>132.15647000000001</v>
      </c>
      <c r="AG35" s="53">
        <f>IF(AND(AA35&gt;0),((AA32*AG32+AA33*AG33+AA34*AG34)/AA35),0)</f>
        <v>0.90514294424197506</v>
      </c>
      <c r="AH35" s="57">
        <f t="shared" si="0"/>
        <v>0.91507317514568487</v>
      </c>
      <c r="AI35" s="51">
        <f>SUM(AI32:AI34)</f>
        <v>652</v>
      </c>
      <c r="AJ35" s="21">
        <f>IF(AI35&gt;0,(AJ32*AI32+AJ33*AI33+AJ34*AI34)/AI35,0)</f>
        <v>8.7952453987730064E-2</v>
      </c>
      <c r="AK35" s="53">
        <f>IF(K35&gt;0,(AK32*K32+AK33*K33+AK34*K34)/K35,0)</f>
        <v>0.22763580743250139</v>
      </c>
      <c r="AL35" s="58">
        <f>SUM(AL32:AL34)</f>
        <v>135.32717650000001</v>
      </c>
      <c r="AM35" s="56"/>
      <c r="AN35" s="56">
        <f>SUM(AN32:AN34)</f>
        <v>1112.1199999999999</v>
      </c>
      <c r="AO35" s="105"/>
      <c r="AP35" s="106">
        <f>AO34</f>
        <v>1716.1500000000005</v>
      </c>
      <c r="AQ35" s="51">
        <f>SUM(AQ32:AQ34)</f>
        <v>0</v>
      </c>
      <c r="AR35" s="59"/>
      <c r="AS35" s="58"/>
      <c r="AT35" s="58"/>
      <c r="AU35" s="58"/>
      <c r="AV35" s="58"/>
    </row>
    <row r="36" spans="1:48" x14ac:dyDescent="0.2">
      <c r="A36" s="157">
        <v>9</v>
      </c>
      <c r="B36" s="23">
        <v>1</v>
      </c>
      <c r="C36" s="11" t="s">
        <v>54</v>
      </c>
      <c r="D36" s="12">
        <v>15562</v>
      </c>
      <c r="E36" s="12">
        <v>5</v>
      </c>
      <c r="F36" s="12">
        <v>19625</v>
      </c>
      <c r="G36" s="13">
        <v>2.6</v>
      </c>
      <c r="H36" s="13">
        <v>7.9</v>
      </c>
      <c r="I36" s="12">
        <v>18415</v>
      </c>
      <c r="J36" s="13">
        <v>3.1</v>
      </c>
      <c r="K36" s="12">
        <v>16288</v>
      </c>
      <c r="L36" s="14">
        <v>6.7000000000000004E-2</v>
      </c>
      <c r="M36" s="24">
        <f>ROUND(K36*(1-L36),0)</f>
        <v>15197</v>
      </c>
      <c r="N36" s="15">
        <v>0.71799999999999997</v>
      </c>
      <c r="O36" s="25">
        <f>M36*N36</f>
        <v>10911.446</v>
      </c>
      <c r="P36" s="14">
        <v>0.25700000000000001</v>
      </c>
      <c r="Q36" s="25">
        <f>M36*P36</f>
        <v>3905.6289999999999</v>
      </c>
      <c r="R36" s="16">
        <v>2.5000000000000001E-2</v>
      </c>
      <c r="S36" s="25">
        <f>M36*R36</f>
        <v>379.92500000000001</v>
      </c>
      <c r="T36" s="26">
        <v>0.182</v>
      </c>
      <c r="U36" s="25">
        <f>M36*T36</f>
        <v>2765.8539999999998</v>
      </c>
      <c r="V36" s="16">
        <v>0.53900000000000003</v>
      </c>
      <c r="W36" s="25">
        <f>M36*V36</f>
        <v>8191.1830000000009</v>
      </c>
      <c r="X36" s="16">
        <v>0.39</v>
      </c>
      <c r="Y36" s="25">
        <f>X36*M36</f>
        <v>5926.83</v>
      </c>
      <c r="Z36" s="17">
        <v>2.96E-3</v>
      </c>
      <c r="AA36" s="18">
        <f>M36*Z36</f>
        <v>44.98312</v>
      </c>
      <c r="AB36" s="27">
        <f>IF(M36&gt;0,(AD36+AL36)/M36,0)</f>
        <v>3.2391317365269459E-3</v>
      </c>
      <c r="AC36" s="17">
        <v>2.7E-4</v>
      </c>
      <c r="AD36" s="24">
        <f>AC36*M36</f>
        <v>4.1031899999999997</v>
      </c>
      <c r="AE36" s="117">
        <v>0.2278</v>
      </c>
      <c r="AF36" s="30">
        <f>AI36*(1-AJ36)*AE36</f>
        <v>44.983665999999999</v>
      </c>
      <c r="AG36" s="28">
        <f>IF(AND(AE36&gt;0,AC36&gt;0,Z36&gt;0),((Z36-AC36)*AE36)/((AE36-AC36)*Z36),0)</f>
        <v>0.90986219815385205</v>
      </c>
      <c r="AH36" s="60">
        <f t="shared" si="0"/>
        <v>0.91772873474583372</v>
      </c>
      <c r="AI36" s="12">
        <v>217</v>
      </c>
      <c r="AJ36" s="14">
        <v>0.09</v>
      </c>
      <c r="AK36" s="15">
        <v>0.22850000000000001</v>
      </c>
      <c r="AL36" s="30">
        <f>AI36*(1-AJ36)*AK36</f>
        <v>45.121895000000002</v>
      </c>
      <c r="AM36" s="19">
        <v>1.7</v>
      </c>
      <c r="AN36" s="19"/>
      <c r="AO36" s="101">
        <f>AO34+AI36-AN36</f>
        <v>1933.1500000000005</v>
      </c>
      <c r="AP36" s="102"/>
      <c r="AQ36" s="12"/>
      <c r="AR36" s="31"/>
      <c r="AS36" s="20"/>
      <c r="AT36" s="20"/>
      <c r="AU36" s="20"/>
      <c r="AV36" s="20"/>
    </row>
    <row r="37" spans="1:48" x14ac:dyDescent="0.2">
      <c r="A37" s="158"/>
      <c r="B37" s="33">
        <v>2</v>
      </c>
      <c r="C37" s="11" t="s">
        <v>52</v>
      </c>
      <c r="D37" s="34">
        <v>17793</v>
      </c>
      <c r="E37" s="34">
        <v>8</v>
      </c>
      <c r="F37" s="34">
        <v>15790</v>
      </c>
      <c r="G37" s="35">
        <v>1.6</v>
      </c>
      <c r="H37" s="35">
        <v>6.7</v>
      </c>
      <c r="I37" s="34">
        <v>15269</v>
      </c>
      <c r="J37" s="35">
        <v>2.7</v>
      </c>
      <c r="K37" s="34">
        <v>16328</v>
      </c>
      <c r="L37" s="36">
        <v>6.3E-2</v>
      </c>
      <c r="M37" s="37">
        <f>ROUND(K37*(1-L37),0)</f>
        <v>15299</v>
      </c>
      <c r="N37" s="38">
        <v>0.69</v>
      </c>
      <c r="O37" s="25">
        <f>M37*N37</f>
        <v>10556.31</v>
      </c>
      <c r="P37" s="36">
        <v>0.27100000000000002</v>
      </c>
      <c r="Q37" s="25">
        <f>M37*P37</f>
        <v>4146.0290000000005</v>
      </c>
      <c r="R37" s="39">
        <v>3.9E-2</v>
      </c>
      <c r="S37" s="25">
        <f>M37*R37</f>
        <v>596.66099999999994</v>
      </c>
      <c r="T37" s="28">
        <v>0.20100000000000001</v>
      </c>
      <c r="U37" s="25">
        <f>M37*T37</f>
        <v>3075.0990000000002</v>
      </c>
      <c r="V37" s="39">
        <v>0.51200000000000001</v>
      </c>
      <c r="W37" s="25">
        <f>M37*V37</f>
        <v>7833.0879999999997</v>
      </c>
      <c r="X37" s="39">
        <v>0.39</v>
      </c>
      <c r="Y37" s="25">
        <f>X37*M37</f>
        <v>5966.6100000000006</v>
      </c>
      <c r="Z37" s="40">
        <v>3.0200000000000001E-3</v>
      </c>
      <c r="AA37" s="18">
        <f>M37*Z37</f>
        <v>46.202980000000004</v>
      </c>
      <c r="AB37" s="27">
        <f>IF(M37&gt;0,(AD37+AL37)/M37,0)</f>
        <v>3.7261014118569846E-3</v>
      </c>
      <c r="AC37" s="40">
        <v>2.7E-4</v>
      </c>
      <c r="AD37" s="37">
        <f>AC37*M37</f>
        <v>4.1307299999999998</v>
      </c>
      <c r="AE37" s="28">
        <v>0.2321</v>
      </c>
      <c r="AF37" s="41">
        <f>AI37*(1-AJ37)*AE37</f>
        <v>51.803559500000006</v>
      </c>
      <c r="AG37" s="28">
        <f>IF(AND(AE37&gt;0,AC37&gt;0,Z37&gt;0),((Z37-AC37)*AE37)/((AE37-AC37)*Z37),0)</f>
        <v>0.91165654897271453</v>
      </c>
      <c r="AH37" s="29">
        <f t="shared" si="0"/>
        <v>0.92859654545848813</v>
      </c>
      <c r="AI37" s="34">
        <v>245</v>
      </c>
      <c r="AJ37" s="36">
        <v>8.8999999999999996E-2</v>
      </c>
      <c r="AK37" s="38">
        <v>0.2369</v>
      </c>
      <c r="AL37" s="41">
        <f>AI37*(1-AJ37)*AK37</f>
        <v>52.874895500000008</v>
      </c>
      <c r="AM37" s="42">
        <v>1.65</v>
      </c>
      <c r="AN37" s="42"/>
      <c r="AO37" s="121">
        <f>AO36+AI37-AN37</f>
        <v>2178.1500000000005</v>
      </c>
      <c r="AP37" s="104"/>
      <c r="AQ37" s="43"/>
      <c r="AR37" s="44"/>
      <c r="AS37" s="45"/>
      <c r="AT37" s="45"/>
      <c r="AU37" s="45"/>
      <c r="AV37" s="45"/>
    </row>
    <row r="38" spans="1:48" x14ac:dyDescent="0.2">
      <c r="A38" s="158"/>
      <c r="B38" s="33">
        <v>3</v>
      </c>
      <c r="C38" s="11" t="s">
        <v>51</v>
      </c>
      <c r="D38" s="43">
        <v>19027</v>
      </c>
      <c r="E38" s="43">
        <v>5</v>
      </c>
      <c r="F38" s="43">
        <v>14301</v>
      </c>
      <c r="G38" s="37">
        <v>2.1</v>
      </c>
      <c r="H38" s="37">
        <v>6.9</v>
      </c>
      <c r="I38" s="43">
        <v>13384</v>
      </c>
      <c r="J38" s="37">
        <v>4.3</v>
      </c>
      <c r="K38" s="43">
        <v>16383</v>
      </c>
      <c r="L38" s="39">
        <v>6.4000000000000001E-2</v>
      </c>
      <c r="M38" s="37">
        <f>ROUND(K38*(1-L38),0)</f>
        <v>15334</v>
      </c>
      <c r="N38" s="28">
        <v>0.67800000000000005</v>
      </c>
      <c r="O38" s="25">
        <f>M38*N38</f>
        <v>10396.452000000001</v>
      </c>
      <c r="P38" s="39">
        <v>0.29899999999999999</v>
      </c>
      <c r="Q38" s="25">
        <f>M38*P38</f>
        <v>4584.866</v>
      </c>
      <c r="R38" s="39">
        <v>2.3E-2</v>
      </c>
      <c r="S38" s="25">
        <f>M38*R38</f>
        <v>352.68200000000002</v>
      </c>
      <c r="T38" s="28">
        <v>0.20799999999999999</v>
      </c>
      <c r="U38" s="25">
        <f>M38*T38</f>
        <v>3189.4719999999998</v>
      </c>
      <c r="V38" s="39">
        <v>0.50600000000000001</v>
      </c>
      <c r="W38" s="25">
        <f>M38*V38</f>
        <v>7759.0039999999999</v>
      </c>
      <c r="X38" s="39">
        <v>0.39</v>
      </c>
      <c r="Y38" s="25">
        <f>X38*M38</f>
        <v>5980.26</v>
      </c>
      <c r="Z38" s="47">
        <v>2.9199999999999999E-3</v>
      </c>
      <c r="AA38" s="18">
        <f>M38*Z38</f>
        <v>44.775279999999995</v>
      </c>
      <c r="AB38" s="27">
        <f>IF(M38&gt;0,(AD38+AL38)/M38,0)</f>
        <v>3.2135264771096911E-3</v>
      </c>
      <c r="AC38" s="47">
        <v>2.7E-4</v>
      </c>
      <c r="AD38" s="37">
        <f>AC38*M38</f>
        <v>4.14018</v>
      </c>
      <c r="AE38" s="28">
        <v>0.2286</v>
      </c>
      <c r="AF38" s="41">
        <f>AI38*(1-AJ38)*AE38</f>
        <v>43.925490000000003</v>
      </c>
      <c r="AG38" s="28">
        <f>IF(AND(AE38&gt;0,AC38&gt;0,Z38&gt;0),((Z38-AC38)*AE38)/((AE38-AC38)*Z38),0)</f>
        <v>0.90860740492761927</v>
      </c>
      <c r="AH38" s="29">
        <f t="shared" si="0"/>
        <v>0.9170342162315207</v>
      </c>
      <c r="AI38" s="43">
        <v>210</v>
      </c>
      <c r="AJ38" s="39">
        <v>8.5000000000000006E-2</v>
      </c>
      <c r="AK38" s="28">
        <v>0.2349</v>
      </c>
      <c r="AL38" s="41">
        <f>AI38*(1-AJ38)*AK38</f>
        <v>45.136035</v>
      </c>
      <c r="AM38" s="18">
        <v>1.56</v>
      </c>
      <c r="AN38" s="18"/>
      <c r="AO38" s="121">
        <f>AO37+AI38-AN38</f>
        <v>2388.1500000000005</v>
      </c>
      <c r="AP38" s="104"/>
      <c r="AQ38" s="43"/>
      <c r="AR38" s="48"/>
      <c r="AS38" s="41"/>
      <c r="AT38" s="41"/>
      <c r="AU38" s="41"/>
      <c r="AV38" s="41"/>
    </row>
    <row r="39" spans="1:48" s="22" customFormat="1" ht="13.5" thickBot="1" x14ac:dyDescent="0.25">
      <c r="A39" s="159"/>
      <c r="B39" s="49" t="s">
        <v>38</v>
      </c>
      <c r="C39" s="50"/>
      <c r="D39" s="51">
        <f>SUM(D36:D38)</f>
        <v>52382</v>
      </c>
      <c r="E39" s="51"/>
      <c r="F39" s="51">
        <f>SUM(F36:F38)</f>
        <v>49716</v>
      </c>
      <c r="G39" s="52"/>
      <c r="H39" s="52"/>
      <c r="I39" s="51">
        <f>SUM(I36:I38)</f>
        <v>47068</v>
      </c>
      <c r="J39" s="52"/>
      <c r="K39" s="51">
        <f>SUM(K36:K38)</f>
        <v>48999</v>
      </c>
      <c r="L39" s="21">
        <f>IF(K39&gt;0,(K36*L36+K37*L37+K38*L38)/K39,0)</f>
        <v>6.4664013551296959E-2</v>
      </c>
      <c r="M39" s="52">
        <f>M36+M37+M38</f>
        <v>45830</v>
      </c>
      <c r="N39" s="53">
        <f>IF(M39&gt;0,O39/M39,0)</f>
        <v>0.69526964870172381</v>
      </c>
      <c r="O39" s="54">
        <f>O36+O37+O38</f>
        <v>31864.208000000002</v>
      </c>
      <c r="P39" s="21">
        <f>IF(M39&gt;0,Q39/M39,0)</f>
        <v>0.27572603098407161</v>
      </c>
      <c r="Q39" s="54">
        <f>Q36+Q37+Q38</f>
        <v>12636.524000000001</v>
      </c>
      <c r="R39" s="21">
        <f>IF(M39&gt;0,S39/M39,0)</f>
        <v>2.9004320314204669E-2</v>
      </c>
      <c r="S39" s="54">
        <f>S36+S37+S38</f>
        <v>1329.268</v>
      </c>
      <c r="T39" s="21">
        <f>IF(M39&gt;0,U39/M39,0)</f>
        <v>0.19704178485708049</v>
      </c>
      <c r="U39" s="54">
        <f>U36+U37+U38</f>
        <v>9030.4249999999993</v>
      </c>
      <c r="V39" s="21">
        <f>IF(M39&gt;0,W39/M39,0)</f>
        <v>0.51894555967706746</v>
      </c>
      <c r="W39" s="54">
        <f>W36+W37+W38</f>
        <v>23783.275000000001</v>
      </c>
      <c r="X39" s="21">
        <f>IF(M39&gt;0,Y39/M39,0)</f>
        <v>0.39</v>
      </c>
      <c r="Y39" s="54">
        <f>Y36+Y37+Y38</f>
        <v>17873.7</v>
      </c>
      <c r="Z39" s="55">
        <f>IF(M39&gt;0,AA39/M39,0)</f>
        <v>2.9666458651538296E-3</v>
      </c>
      <c r="AA39" s="56">
        <f>SUM(AA36:AA38)</f>
        <v>135.96138000000002</v>
      </c>
      <c r="AB39" s="55">
        <f>IF(M39&gt;0,(AB36*M36+AB37*M37+AB38*M38)/M39,0)</f>
        <v>3.3931251472834392E-3</v>
      </c>
      <c r="AC39" s="55">
        <f>IF(K39&gt;0,(K36*AC36+K37*AC37+K38*AC38)/K39,0)</f>
        <v>2.7E-4</v>
      </c>
      <c r="AD39" s="52">
        <f>SUM(AD36:AD38)</f>
        <v>12.374099999999999</v>
      </c>
      <c r="AE39" s="53">
        <f>IF(K39&gt;0,(K36*AE36+K37*AE37+K38*AE38)/K39,0)</f>
        <v>0.22950037755872571</v>
      </c>
      <c r="AF39" s="58">
        <f>SUM(AF36:AF38)</f>
        <v>140.7127155</v>
      </c>
      <c r="AG39" s="53">
        <f>IF(AND(AA39&gt;0),((AA36*AG36+AA37*AG37+AA38*AG38)/AA39),0)</f>
        <v>0.91005872923459119</v>
      </c>
      <c r="AH39" s="57">
        <f t="shared" si="0"/>
        <v>0.92149315466566672</v>
      </c>
      <c r="AI39" s="51">
        <f>SUM(AI36:AI38)</f>
        <v>672</v>
      </c>
      <c r="AJ39" s="21">
        <f>IF(AI39&gt;0,(AJ36*AI36+AJ37*AI37+AJ38*AI38)/AI39,0)</f>
        <v>8.8072916666666654E-2</v>
      </c>
      <c r="AK39" s="53">
        <f>IF(K39&gt;0,(AK36*K36+AK37*K37+AK38*K38)/K39,0)</f>
        <v>0.23343900691850855</v>
      </c>
      <c r="AL39" s="58">
        <f>SUM(AL36:AL38)</f>
        <v>143.1328255</v>
      </c>
      <c r="AM39" s="56"/>
      <c r="AN39" s="56">
        <f>SUM(AN36:AN38)</f>
        <v>0</v>
      </c>
      <c r="AO39" s="105"/>
      <c r="AP39" s="106">
        <f>AO38</f>
        <v>2388.1500000000005</v>
      </c>
      <c r="AQ39" s="51">
        <f>SUM(AQ36:AQ38)</f>
        <v>0</v>
      </c>
      <c r="AR39" s="59"/>
      <c r="AS39" s="58"/>
      <c r="AT39" s="58"/>
      <c r="AU39" s="58"/>
      <c r="AV39" s="58"/>
    </row>
    <row r="40" spans="1:48" x14ac:dyDescent="0.2">
      <c r="A40" s="157">
        <v>10</v>
      </c>
      <c r="B40" s="23">
        <v>1</v>
      </c>
      <c r="C40" s="11" t="s">
        <v>56</v>
      </c>
      <c r="D40" s="12">
        <v>11422</v>
      </c>
      <c r="E40" s="12">
        <v>5</v>
      </c>
      <c r="F40" s="12">
        <v>16020</v>
      </c>
      <c r="G40" s="13">
        <v>2.2000000000000002</v>
      </c>
      <c r="H40" s="13">
        <v>7.4</v>
      </c>
      <c r="I40" s="12">
        <v>14264</v>
      </c>
      <c r="J40" s="13">
        <v>3.6</v>
      </c>
      <c r="K40" s="12">
        <v>16427</v>
      </c>
      <c r="L40" s="14">
        <v>6.6000000000000003E-2</v>
      </c>
      <c r="M40" s="24">
        <f>ROUND(K40*(1-L40),0)</f>
        <v>15343</v>
      </c>
      <c r="N40" s="15">
        <v>0.71</v>
      </c>
      <c r="O40" s="25">
        <f>M40*N40</f>
        <v>10893.529999999999</v>
      </c>
      <c r="P40" s="14">
        <v>0.26100000000000001</v>
      </c>
      <c r="Q40" s="25">
        <f>M40*P40</f>
        <v>4004.5230000000001</v>
      </c>
      <c r="R40" s="16">
        <v>2.9000000000000001E-2</v>
      </c>
      <c r="S40" s="25">
        <f>M40*R40</f>
        <v>444.947</v>
      </c>
      <c r="T40" s="26">
        <v>0.20799999999999999</v>
      </c>
      <c r="U40" s="25">
        <f>M40*T40</f>
        <v>3191.3440000000001</v>
      </c>
      <c r="V40" s="16">
        <v>0.50900000000000001</v>
      </c>
      <c r="W40" s="25">
        <f>M40*V40</f>
        <v>7809.5870000000004</v>
      </c>
      <c r="X40" s="16">
        <v>0.39</v>
      </c>
      <c r="Y40" s="25">
        <f>X40*M40</f>
        <v>5983.77</v>
      </c>
      <c r="Z40" s="17">
        <v>3.0000000000000001E-3</v>
      </c>
      <c r="AA40" s="18">
        <f>M40*Z40</f>
        <v>46.029000000000003</v>
      </c>
      <c r="AB40" s="27">
        <f>IF(M40&gt;0,(AD40+AL40)/M40,0)</f>
        <v>3.3676861500358465E-3</v>
      </c>
      <c r="AC40" s="17">
        <v>2.7999999999999998E-4</v>
      </c>
      <c r="AD40" s="24">
        <f>AC40*M40</f>
        <v>4.2960399999999996</v>
      </c>
      <c r="AE40" s="117">
        <v>0.22500000000000001</v>
      </c>
      <c r="AF40" s="30">
        <f>AI40*(1-AJ40)*AE40</f>
        <v>46.324350000000003</v>
      </c>
      <c r="AG40" s="28">
        <f>IF(AND(AE40&gt;0,AC40&gt;0,Z40&gt;0),((Z40-AC40)*AE40)/((AE40-AC40)*Z40),0)</f>
        <v>0.90779636881452475</v>
      </c>
      <c r="AH40" s="60">
        <f t="shared" si="0"/>
        <v>0.91797390809171986</v>
      </c>
      <c r="AI40" s="12">
        <v>226</v>
      </c>
      <c r="AJ40" s="14">
        <v>8.8999999999999996E-2</v>
      </c>
      <c r="AK40" s="15">
        <v>0.2301</v>
      </c>
      <c r="AL40" s="30">
        <f>AI40*(1-AJ40)*AK40</f>
        <v>47.374368599999997</v>
      </c>
      <c r="AM40" s="19">
        <v>1.6</v>
      </c>
      <c r="AN40" s="19"/>
      <c r="AO40" s="101">
        <f>AO38+AI40-AN40</f>
        <v>2614.1500000000005</v>
      </c>
      <c r="AP40" s="102"/>
      <c r="AQ40" s="12"/>
      <c r="AR40" s="31"/>
      <c r="AS40" s="20"/>
      <c r="AT40" s="20"/>
      <c r="AU40" s="20"/>
      <c r="AV40" s="20"/>
    </row>
    <row r="41" spans="1:48" x14ac:dyDescent="0.2">
      <c r="A41" s="158"/>
      <c r="B41" s="33">
        <v>2</v>
      </c>
      <c r="C41" s="11" t="s">
        <v>52</v>
      </c>
      <c r="D41" s="34">
        <v>18400</v>
      </c>
      <c r="E41" s="34">
        <v>8</v>
      </c>
      <c r="F41" s="34">
        <v>17292</v>
      </c>
      <c r="G41" s="35">
        <v>1.5</v>
      </c>
      <c r="H41" s="35">
        <v>7.8</v>
      </c>
      <c r="I41" s="34">
        <v>15510</v>
      </c>
      <c r="J41" s="35">
        <v>3.9</v>
      </c>
      <c r="K41" s="34">
        <v>16429</v>
      </c>
      <c r="L41" s="36">
        <v>7.0000000000000007E-2</v>
      </c>
      <c r="M41" s="37">
        <f>ROUND(K41*(1-L41),0)</f>
        <v>15279</v>
      </c>
      <c r="N41" s="38">
        <v>0.76700000000000002</v>
      </c>
      <c r="O41" s="25">
        <f>M41*N41</f>
        <v>11718.993</v>
      </c>
      <c r="P41" s="36">
        <v>0.20300000000000001</v>
      </c>
      <c r="Q41" s="25">
        <f>M41*P41</f>
        <v>3101.6370000000002</v>
      </c>
      <c r="R41" s="39">
        <v>0.03</v>
      </c>
      <c r="S41" s="25">
        <f>M41*R41</f>
        <v>458.37</v>
      </c>
      <c r="T41" s="28">
        <v>0.20499999999999999</v>
      </c>
      <c r="U41" s="25">
        <f>M41*T41</f>
        <v>3132.1949999999997</v>
      </c>
      <c r="V41" s="39">
        <v>0.51200000000000001</v>
      </c>
      <c r="W41" s="25">
        <f>M41*V41</f>
        <v>7822.848</v>
      </c>
      <c r="X41" s="39">
        <v>0.39</v>
      </c>
      <c r="Y41" s="25">
        <f>X41*M41</f>
        <v>5958.81</v>
      </c>
      <c r="Z41" s="40">
        <v>2.9499999999999999E-3</v>
      </c>
      <c r="AA41" s="18">
        <f>M41*Z41</f>
        <v>45.073050000000002</v>
      </c>
      <c r="AB41" s="27">
        <f>IF(M41&gt;0,(AD41+AL41)/M41,0)</f>
        <v>3.2568241704300019E-3</v>
      </c>
      <c r="AC41" s="40">
        <v>2.9E-4</v>
      </c>
      <c r="AD41" s="37">
        <f>AC41*M41</f>
        <v>4.4309099999999999</v>
      </c>
      <c r="AE41" s="28">
        <v>0.22239999999999999</v>
      </c>
      <c r="AF41" s="41">
        <f>AI41*(1-AJ41)*AE41</f>
        <v>44.158631999999997</v>
      </c>
      <c r="AG41" s="28">
        <f>IF(AND(AE41&gt;0,AC41&gt;0,Z41&gt;0),((Z41-AC41)*AE41)/((AE41-AC41)*Z41),0)</f>
        <v>0.90287222165837822</v>
      </c>
      <c r="AH41" s="29">
        <f t="shared" si="0"/>
        <v>0.91211482156349333</v>
      </c>
      <c r="AI41" s="34">
        <v>217</v>
      </c>
      <c r="AJ41" s="36">
        <v>8.5000000000000006E-2</v>
      </c>
      <c r="AK41" s="38">
        <v>0.2283</v>
      </c>
      <c r="AL41" s="41">
        <f>AI41*(1-AJ41)*AK41</f>
        <v>45.330106499999999</v>
      </c>
      <c r="AM41" s="42">
        <v>1.62</v>
      </c>
      <c r="AN41" s="42"/>
      <c r="AO41" s="121">
        <f>AO40+AI41-AN41</f>
        <v>2831.1500000000005</v>
      </c>
      <c r="AP41" s="104"/>
      <c r="AQ41" s="43"/>
      <c r="AR41" s="44"/>
      <c r="AS41" s="45"/>
      <c r="AT41" s="45"/>
      <c r="AU41" s="45"/>
      <c r="AV41" s="45"/>
    </row>
    <row r="42" spans="1:48" x14ac:dyDescent="0.2">
      <c r="A42" s="158"/>
      <c r="B42" s="33">
        <v>3</v>
      </c>
      <c r="C42" s="11" t="s">
        <v>51</v>
      </c>
      <c r="D42" s="43">
        <v>16820</v>
      </c>
      <c r="E42" s="43">
        <v>3</v>
      </c>
      <c r="F42" s="43">
        <v>12967</v>
      </c>
      <c r="G42" s="37">
        <v>2</v>
      </c>
      <c r="H42" s="37">
        <v>8.1</v>
      </c>
      <c r="I42" s="43">
        <v>12505</v>
      </c>
      <c r="J42" s="37">
        <v>4</v>
      </c>
      <c r="K42" s="43">
        <v>16249</v>
      </c>
      <c r="L42" s="39">
        <v>6.8000000000000005E-2</v>
      </c>
      <c r="M42" s="37">
        <f>ROUND(K42*(1-L42),0)</f>
        <v>15144</v>
      </c>
      <c r="N42" s="28">
        <v>0.70099999999999996</v>
      </c>
      <c r="O42" s="25">
        <f>M42*N42</f>
        <v>10615.944</v>
      </c>
      <c r="P42" s="39">
        <v>0.27700000000000002</v>
      </c>
      <c r="Q42" s="25">
        <f>M42*P42</f>
        <v>4194.8879999999999</v>
      </c>
      <c r="R42" s="39">
        <v>2.1999999999999999E-2</v>
      </c>
      <c r="S42" s="25">
        <f>M42*R42</f>
        <v>333.16800000000001</v>
      </c>
      <c r="T42" s="28">
        <v>0.20399999999999999</v>
      </c>
      <c r="U42" s="25">
        <f>M42*T42</f>
        <v>3089.3759999999997</v>
      </c>
      <c r="V42" s="39">
        <v>0.51900000000000002</v>
      </c>
      <c r="W42" s="25">
        <f>M42*V42</f>
        <v>7859.7359999999999</v>
      </c>
      <c r="X42" s="39">
        <v>0.39</v>
      </c>
      <c r="Y42" s="25">
        <f>X42*M42</f>
        <v>5906.16</v>
      </c>
      <c r="Z42" s="47">
        <v>2.9099999999999998E-3</v>
      </c>
      <c r="AA42" s="18">
        <f>M42*Z42</f>
        <v>44.069039999999994</v>
      </c>
      <c r="AB42" s="27">
        <f>IF(M42&gt;0,(AD42+AL42)/M42,0)</f>
        <v>3.2556481774960381E-3</v>
      </c>
      <c r="AC42" s="47">
        <v>2.9E-4</v>
      </c>
      <c r="AD42" s="37">
        <f>AC42*M42</f>
        <v>4.3917599999999997</v>
      </c>
      <c r="AE42" s="28">
        <v>0.22470000000000001</v>
      </c>
      <c r="AF42" s="41">
        <f>AI42*(1-AJ42)*AE42</f>
        <v>43.349124000000003</v>
      </c>
      <c r="AG42" s="28">
        <f>IF(AND(AE42&gt;0,AC42&gt;0,Z42&gt;0),((Z42-AC42)*AE42)/((AE42-AC42)*Z42),0)</f>
        <v>0.90150713646827407</v>
      </c>
      <c r="AH42" s="29">
        <f t="shared" si="0"/>
        <v>0.91206019341298539</v>
      </c>
      <c r="AI42" s="43">
        <v>212</v>
      </c>
      <c r="AJ42" s="39">
        <v>0.09</v>
      </c>
      <c r="AK42" s="28">
        <v>0.23280000000000001</v>
      </c>
      <c r="AL42" s="41">
        <f>AI42*(1-AJ42)*AK42</f>
        <v>44.911776000000003</v>
      </c>
      <c r="AM42" s="18">
        <v>1.56</v>
      </c>
      <c r="AN42" s="18"/>
      <c r="AO42" s="121">
        <f>AO41+AI42-AN42</f>
        <v>3043.1500000000005</v>
      </c>
      <c r="AP42" s="104"/>
      <c r="AQ42" s="43"/>
      <c r="AR42" s="48"/>
      <c r="AS42" s="41"/>
      <c r="AT42" s="41"/>
      <c r="AU42" s="41"/>
      <c r="AV42" s="41"/>
    </row>
    <row r="43" spans="1:48" s="22" customFormat="1" ht="13.5" thickBot="1" x14ac:dyDescent="0.25">
      <c r="A43" s="159"/>
      <c r="B43" s="49" t="s">
        <v>38</v>
      </c>
      <c r="C43" s="50"/>
      <c r="D43" s="51">
        <f>SUM(D40:D42)</f>
        <v>46642</v>
      </c>
      <c r="E43" s="51"/>
      <c r="F43" s="51">
        <f>SUM(F40:F42)</f>
        <v>46279</v>
      </c>
      <c r="G43" s="52"/>
      <c r="H43" s="52"/>
      <c r="I43" s="51">
        <f>SUM(I40:I42)</f>
        <v>42279</v>
      </c>
      <c r="J43" s="52"/>
      <c r="K43" s="51">
        <f>SUM(K40:K42)</f>
        <v>49105</v>
      </c>
      <c r="L43" s="21">
        <f>IF(K43&gt;0,(K40*L40+K41*L41+K42*L42)/K43,0)</f>
        <v>6.8000081458099992E-2</v>
      </c>
      <c r="M43" s="52">
        <f>M40+M41+M42</f>
        <v>45766</v>
      </c>
      <c r="N43" s="53">
        <f>IF(M43&gt;0,O43/M43,0)</f>
        <v>0.72605137001267328</v>
      </c>
      <c r="O43" s="54">
        <f>O40+O41+O42</f>
        <v>33228.467000000004</v>
      </c>
      <c r="P43" s="21">
        <f>IF(M43&gt;0,Q43/M43,0)</f>
        <v>0.24693108421098631</v>
      </c>
      <c r="Q43" s="54">
        <f>Q40+Q41+Q42</f>
        <v>11301.047999999999</v>
      </c>
      <c r="R43" s="21">
        <f>IF(M43&gt;0,S43/M43,0)</f>
        <v>2.7017545776340517E-2</v>
      </c>
      <c r="S43" s="54">
        <f>S40+S41+S42</f>
        <v>1236.4850000000001</v>
      </c>
      <c r="T43" s="21">
        <f>IF(M43&gt;0,U43/M43,0)</f>
        <v>0.2056748459555128</v>
      </c>
      <c r="U43" s="54">
        <f>U40+U41+U42</f>
        <v>9412.9149999999991</v>
      </c>
      <c r="V43" s="21">
        <f>IF(M43&gt;0,W43/M43,0)</f>
        <v>0.51331055805619896</v>
      </c>
      <c r="W43" s="54">
        <f>W40+W41+W42</f>
        <v>23492.171000000002</v>
      </c>
      <c r="X43" s="21">
        <f>IF(M43&gt;0,Y43/M43,0)</f>
        <v>0.39</v>
      </c>
      <c r="Y43" s="54">
        <f>Y40+Y41+Y42</f>
        <v>17848.740000000002</v>
      </c>
      <c r="Z43" s="55">
        <f>IF(M43&gt;0,AA43/M43,0)</f>
        <v>2.9535264169907789E-3</v>
      </c>
      <c r="AA43" s="56">
        <f>SUM(AA40:AA42)</f>
        <v>135.17108999999999</v>
      </c>
      <c r="AB43" s="55">
        <f>IF(M43&gt;0,(AB40*M40+AB41*M41+AB42*M42)/M43,0)</f>
        <v>3.2936013874928986E-3</v>
      </c>
      <c r="AC43" s="55">
        <f>IF(K43&gt;0,(K40*AC40+K41*AC41+K42*AC42)/K43,0)</f>
        <v>2.8665471947866811E-4</v>
      </c>
      <c r="AD43" s="52">
        <f>SUM(AD40:AD42)</f>
        <v>13.118709999999998</v>
      </c>
      <c r="AE43" s="53">
        <f>IF(K43&gt;0,(K40*AE40+K41*AE41+K42*AE42)/K43,0)</f>
        <v>0.22403085021891861</v>
      </c>
      <c r="AF43" s="58">
        <f>SUM(AF40:AF42)</f>
        <v>133.83210600000001</v>
      </c>
      <c r="AG43" s="53">
        <f>IF(AND(AA43&gt;0),((AA40*AG40+AA41*AG41+AA42*AG42)/AA43),0)</f>
        <v>0.90410396119383774</v>
      </c>
      <c r="AH43" s="57">
        <f t="shared" si="0"/>
        <v>0.9141035126234438</v>
      </c>
      <c r="AI43" s="51">
        <f>SUM(AI40:AI42)</f>
        <v>655</v>
      </c>
      <c r="AJ43" s="21">
        <f>IF(AI43&gt;0,(AJ40*AI40+AJ41*AI41+AJ42*AI42)/AI43,0)</f>
        <v>8.7998473282442743E-2</v>
      </c>
      <c r="AK43" s="53">
        <f>IF(K43&gt;0,(AK40*K40+AK41*K41+AK42*K42)/K43,0)</f>
        <v>0.23039121474391611</v>
      </c>
      <c r="AL43" s="58">
        <f>SUM(AL40:AL42)</f>
        <v>137.6162511</v>
      </c>
      <c r="AM43" s="56"/>
      <c r="AN43" s="56">
        <f>SUM(AN40:AN42)</f>
        <v>0</v>
      </c>
      <c r="AO43" s="105"/>
      <c r="AP43" s="106">
        <f>AO42</f>
        <v>3043.1500000000005</v>
      </c>
      <c r="AQ43" s="51">
        <f>SUM(AQ40:AQ42)</f>
        <v>0</v>
      </c>
      <c r="AR43" s="59"/>
      <c r="AS43" s="58"/>
      <c r="AT43" s="58"/>
      <c r="AU43" s="58"/>
      <c r="AV43" s="58"/>
    </row>
    <row r="44" spans="1:48" x14ac:dyDescent="0.2">
      <c r="A44" s="157">
        <v>11</v>
      </c>
      <c r="B44" s="23">
        <v>1</v>
      </c>
      <c r="C44" s="11" t="s">
        <v>56</v>
      </c>
      <c r="D44" s="12">
        <v>5959</v>
      </c>
      <c r="E44" s="12">
        <v>2</v>
      </c>
      <c r="F44" s="12">
        <v>14169</v>
      </c>
      <c r="G44" s="13">
        <v>1.5</v>
      </c>
      <c r="H44" s="13">
        <v>8</v>
      </c>
      <c r="I44" s="12">
        <v>12980</v>
      </c>
      <c r="J44" s="13">
        <v>5</v>
      </c>
      <c r="K44" s="12">
        <v>16251</v>
      </c>
      <c r="L44" s="14">
        <v>6.7000000000000004E-2</v>
      </c>
      <c r="M44" s="24">
        <f>ROUND(K44*(1-L44),0)</f>
        <v>15162</v>
      </c>
      <c r="N44" s="15">
        <v>0.78</v>
      </c>
      <c r="O44" s="25">
        <f>M44*N44</f>
        <v>11826.36</v>
      </c>
      <c r="P44" s="14">
        <v>0.19800000000000001</v>
      </c>
      <c r="Q44" s="25">
        <f>M44*P44</f>
        <v>3002.076</v>
      </c>
      <c r="R44" s="16">
        <v>2.1999999999999999E-2</v>
      </c>
      <c r="S44" s="25">
        <f>M44*R44</f>
        <v>333.56399999999996</v>
      </c>
      <c r="T44" s="26">
        <v>0.2</v>
      </c>
      <c r="U44" s="25">
        <f>M44*T44</f>
        <v>3032.4</v>
      </c>
      <c r="V44" s="16">
        <v>0.52600000000000002</v>
      </c>
      <c r="W44" s="25">
        <f>M44*V44</f>
        <v>7975.2120000000004</v>
      </c>
      <c r="X44" s="16">
        <v>0.39</v>
      </c>
      <c r="Y44" s="25">
        <f>X44*M44</f>
        <v>5913.18</v>
      </c>
      <c r="Z44" s="17">
        <v>2.8900000000000002E-3</v>
      </c>
      <c r="AA44" s="18">
        <f>M44*Z44</f>
        <v>43.818180000000005</v>
      </c>
      <c r="AB44" s="27">
        <f>IF(M44&gt;0,(AD44+AL44)/M44,0)</f>
        <v>3.2887691597414592E-3</v>
      </c>
      <c r="AC44" s="17">
        <v>2.7999999999999998E-4</v>
      </c>
      <c r="AD44" s="24">
        <f>AC44*M44</f>
        <v>4.2453599999999998</v>
      </c>
      <c r="AE44" s="117">
        <v>0.22500000000000001</v>
      </c>
      <c r="AF44" s="30">
        <f>AI44*(1-AJ44)*AE44</f>
        <v>44.166375000000002</v>
      </c>
      <c r="AG44" s="28">
        <f>IF(AND(AE44&gt;0,AC44&gt;0,Z44&gt;0),((Z44-AC44)*AE44)/((AE44-AC44)*Z44),0)</f>
        <v>0.90423946262692456</v>
      </c>
      <c r="AH44" s="60">
        <f t="shared" si="0"/>
        <v>0.91596533817788062</v>
      </c>
      <c r="AI44" s="12">
        <v>215</v>
      </c>
      <c r="AJ44" s="14">
        <v>8.6999999999999994E-2</v>
      </c>
      <c r="AK44" s="15">
        <v>0.2324</v>
      </c>
      <c r="AL44" s="30">
        <f>AI44*(1-AJ44)*AK44</f>
        <v>45.618958000000006</v>
      </c>
      <c r="AM44" s="19">
        <v>1.65</v>
      </c>
      <c r="AN44" s="19">
        <v>1107.8800000000001</v>
      </c>
      <c r="AO44" s="101">
        <f>AO42+AI44-AN44</f>
        <v>2150.2700000000004</v>
      </c>
      <c r="AP44" s="102"/>
      <c r="AQ44" s="12"/>
      <c r="AR44" s="31"/>
      <c r="AS44" s="20"/>
      <c r="AT44" s="20"/>
      <c r="AU44" s="20"/>
      <c r="AV44" s="20"/>
    </row>
    <row r="45" spans="1:48" x14ac:dyDescent="0.2">
      <c r="A45" s="158"/>
      <c r="B45" s="33">
        <v>2</v>
      </c>
      <c r="C45" s="46" t="s">
        <v>53</v>
      </c>
      <c r="D45" s="34">
        <v>17700</v>
      </c>
      <c r="E45" s="34">
        <v>9</v>
      </c>
      <c r="F45" s="34">
        <v>14885</v>
      </c>
      <c r="G45" s="35">
        <v>2.5</v>
      </c>
      <c r="H45" s="35">
        <v>7.8</v>
      </c>
      <c r="I45" s="34">
        <v>15659</v>
      </c>
      <c r="J45" s="35">
        <v>5</v>
      </c>
      <c r="K45" s="34">
        <v>16194</v>
      </c>
      <c r="L45" s="36">
        <v>6.7000000000000004E-2</v>
      </c>
      <c r="M45" s="37">
        <f>ROUND(K45*(1-L45),0)</f>
        <v>15109</v>
      </c>
      <c r="N45" s="38">
        <v>0.66800000000000004</v>
      </c>
      <c r="O45" s="25">
        <f>M45*N45</f>
        <v>10092.812</v>
      </c>
      <c r="P45" s="36">
        <v>0.31900000000000001</v>
      </c>
      <c r="Q45" s="25">
        <f>M45*P45</f>
        <v>4819.7709999999997</v>
      </c>
      <c r="R45" s="39">
        <v>1.2999999999999999E-2</v>
      </c>
      <c r="S45" s="25">
        <f>M45*R45</f>
        <v>196.417</v>
      </c>
      <c r="T45" s="28">
        <v>0.20300000000000001</v>
      </c>
      <c r="U45" s="25">
        <f>M45*T45</f>
        <v>3067.1270000000004</v>
      </c>
      <c r="V45" s="39">
        <v>0.50700000000000001</v>
      </c>
      <c r="W45" s="25">
        <f>M45*V45</f>
        <v>7660.2629999999999</v>
      </c>
      <c r="X45" s="39">
        <v>0.39</v>
      </c>
      <c r="Y45" s="25">
        <f>X45*M45</f>
        <v>5892.51</v>
      </c>
      <c r="Z45" s="40">
        <v>2.7799999999999999E-3</v>
      </c>
      <c r="AA45" s="18">
        <f>M45*Z45</f>
        <v>42.003019999999999</v>
      </c>
      <c r="AB45" s="27">
        <f>IF(M45&gt;0,(AD45+AL45)/M45,0)</f>
        <v>3.1049808458534652E-3</v>
      </c>
      <c r="AC45" s="40">
        <v>2.5000000000000001E-4</v>
      </c>
      <c r="AD45" s="37">
        <f>AC45*M45</f>
        <v>3.77725</v>
      </c>
      <c r="AE45" s="28">
        <v>0.21959999999999999</v>
      </c>
      <c r="AF45" s="41">
        <f>AI45*(1-AJ45)*AE45</f>
        <v>41.437641599999999</v>
      </c>
      <c r="AG45" s="28">
        <f>IF(AND(AE45&gt;0,AC45&gt;0,Z45&gt;0),((Z45-AC45)*AE45)/((AE45-AC45)*Z45),0)</f>
        <v>0.9111091796724462</v>
      </c>
      <c r="AH45" s="29">
        <f t="shared" si="0"/>
        <v>0.92049086645953837</v>
      </c>
      <c r="AI45" s="34">
        <v>206</v>
      </c>
      <c r="AJ45" s="36">
        <v>8.4000000000000005E-2</v>
      </c>
      <c r="AK45" s="38">
        <v>0.2286</v>
      </c>
      <c r="AL45" s="41">
        <f>AI45*(1-AJ45)*AK45</f>
        <v>43.135905600000001</v>
      </c>
      <c r="AM45" s="42">
        <v>1.6</v>
      </c>
      <c r="AN45" s="42"/>
      <c r="AO45" s="121">
        <f>AO44+AI45-AN45</f>
        <v>2356.2700000000004</v>
      </c>
      <c r="AP45" s="104"/>
      <c r="AQ45" s="43"/>
      <c r="AR45" s="44"/>
      <c r="AS45" s="45"/>
      <c r="AT45" s="45"/>
      <c r="AU45" s="45"/>
      <c r="AV45" s="45"/>
    </row>
    <row r="46" spans="1:48" x14ac:dyDescent="0.2">
      <c r="A46" s="158"/>
      <c r="B46" s="33">
        <v>3</v>
      </c>
      <c r="C46" s="11" t="s">
        <v>51</v>
      </c>
      <c r="D46" s="43">
        <v>20364</v>
      </c>
      <c r="E46" s="43">
        <v>4</v>
      </c>
      <c r="F46" s="43">
        <v>17067</v>
      </c>
      <c r="G46" s="37">
        <v>2.9</v>
      </c>
      <c r="H46" s="37">
        <v>7.1</v>
      </c>
      <c r="I46" s="43">
        <v>16495</v>
      </c>
      <c r="J46" s="37">
        <v>4.5999999999999996</v>
      </c>
      <c r="K46" s="43">
        <v>16184</v>
      </c>
      <c r="L46" s="39">
        <v>6.7000000000000004E-2</v>
      </c>
      <c r="M46" s="37">
        <f>ROUND(K46*(1-L46),0)</f>
        <v>15100</v>
      </c>
      <c r="N46" s="28">
        <v>0.66400000000000003</v>
      </c>
      <c r="O46" s="25">
        <f>M46*N46</f>
        <v>10026.4</v>
      </c>
      <c r="P46" s="39">
        <v>0.32200000000000001</v>
      </c>
      <c r="Q46" s="25">
        <f>M46*P46</f>
        <v>4862.2</v>
      </c>
      <c r="R46" s="39">
        <v>1.4E-2</v>
      </c>
      <c r="S46" s="25">
        <f>M46*R46</f>
        <v>211.4</v>
      </c>
      <c r="T46" s="28">
        <v>0.19800000000000001</v>
      </c>
      <c r="U46" s="25">
        <f>M46*T46</f>
        <v>2989.8</v>
      </c>
      <c r="V46" s="39">
        <v>0.52800000000000002</v>
      </c>
      <c r="W46" s="25">
        <f>M46*V46</f>
        <v>7972.8</v>
      </c>
      <c r="X46" s="39">
        <v>0.39</v>
      </c>
      <c r="Y46" s="25">
        <f>X46*M46</f>
        <v>5889</v>
      </c>
      <c r="Z46" s="47">
        <v>2.8800000000000002E-3</v>
      </c>
      <c r="AA46" s="18">
        <f>M46*Z46</f>
        <v>43.488</v>
      </c>
      <c r="AB46" s="27">
        <f>IF(M46&gt;0,(AD46+AL46)/M46,0)</f>
        <v>3.1273982715231794E-3</v>
      </c>
      <c r="AC46" s="47">
        <v>2.5999999999999998E-4</v>
      </c>
      <c r="AD46" s="37">
        <f>AC46*M46</f>
        <v>3.9259999999999997</v>
      </c>
      <c r="AE46" s="28">
        <v>0.22470000000000001</v>
      </c>
      <c r="AF46" s="41">
        <f>AI46*(1-AJ46)*AE46</f>
        <v>42.652329300000005</v>
      </c>
      <c r="AG46" s="28">
        <f>IF(AND(AE46&gt;0,AC46&gt;0,Z46&gt;0),((Z46-AC46)*AE46)/((AE46-AC46)*Z46),0)</f>
        <v>0.91077607972435115</v>
      </c>
      <c r="AH46" s="29">
        <f t="shared" si="0"/>
        <v>0.91791008328954549</v>
      </c>
      <c r="AI46" s="43">
        <v>207</v>
      </c>
      <c r="AJ46" s="39">
        <v>8.3000000000000004E-2</v>
      </c>
      <c r="AK46" s="28">
        <v>0.2281</v>
      </c>
      <c r="AL46" s="41">
        <f>AI46*(1-AJ46)*AK46</f>
        <v>43.297713900000005</v>
      </c>
      <c r="AM46" s="18">
        <v>1.55</v>
      </c>
      <c r="AN46" s="18"/>
      <c r="AO46" s="121">
        <f>AO45+AI46-AN46</f>
        <v>2563.2700000000004</v>
      </c>
      <c r="AP46" s="104"/>
      <c r="AQ46" s="43"/>
      <c r="AR46" s="48"/>
      <c r="AS46" s="41"/>
      <c r="AT46" s="41"/>
      <c r="AU46" s="41"/>
      <c r="AV46" s="41"/>
    </row>
    <row r="47" spans="1:48" s="22" customFormat="1" ht="13.5" thickBot="1" x14ac:dyDescent="0.25">
      <c r="A47" s="159"/>
      <c r="B47" s="49" t="s">
        <v>38</v>
      </c>
      <c r="C47" s="50"/>
      <c r="D47" s="51">
        <f>SUM(D44:D46)</f>
        <v>44023</v>
      </c>
      <c r="E47" s="51"/>
      <c r="F47" s="51">
        <f>SUM(F44:F46)</f>
        <v>46121</v>
      </c>
      <c r="G47" s="52"/>
      <c r="H47" s="52"/>
      <c r="I47" s="51">
        <f>SUM(I44:I46)</f>
        <v>45134</v>
      </c>
      <c r="J47" s="52"/>
      <c r="K47" s="51">
        <f>SUM(K44:K46)</f>
        <v>48629</v>
      </c>
      <c r="L47" s="21">
        <f>IF(K47&gt;0,(K44*L44+K45*L45+K46*L46)/K47,0)</f>
        <v>6.7000000000000004E-2</v>
      </c>
      <c r="M47" s="52">
        <f>M44+M45+M46</f>
        <v>45371</v>
      </c>
      <c r="N47" s="53">
        <f>IF(M47&gt;0,O47/M47,0)</f>
        <v>0.70409671375989069</v>
      </c>
      <c r="O47" s="54">
        <f>O44+O45+O46</f>
        <v>31945.572</v>
      </c>
      <c r="P47" s="21">
        <f>IF(M47&gt;0,Q47/M47,0)</f>
        <v>0.27956287055608203</v>
      </c>
      <c r="Q47" s="54">
        <f>Q44+Q45+Q46</f>
        <v>12684.046999999999</v>
      </c>
      <c r="R47" s="21">
        <f>IF(M47&gt;0,S47/M47,0)</f>
        <v>1.6340415684027242E-2</v>
      </c>
      <c r="S47" s="54">
        <f>S44+S45+S46</f>
        <v>741.38099999999997</v>
      </c>
      <c r="T47" s="21">
        <f>IF(M47&gt;0,U47/M47,0)</f>
        <v>0.20033340680170156</v>
      </c>
      <c r="U47" s="54">
        <f>U44+U45+U46</f>
        <v>9089.3270000000011</v>
      </c>
      <c r="V47" s="21">
        <f>IF(M47&gt;0,W47/M47,0)</f>
        <v>0.52033843203808605</v>
      </c>
      <c r="W47" s="54">
        <f>W44+W45+W46</f>
        <v>23608.275000000001</v>
      </c>
      <c r="X47" s="21">
        <f>IF(M47&gt;0,Y47/M47,0)</f>
        <v>0.39000000000000007</v>
      </c>
      <c r="Y47" s="54">
        <f>Y44+Y45+Y46</f>
        <v>17694.690000000002</v>
      </c>
      <c r="Z47" s="55">
        <f>IF(M47&gt;0,AA47/M47,0)</f>
        <v>2.8500407749443477E-3</v>
      </c>
      <c r="AA47" s="56">
        <f>SUM(AA44:AA46)</f>
        <v>129.3092</v>
      </c>
      <c r="AB47" s="55">
        <f>IF(M47&gt;0,(AB44*M44+AB45*M45+AB46*M46)/M47,0)</f>
        <v>3.173859679090168E-3</v>
      </c>
      <c r="AC47" s="55">
        <f>IF(K47&gt;0,(K44*AC44+K45*AC45+K46*AC46)/K47,0)</f>
        <v>2.6335355446338604E-4</v>
      </c>
      <c r="AD47" s="52">
        <f>SUM(AD44:AD46)</f>
        <v>11.94861</v>
      </c>
      <c r="AE47" s="53">
        <f>IF(K47&gt;0,(K44*AE44+K45*AE45+K46*AE46)/K47,0)</f>
        <v>0.22310189804437683</v>
      </c>
      <c r="AF47" s="58">
        <f>SUM(AF44:AF46)</f>
        <v>128.25634589999999</v>
      </c>
      <c r="AG47" s="53">
        <f>IF(AND(AA47&gt;0),((AA44*AG44+AA45*AG45+AA46*AG46)/AA47),0)</f>
        <v>0.90866925777522245</v>
      </c>
      <c r="AH47" s="57">
        <f t="shared" si="0"/>
        <v>0.91807676633359081</v>
      </c>
      <c r="AI47" s="51">
        <f>SUM(AI44:AI46)</f>
        <v>628</v>
      </c>
      <c r="AJ47" s="21">
        <f>IF(AI47&gt;0,(AJ44*AI44+AJ45*AI45+AJ46*AI46)/AI47,0)</f>
        <v>8.4697452229299364E-2</v>
      </c>
      <c r="AK47" s="53">
        <f>IF(K47&gt;0,(AK44*K44+AK45*K45+AK46*K46)/K47,0)</f>
        <v>0.22970349379999591</v>
      </c>
      <c r="AL47" s="58">
        <f>SUM(AL44:AL46)</f>
        <v>132.05257750000001</v>
      </c>
      <c r="AM47" s="56"/>
      <c r="AN47" s="56">
        <f>SUM(AN44:AN46)</f>
        <v>1107.8800000000001</v>
      </c>
      <c r="AO47" s="105"/>
      <c r="AP47" s="106">
        <f>AO46</f>
        <v>2563.2700000000004</v>
      </c>
      <c r="AQ47" s="51">
        <f>SUM(AQ44:AQ46)</f>
        <v>0</v>
      </c>
      <c r="AR47" s="59"/>
      <c r="AS47" s="58"/>
      <c r="AT47" s="58"/>
      <c r="AU47" s="58"/>
      <c r="AV47" s="58"/>
    </row>
    <row r="48" spans="1:48" x14ac:dyDescent="0.2">
      <c r="A48" s="157">
        <v>12</v>
      </c>
      <c r="B48" s="23">
        <v>1</v>
      </c>
      <c r="C48" s="11" t="s">
        <v>56</v>
      </c>
      <c r="D48" s="12">
        <v>9339</v>
      </c>
      <c r="E48" s="12">
        <v>2</v>
      </c>
      <c r="F48" s="12">
        <v>18642</v>
      </c>
      <c r="G48" s="13">
        <v>2.5</v>
      </c>
      <c r="H48" s="13">
        <v>7.3</v>
      </c>
      <c r="I48" s="12">
        <v>18098</v>
      </c>
      <c r="J48" s="13">
        <v>3.5</v>
      </c>
      <c r="K48" s="12">
        <v>15805</v>
      </c>
      <c r="L48" s="14">
        <v>6.7000000000000004E-2</v>
      </c>
      <c r="M48" s="24">
        <f>ROUND(K48*(1-L48),0)</f>
        <v>14746</v>
      </c>
      <c r="N48" s="15">
        <v>0.79200000000000004</v>
      </c>
      <c r="O48" s="25">
        <f>M48*N48</f>
        <v>11678.832</v>
      </c>
      <c r="P48" s="14">
        <v>0.187</v>
      </c>
      <c r="Q48" s="25">
        <f>M48*P48</f>
        <v>2757.502</v>
      </c>
      <c r="R48" s="16">
        <v>2.1000000000000001E-2</v>
      </c>
      <c r="S48" s="25">
        <f>M48*R48</f>
        <v>309.666</v>
      </c>
      <c r="T48" s="26">
        <v>0.217</v>
      </c>
      <c r="U48" s="25">
        <f>M48*T48</f>
        <v>3199.8820000000001</v>
      </c>
      <c r="V48" s="16">
        <v>0.51300000000000001</v>
      </c>
      <c r="W48" s="25">
        <f>M48*V48</f>
        <v>7564.6980000000003</v>
      </c>
      <c r="X48" s="16">
        <v>0.39</v>
      </c>
      <c r="Y48" s="25">
        <f>X48*M48</f>
        <v>5750.9400000000005</v>
      </c>
      <c r="Z48" s="17">
        <v>3.13E-3</v>
      </c>
      <c r="AA48" s="18">
        <f>M48*Z48</f>
        <v>46.154980000000002</v>
      </c>
      <c r="AB48" s="27">
        <f>IF(M48&gt;0,(AD48+AL48)/M48,0)</f>
        <v>3.5445178353451776E-3</v>
      </c>
      <c r="AC48" s="17">
        <v>2.5999999999999998E-4</v>
      </c>
      <c r="AD48" s="24">
        <f>AC48*M48</f>
        <v>3.8339599999999998</v>
      </c>
      <c r="AE48" s="117">
        <v>0.22850000000000001</v>
      </c>
      <c r="AF48" s="30">
        <f>AI48*(1-AJ48)*AE48</f>
        <v>47.093850000000003</v>
      </c>
      <c r="AG48" s="28">
        <f>IF(AND(AE48&gt;0,AC48&gt;0,Z48&gt;0),((Z48-AC48)*AE48)/((AE48-AC48)*Z48),0)</f>
        <v>0.91797743309268098</v>
      </c>
      <c r="AH48" s="60">
        <f t="shared" si="0"/>
        <v>0.92767364919406226</v>
      </c>
      <c r="AI48" s="12">
        <v>225</v>
      </c>
      <c r="AJ48" s="14">
        <v>8.4000000000000005E-2</v>
      </c>
      <c r="AK48" s="15">
        <v>0.23499999999999999</v>
      </c>
      <c r="AL48" s="30">
        <f>AI48*(1-AJ48)*AK48</f>
        <v>48.433499999999995</v>
      </c>
      <c r="AM48" s="19">
        <v>1.6</v>
      </c>
      <c r="AN48" s="19">
        <v>943.84</v>
      </c>
      <c r="AO48" s="101">
        <f>AO46+AI48-AN48</f>
        <v>1844.4300000000003</v>
      </c>
      <c r="AP48" s="102"/>
      <c r="AQ48" s="12"/>
      <c r="AR48" s="31"/>
      <c r="AS48" s="20"/>
      <c r="AT48" s="20"/>
      <c r="AU48" s="20"/>
      <c r="AV48" s="20"/>
    </row>
    <row r="49" spans="1:48" x14ac:dyDescent="0.2">
      <c r="A49" s="158"/>
      <c r="B49" s="33">
        <v>2</v>
      </c>
      <c r="C49" s="46" t="s">
        <v>53</v>
      </c>
      <c r="D49" s="34">
        <v>18600</v>
      </c>
      <c r="E49" s="34">
        <v>10</v>
      </c>
      <c r="F49" s="34">
        <v>15800</v>
      </c>
      <c r="G49" s="35">
        <v>3.9</v>
      </c>
      <c r="H49" s="35">
        <v>7.2</v>
      </c>
      <c r="I49" s="34">
        <v>16246</v>
      </c>
      <c r="J49" s="35">
        <v>3.8</v>
      </c>
      <c r="K49" s="34">
        <v>16347</v>
      </c>
      <c r="L49" s="36">
        <v>7.0000000000000007E-2</v>
      </c>
      <c r="M49" s="37">
        <f>ROUND(K49*(1-L49),0)</f>
        <v>15203</v>
      </c>
      <c r="N49" s="38">
        <v>0.83</v>
      </c>
      <c r="O49" s="25">
        <f>M49*N49</f>
        <v>12618.49</v>
      </c>
      <c r="P49" s="36">
        <v>0.14899999999999999</v>
      </c>
      <c r="Q49" s="25">
        <f>M49*P49</f>
        <v>2265.2469999999998</v>
      </c>
      <c r="R49" s="39">
        <v>2.1000000000000001E-2</v>
      </c>
      <c r="S49" s="25">
        <f>M49*R49</f>
        <v>319.26300000000003</v>
      </c>
      <c r="T49" s="28">
        <v>0.23499999999999999</v>
      </c>
      <c r="U49" s="25">
        <f>M49*T49</f>
        <v>3572.7049999999999</v>
      </c>
      <c r="V49" s="39">
        <v>0.49299999999999999</v>
      </c>
      <c r="W49" s="25">
        <f>M49*V49</f>
        <v>7495.0789999999997</v>
      </c>
      <c r="X49" s="39">
        <v>0.39</v>
      </c>
      <c r="Y49" s="25">
        <f>X49*M49</f>
        <v>5929.17</v>
      </c>
      <c r="Z49" s="40">
        <v>3.0799999999999998E-3</v>
      </c>
      <c r="AA49" s="18">
        <f>M49*Z49</f>
        <v>46.825240000000001</v>
      </c>
      <c r="AB49" s="27">
        <f>IF(M49&gt;0,(AD49+AL49)/M49,0)</f>
        <v>3.4883244622771819E-3</v>
      </c>
      <c r="AC49" s="40">
        <v>2.5000000000000001E-4</v>
      </c>
      <c r="AD49" s="37">
        <f>AC49*M49</f>
        <v>3.8007500000000003</v>
      </c>
      <c r="AE49" s="28">
        <v>0.2288</v>
      </c>
      <c r="AF49" s="41">
        <f>AI49*(1-AJ49)*AE49</f>
        <v>47.210134400000001</v>
      </c>
      <c r="AG49" s="28">
        <f>IF(AND(AE49&gt;0,AC49&gt;0,Z49&gt;0),((Z49-AC49)*AE49)/((AE49-AC49)*Z49),0)</f>
        <v>0.91983623464699815</v>
      </c>
      <c r="AH49" s="29">
        <f t="shared" si="0"/>
        <v>0.92930606187866338</v>
      </c>
      <c r="AI49" s="34">
        <v>226</v>
      </c>
      <c r="AJ49" s="36">
        <v>8.6999999999999994E-2</v>
      </c>
      <c r="AK49" s="38">
        <v>0.23860000000000001</v>
      </c>
      <c r="AL49" s="41">
        <f>AI49*(1-AJ49)*AK49</f>
        <v>49.232246799999999</v>
      </c>
      <c r="AM49" s="42">
        <v>1.6</v>
      </c>
      <c r="AN49" s="42"/>
      <c r="AO49" s="121">
        <f>AO48+AI49-AN49</f>
        <v>2070.4300000000003</v>
      </c>
      <c r="AP49" s="104"/>
      <c r="AQ49" s="43"/>
      <c r="AR49" s="44"/>
      <c r="AS49" s="45"/>
      <c r="AT49" s="45"/>
      <c r="AU49" s="45"/>
      <c r="AV49" s="45"/>
    </row>
    <row r="50" spans="1:48" x14ac:dyDescent="0.2">
      <c r="A50" s="158"/>
      <c r="B50" s="33">
        <v>3</v>
      </c>
      <c r="C50" s="11" t="s">
        <v>54</v>
      </c>
      <c r="D50" s="43">
        <v>20766</v>
      </c>
      <c r="E50" s="43">
        <v>6</v>
      </c>
      <c r="F50" s="43">
        <v>18309</v>
      </c>
      <c r="G50" s="37">
        <v>2.1</v>
      </c>
      <c r="H50" s="37">
        <v>6</v>
      </c>
      <c r="I50" s="43">
        <v>17581</v>
      </c>
      <c r="J50" s="37">
        <v>3</v>
      </c>
      <c r="K50" s="43">
        <v>16331</v>
      </c>
      <c r="L50" s="39">
        <v>7.0999999999999994E-2</v>
      </c>
      <c r="M50" s="37">
        <f>ROUND(K50*(1-L50),0)</f>
        <v>15171</v>
      </c>
      <c r="N50" s="28">
        <v>0.73899999999999999</v>
      </c>
      <c r="O50" s="25">
        <f>M50*N50</f>
        <v>11211.369000000001</v>
      </c>
      <c r="P50" s="39">
        <v>0.19900000000000001</v>
      </c>
      <c r="Q50" s="25">
        <f>M50*P50</f>
        <v>3019.029</v>
      </c>
      <c r="R50" s="39">
        <v>6.2E-2</v>
      </c>
      <c r="S50" s="25">
        <f>M50*R50</f>
        <v>940.60199999999998</v>
      </c>
      <c r="T50" s="28">
        <v>0.22500000000000001</v>
      </c>
      <c r="U50" s="25">
        <f>M50*T50</f>
        <v>3413.4749999999999</v>
      </c>
      <c r="V50" s="39">
        <v>0.495</v>
      </c>
      <c r="W50" s="25">
        <f>M50*V50</f>
        <v>7509.6449999999995</v>
      </c>
      <c r="X50" s="39">
        <v>0.4</v>
      </c>
      <c r="Y50" s="25">
        <f>X50*M50</f>
        <v>6068.4000000000005</v>
      </c>
      <c r="Z50" s="47">
        <v>3.15E-3</v>
      </c>
      <c r="AA50" s="18">
        <f>M50*Z50</f>
        <v>47.788649999999997</v>
      </c>
      <c r="AB50" s="27">
        <f>IF(M50&gt;0,(AD50+AL50)/M50,0)</f>
        <v>3.7516378287522252E-3</v>
      </c>
      <c r="AC50" s="47">
        <v>2.5999999999999998E-4</v>
      </c>
      <c r="AD50" s="37">
        <f>AC50*M50</f>
        <v>3.9444599999999999</v>
      </c>
      <c r="AE50" s="28">
        <v>0.22789999999999999</v>
      </c>
      <c r="AF50" s="41">
        <f>AI50*(1-AJ50)*AE50</f>
        <v>51.923596500000002</v>
      </c>
      <c r="AG50" s="28">
        <f>IF(AND(AE50&gt;0,AC50&gt;0,Z50&gt;0),((Z50-AC50)*AE50)/((AE50-AC50)*Z50),0)</f>
        <v>0.91850819868742917</v>
      </c>
      <c r="AH50" s="29">
        <f t="shared" si="0"/>
        <v>0.93173887963419399</v>
      </c>
      <c r="AI50" s="43">
        <v>249</v>
      </c>
      <c r="AJ50" s="39">
        <v>8.5000000000000006E-2</v>
      </c>
      <c r="AK50" s="28">
        <v>0.23250000000000001</v>
      </c>
      <c r="AL50" s="41">
        <f>AI50*(1-AJ50)*AK50</f>
        <v>52.971637500000007</v>
      </c>
      <c r="AM50" s="18">
        <v>1.75</v>
      </c>
      <c r="AN50" s="18"/>
      <c r="AO50" s="121">
        <f>AO49+AI50-AN50</f>
        <v>2319.4300000000003</v>
      </c>
      <c r="AP50" s="104"/>
      <c r="AQ50" s="43"/>
      <c r="AR50" s="48"/>
      <c r="AS50" s="41"/>
      <c r="AT50" s="41"/>
      <c r="AU50" s="41"/>
      <c r="AV50" s="41"/>
    </row>
    <row r="51" spans="1:48" s="22" customFormat="1" ht="13.5" thickBot="1" x14ac:dyDescent="0.25">
      <c r="A51" s="159"/>
      <c r="B51" s="49" t="s">
        <v>38</v>
      </c>
      <c r="C51" s="50"/>
      <c r="D51" s="51">
        <f>SUM(D48:D50)</f>
        <v>48705</v>
      </c>
      <c r="E51" s="51"/>
      <c r="F51" s="51">
        <f>SUM(F48:F50)</f>
        <v>52751</v>
      </c>
      <c r="G51" s="52"/>
      <c r="H51" s="52"/>
      <c r="I51" s="51">
        <f>SUM(I48:I50)</f>
        <v>51925</v>
      </c>
      <c r="J51" s="52"/>
      <c r="K51" s="51">
        <f>SUM(K48:K50)</f>
        <v>48483</v>
      </c>
      <c r="L51" s="21">
        <f>IF(K51&gt;0,(K48*L48+K49*L49+K50*L50)/K51,0)</f>
        <v>6.9358868056844686E-2</v>
      </c>
      <c r="M51" s="52">
        <f>M48+M49+M50</f>
        <v>45120</v>
      </c>
      <c r="N51" s="53">
        <f>IF(M51&gt;0,O51/M51,0)</f>
        <v>0.78698339982269505</v>
      </c>
      <c r="O51" s="54">
        <f>O48+O49+O50</f>
        <v>35508.690999999999</v>
      </c>
      <c r="P51" s="21">
        <f>IF(M51&gt;0,Q51/M51,0)</f>
        <v>0.17823089539007092</v>
      </c>
      <c r="Q51" s="54">
        <f>Q48+Q49+Q50</f>
        <v>8041.7780000000002</v>
      </c>
      <c r="R51" s="21">
        <f>IF(M51&gt;0,S51/M51,0)</f>
        <v>3.4785704787234042E-2</v>
      </c>
      <c r="S51" s="54">
        <f>S48+S49+S50</f>
        <v>1569.5309999999999</v>
      </c>
      <c r="T51" s="21">
        <f>IF(M51&gt;0,U51/M51,0)</f>
        <v>0.22575492021276594</v>
      </c>
      <c r="U51" s="54">
        <f>U48+U49+U50</f>
        <v>10186.062</v>
      </c>
      <c r="V51" s="21">
        <f>IF(M51&gt;0,W51/M51,0)</f>
        <v>0.50020882092198582</v>
      </c>
      <c r="W51" s="54">
        <f>W48+W49+W50</f>
        <v>22569.421999999999</v>
      </c>
      <c r="X51" s="21">
        <f>IF(M51&gt;0,Y51/M51,0)</f>
        <v>0.39336236702127664</v>
      </c>
      <c r="Y51" s="54">
        <f>Y48+Y49+Y50</f>
        <v>17748.510000000002</v>
      </c>
      <c r="Z51" s="55">
        <f>IF(M51&gt;0,AA51/M51,0)</f>
        <v>3.1198774379432625E-3</v>
      </c>
      <c r="AA51" s="56">
        <f>SUM(AA48:AA50)</f>
        <v>140.76886999999999</v>
      </c>
      <c r="AB51" s="55">
        <f>IF(M51&gt;0,(AB48*M48+AB49*M49+AB50*M50)/M51,0)</f>
        <v>3.5952250509751768E-3</v>
      </c>
      <c r="AC51" s="55">
        <f>IF(K51&gt;0,(K48*AC48+K49*AC49+K50*AC50)/K51,0)</f>
        <v>2.5662830270404061E-4</v>
      </c>
      <c r="AD51" s="52">
        <f>SUM(AD48:AD50)</f>
        <v>11.57917</v>
      </c>
      <c r="AE51" s="53">
        <f>IF(K51&gt;0,(K48*AE48+K49*AE49+K50*AE50)/K51,0)</f>
        <v>0.22839904708867026</v>
      </c>
      <c r="AF51" s="58">
        <f>SUM(AF48:AF50)</f>
        <v>146.22758090000002</v>
      </c>
      <c r="AG51" s="53">
        <f>IF(AND(AA51&gt;0),((AA48*AG48+AA49*AG49+AA50*AG50)/AA51),0)</f>
        <v>0.91877592923840379</v>
      </c>
      <c r="AH51" s="57">
        <f t="shared" si="0"/>
        <v>0.92963327244314164</v>
      </c>
      <c r="AI51" s="51">
        <f>SUM(AI48:AI50)</f>
        <v>700</v>
      </c>
      <c r="AJ51" s="21">
        <f>IF(AI51&gt;0,(AJ48*AI48+AJ49*AI49+AJ50*AI50)/AI51,0)</f>
        <v>8.5324285714285714E-2</v>
      </c>
      <c r="AK51" s="53">
        <f>IF(K51&gt;0,(AK48*K48+AK49*K49+AK50*K50)/K51,0)</f>
        <v>0.23537171173400986</v>
      </c>
      <c r="AL51" s="58">
        <f>SUM(AL48:AL50)</f>
        <v>150.63738430000001</v>
      </c>
      <c r="AM51" s="56"/>
      <c r="AN51" s="56">
        <f>SUM(AN48:AN50)</f>
        <v>943.84</v>
      </c>
      <c r="AO51" s="105"/>
      <c r="AP51" s="106">
        <f>AO50</f>
        <v>2319.4300000000003</v>
      </c>
      <c r="AQ51" s="51">
        <f>SUM(AQ48:AQ50)</f>
        <v>0</v>
      </c>
      <c r="AR51" s="59"/>
      <c r="AS51" s="58"/>
      <c r="AT51" s="58"/>
      <c r="AU51" s="58"/>
      <c r="AV51" s="58"/>
    </row>
    <row r="52" spans="1:48" x14ac:dyDescent="0.2">
      <c r="A52" s="157">
        <v>13</v>
      </c>
      <c r="B52" s="23">
        <v>1</v>
      </c>
      <c r="C52" s="11" t="s">
        <v>52</v>
      </c>
      <c r="D52" s="12">
        <v>9861</v>
      </c>
      <c r="E52" s="12">
        <v>4</v>
      </c>
      <c r="F52" s="12">
        <v>12099</v>
      </c>
      <c r="G52" s="13">
        <v>2.4</v>
      </c>
      <c r="H52" s="13">
        <v>9.5</v>
      </c>
      <c r="I52" s="12">
        <v>11823</v>
      </c>
      <c r="J52" s="13">
        <v>4.2</v>
      </c>
      <c r="K52" s="12">
        <v>16084</v>
      </c>
      <c r="L52" s="14">
        <v>6.6000000000000003E-2</v>
      </c>
      <c r="M52" s="24">
        <f>ROUND(K52*(1-L52),0)</f>
        <v>15022</v>
      </c>
      <c r="N52" s="15">
        <v>0.747</v>
      </c>
      <c r="O52" s="25">
        <f>M52*N52</f>
        <v>11221.433999999999</v>
      </c>
      <c r="P52" s="14">
        <v>0.23200000000000001</v>
      </c>
      <c r="Q52" s="25">
        <f>M52*P52</f>
        <v>3485.1040000000003</v>
      </c>
      <c r="R52" s="16">
        <v>2.1000000000000001E-2</v>
      </c>
      <c r="S52" s="25">
        <f>M52*R52</f>
        <v>315.46200000000005</v>
      </c>
      <c r="T52" s="26">
        <v>0.22600000000000001</v>
      </c>
      <c r="U52" s="25">
        <f>M52*T52</f>
        <v>3394.9720000000002</v>
      </c>
      <c r="V52" s="16">
        <v>0.48699999999999999</v>
      </c>
      <c r="W52" s="25">
        <f>M52*V52</f>
        <v>7315.7139999999999</v>
      </c>
      <c r="X52" s="16">
        <v>0.39</v>
      </c>
      <c r="Y52" s="25">
        <f>X52*M52</f>
        <v>5858.58</v>
      </c>
      <c r="Z52" s="17">
        <v>3.2200000000000002E-3</v>
      </c>
      <c r="AA52" s="18">
        <f>M52*Z52</f>
        <v>48.370840000000001</v>
      </c>
      <c r="AB52" s="27">
        <f>IF(M52&gt;0,(AD52+AL52)/M52,0)</f>
        <v>3.4156187058980159E-3</v>
      </c>
      <c r="AC52" s="17">
        <v>2.7999999999999998E-4</v>
      </c>
      <c r="AD52" s="24">
        <f>AC52*M52</f>
        <v>4.2061599999999997</v>
      </c>
      <c r="AE52" s="117">
        <v>0.22370000000000001</v>
      </c>
      <c r="AF52" s="30">
        <f>AI52*(1-AJ52)*AE52</f>
        <v>45.594981400000002</v>
      </c>
      <c r="AG52" s="28">
        <f>IF(AND(AE52&gt;0,AC52&gt;0,Z52&gt;0),((Z52-AC52)*AE52)/((AE52-AC52)*Z52),0)</f>
        <v>0.91418774544336467</v>
      </c>
      <c r="AH52" s="60">
        <f t="shared" si="0"/>
        <v>0.91913726036116561</v>
      </c>
      <c r="AI52" s="12">
        <v>223</v>
      </c>
      <c r="AJ52" s="14">
        <v>8.5999999999999993E-2</v>
      </c>
      <c r="AK52" s="15">
        <v>0.2311</v>
      </c>
      <c r="AL52" s="30">
        <f>AI52*(1-AJ52)*AK52</f>
        <v>47.103264199999998</v>
      </c>
      <c r="AM52" s="19">
        <v>1.6</v>
      </c>
      <c r="AN52" s="19">
        <v>857.74</v>
      </c>
      <c r="AO52" s="101">
        <f>AO50+AI52-AN52</f>
        <v>1684.6900000000003</v>
      </c>
      <c r="AP52" s="102"/>
      <c r="AQ52" s="12"/>
      <c r="AR52" s="31"/>
      <c r="AS52" s="20"/>
      <c r="AT52" s="20"/>
      <c r="AU52" s="20"/>
      <c r="AV52" s="20"/>
    </row>
    <row r="53" spans="1:48" x14ac:dyDescent="0.2">
      <c r="A53" s="158"/>
      <c r="B53" s="33">
        <v>2</v>
      </c>
      <c r="C53" s="11" t="s">
        <v>53</v>
      </c>
      <c r="D53" s="34">
        <v>18000</v>
      </c>
      <c r="E53" s="34">
        <v>10</v>
      </c>
      <c r="F53" s="34">
        <v>18734</v>
      </c>
      <c r="G53" s="35">
        <v>4.0999999999999996</v>
      </c>
      <c r="H53" s="35">
        <v>7</v>
      </c>
      <c r="I53" s="34">
        <v>18056</v>
      </c>
      <c r="J53" s="35">
        <v>3.7</v>
      </c>
      <c r="K53" s="34">
        <v>16255</v>
      </c>
      <c r="L53" s="36">
        <v>6.7000000000000004E-2</v>
      </c>
      <c r="M53" s="37">
        <f>ROUND(K53*(1-L53),0)</f>
        <v>15166</v>
      </c>
      <c r="N53" s="38">
        <v>0.755</v>
      </c>
      <c r="O53" s="25">
        <f>M53*N53</f>
        <v>11450.33</v>
      </c>
      <c r="P53" s="36">
        <v>0.223</v>
      </c>
      <c r="Q53" s="25">
        <f>M53*P53</f>
        <v>3382.018</v>
      </c>
      <c r="R53" s="39">
        <v>2.1999999999999999E-2</v>
      </c>
      <c r="S53" s="25">
        <f>M53*R53</f>
        <v>333.65199999999999</v>
      </c>
      <c r="T53" s="28">
        <v>0.218</v>
      </c>
      <c r="U53" s="25">
        <f>M53*T53</f>
        <v>3306.1880000000001</v>
      </c>
      <c r="V53" s="39">
        <v>0.49399999999999999</v>
      </c>
      <c r="W53" s="25">
        <f>M53*V53</f>
        <v>7492.0039999999999</v>
      </c>
      <c r="X53" s="39">
        <v>0.39</v>
      </c>
      <c r="Y53" s="25">
        <f>X53*M53</f>
        <v>5914.74</v>
      </c>
      <c r="Z53" s="40">
        <v>3.0799999999999998E-3</v>
      </c>
      <c r="AA53" s="18">
        <f>M53*Z53</f>
        <v>46.711279999999995</v>
      </c>
      <c r="AB53" s="27">
        <f>IF(M53&gt;0,(AD53+AL53)/M53,0)</f>
        <v>3.3575082157457472E-3</v>
      </c>
      <c r="AC53" s="40">
        <v>2.5999999999999998E-4</v>
      </c>
      <c r="AD53" s="37">
        <f>AC53*M53</f>
        <v>3.9431599999999998</v>
      </c>
      <c r="AE53" s="28">
        <v>0.22470000000000001</v>
      </c>
      <c r="AF53" s="41">
        <f>AI53*(1-AJ53)*AE53</f>
        <v>46.155177600000009</v>
      </c>
      <c r="AG53" s="28">
        <f>IF(AND(AE53&gt;0,AC53&gt;0,Z53&gt;0),((Z53-AC53)*AE53)/((AE53-AC53)*Z53),0)</f>
        <v>0.91664506407867663</v>
      </c>
      <c r="AH53" s="29">
        <f t="shared" si="0"/>
        <v>0.92361163672743074</v>
      </c>
      <c r="AI53" s="34">
        <v>224</v>
      </c>
      <c r="AJ53" s="36">
        <v>8.3000000000000004E-2</v>
      </c>
      <c r="AK53" s="38">
        <v>0.22869999999999999</v>
      </c>
      <c r="AL53" s="41">
        <f>AI53*(1-AJ53)*AK53</f>
        <v>46.976809600000003</v>
      </c>
      <c r="AM53" s="42">
        <v>1.6</v>
      </c>
      <c r="AN53" s="42"/>
      <c r="AO53" s="121">
        <f>AO52+AI53-AN53</f>
        <v>1908.6900000000003</v>
      </c>
      <c r="AP53" s="104"/>
      <c r="AQ53" s="43"/>
      <c r="AR53" s="44"/>
      <c r="AS53" s="45"/>
      <c r="AT53" s="45"/>
      <c r="AU53" s="45"/>
      <c r="AV53" s="45"/>
    </row>
    <row r="54" spans="1:48" x14ac:dyDescent="0.2">
      <c r="A54" s="158"/>
      <c r="B54" s="33">
        <v>3</v>
      </c>
      <c r="C54" s="46" t="s">
        <v>54</v>
      </c>
      <c r="D54" s="43">
        <v>20694</v>
      </c>
      <c r="E54" s="43">
        <v>7</v>
      </c>
      <c r="F54" s="43">
        <v>17754</v>
      </c>
      <c r="G54" s="37">
        <v>2.2000000000000002</v>
      </c>
      <c r="H54" s="37">
        <v>9.3000000000000007</v>
      </c>
      <c r="I54" s="43">
        <v>17820</v>
      </c>
      <c r="J54" s="37">
        <v>3.3</v>
      </c>
      <c r="K54" s="43">
        <v>16149</v>
      </c>
      <c r="L54" s="39">
        <v>6.7000000000000004E-2</v>
      </c>
      <c r="M54" s="37">
        <f>ROUND(K54*(1-L54),0)</f>
        <v>15067</v>
      </c>
      <c r="N54" s="28">
        <v>0.64100000000000001</v>
      </c>
      <c r="O54" s="25">
        <f>M54*N54</f>
        <v>9657.9470000000001</v>
      </c>
      <c r="P54" s="39">
        <v>0.32300000000000001</v>
      </c>
      <c r="Q54" s="25">
        <f>M54*P54</f>
        <v>4866.6410000000005</v>
      </c>
      <c r="R54" s="39">
        <v>3.5999999999999997E-2</v>
      </c>
      <c r="S54" s="25">
        <f>M54*R54</f>
        <v>542.41199999999992</v>
      </c>
      <c r="T54" s="28">
        <v>0.22700000000000001</v>
      </c>
      <c r="U54" s="25">
        <f>M54*T54</f>
        <v>3420.2090000000003</v>
      </c>
      <c r="V54" s="39">
        <v>0.496</v>
      </c>
      <c r="W54" s="25">
        <f>M54*V54</f>
        <v>7473.232</v>
      </c>
      <c r="X54" s="39">
        <v>0.39</v>
      </c>
      <c r="Y54" s="25">
        <f>X54*M54</f>
        <v>5876.13</v>
      </c>
      <c r="Z54" s="47">
        <v>2.9399999999999999E-3</v>
      </c>
      <c r="AA54" s="18">
        <f>M54*Z54</f>
        <v>44.296979999999998</v>
      </c>
      <c r="AB54" s="27">
        <f>IF(M54&gt;0,(AD54+AL54)/M54,0)</f>
        <v>3.194941501294219E-3</v>
      </c>
      <c r="AC54" s="47">
        <v>2.7E-4</v>
      </c>
      <c r="AD54" s="37">
        <f>AC54*M54</f>
        <v>4.0680899999999998</v>
      </c>
      <c r="AE54" s="28">
        <v>0.21909999999999999</v>
      </c>
      <c r="AF54" s="41">
        <f>AI54*(1-AJ54)*AE54</f>
        <v>42.686814800000001</v>
      </c>
      <c r="AG54" s="28">
        <f>IF(AND(AE54&gt;0,AC54&gt;0,Z54&gt;0),((Z54-AC54)*AE54)/((AE54-AC54)*Z54),0)</f>
        <v>0.90928378845940416</v>
      </c>
      <c r="AH54" s="29">
        <f t="shared" si="0"/>
        <v>0.91658547798700796</v>
      </c>
      <c r="AI54" s="43">
        <v>212</v>
      </c>
      <c r="AJ54" s="39">
        <v>8.1000000000000003E-2</v>
      </c>
      <c r="AK54" s="28">
        <v>0.22620000000000001</v>
      </c>
      <c r="AL54" s="41">
        <f>AI54*(1-AJ54)*AK54</f>
        <v>44.0700936</v>
      </c>
      <c r="AM54" s="18">
        <v>1.68</v>
      </c>
      <c r="AN54" s="18"/>
      <c r="AO54" s="121">
        <f>AO53+AI54-AN54</f>
        <v>2120.6900000000005</v>
      </c>
      <c r="AP54" s="104"/>
      <c r="AQ54" s="43"/>
      <c r="AR54" s="48"/>
      <c r="AS54" s="41"/>
      <c r="AT54" s="41"/>
      <c r="AU54" s="41"/>
      <c r="AV54" s="41"/>
    </row>
    <row r="55" spans="1:48" s="22" customFormat="1" ht="13.5" thickBot="1" x14ac:dyDescent="0.25">
      <c r="A55" s="159"/>
      <c r="B55" s="49" t="s">
        <v>38</v>
      </c>
      <c r="C55" s="50"/>
      <c r="D55" s="51">
        <f>SUM(D52:D54)</f>
        <v>48555</v>
      </c>
      <c r="E55" s="51"/>
      <c r="F55" s="51">
        <f>SUM(F52:F54)</f>
        <v>48587</v>
      </c>
      <c r="G55" s="52"/>
      <c r="H55" s="52"/>
      <c r="I55" s="51">
        <f>SUM(I52:I54)</f>
        <v>47699</v>
      </c>
      <c r="J55" s="52"/>
      <c r="K55" s="51">
        <f>SUM(K52:K54)</f>
        <v>48488</v>
      </c>
      <c r="L55" s="21">
        <f>IF(K55&gt;0,(K52*L52+K53*L53+K54*L54)/K55,0)</f>
        <v>6.6668289061211028E-2</v>
      </c>
      <c r="M55" s="52">
        <f>M52+M53+M54</f>
        <v>45255</v>
      </c>
      <c r="N55" s="53">
        <f>IF(M55&gt;0,O55/M55,0)</f>
        <v>0.71438981328030049</v>
      </c>
      <c r="O55" s="54">
        <f>O52+O53+O54</f>
        <v>32329.710999999999</v>
      </c>
      <c r="P55" s="21">
        <f>IF(M55&gt;0,Q55/M55,0)</f>
        <v>0.2592810297204729</v>
      </c>
      <c r="Q55" s="54">
        <f>Q52+Q53+Q54</f>
        <v>11733.763000000001</v>
      </c>
      <c r="R55" s="21">
        <f>IF(M55&gt;0,S55/M55,0)</f>
        <v>2.63291569992266E-2</v>
      </c>
      <c r="S55" s="54">
        <f>S52+S53+S54</f>
        <v>1191.5259999999998</v>
      </c>
      <c r="T55" s="21">
        <f>IF(M55&gt;0,U55/M55,0)</f>
        <v>0.22365195006076677</v>
      </c>
      <c r="U55" s="54">
        <f>U52+U53+U54</f>
        <v>10121.369000000001</v>
      </c>
      <c r="V55" s="21">
        <f>IF(M55&gt;0,W55/M55,0)</f>
        <v>0.4923422826207049</v>
      </c>
      <c r="W55" s="54">
        <f>W52+W53+W54</f>
        <v>22280.95</v>
      </c>
      <c r="X55" s="21">
        <f>IF(M55&gt;0,Y55/M55,0)</f>
        <v>0.39</v>
      </c>
      <c r="Y55" s="54">
        <f>Y52+Y53+Y54</f>
        <v>17649.45</v>
      </c>
      <c r="Z55" s="55">
        <f>IF(M55&gt;0,AA55/M55,0)</f>
        <v>3.0798607888631088E-3</v>
      </c>
      <c r="AA55" s="56">
        <f>SUM(AA52:AA54)</f>
        <v>139.37909999999999</v>
      </c>
      <c r="AB55" s="55">
        <f>IF(M55&gt;0,(AB52*M52+AB53*M53+AB54*M54)/M55,0)</f>
        <v>3.3226732383162079E-3</v>
      </c>
      <c r="AC55" s="55">
        <f>IF(K55&gt;0,(K52*AC52+K53*AC53+K54*AC54)/K55,0)</f>
        <v>2.699647335423198E-4</v>
      </c>
      <c r="AD55" s="52">
        <f>SUM(AD52:AD54)</f>
        <v>12.217409999999999</v>
      </c>
      <c r="AE55" s="53">
        <f>IF(K55&gt;0,(K52*AE52+K53*AE53+K54*AE54)/K55,0)</f>
        <v>0.22250320079194852</v>
      </c>
      <c r="AF55" s="58">
        <f>SUM(AF52:AF54)</f>
        <v>134.4369738</v>
      </c>
      <c r="AG55" s="53">
        <f>IF(AND(AA55&gt;0),((AA52*AG52+AA53*AG53+AA54*AG54)/AA55),0)</f>
        <v>0.9134527286035653</v>
      </c>
      <c r="AH55" s="57">
        <f t="shared" si="0"/>
        <v>0.91983672036056086</v>
      </c>
      <c r="AI55" s="51">
        <f>SUM(AI52:AI54)</f>
        <v>659</v>
      </c>
      <c r="AJ55" s="21">
        <f>IF(AI55&gt;0,(AJ52*AI52+AJ53*AI53+AJ54*AI54)/AI55,0)</f>
        <v>8.3371775417298927E-2</v>
      </c>
      <c r="AK55" s="53">
        <f>IF(K55&gt;0,(AK52*K52+AK53*K53+AK54*K54)/K55,0)</f>
        <v>0.22866347756145849</v>
      </c>
      <c r="AL55" s="58">
        <f>SUM(AL52:AL54)</f>
        <v>138.15016740000002</v>
      </c>
      <c r="AM55" s="56"/>
      <c r="AN55" s="56">
        <f>SUM(AN52:AN54)</f>
        <v>857.74</v>
      </c>
      <c r="AO55" s="105"/>
      <c r="AP55" s="106">
        <f>AO54</f>
        <v>2120.6900000000005</v>
      </c>
      <c r="AQ55" s="51">
        <f>SUM(AQ52:AQ54)</f>
        <v>0</v>
      </c>
      <c r="AR55" s="59"/>
      <c r="AS55" s="58"/>
      <c r="AT55" s="58"/>
      <c r="AU55" s="58"/>
      <c r="AV55" s="58"/>
    </row>
    <row r="56" spans="1:48" x14ac:dyDescent="0.2">
      <c r="A56" s="157">
        <v>14</v>
      </c>
      <c r="B56" s="23">
        <v>1</v>
      </c>
      <c r="C56" s="11" t="s">
        <v>52</v>
      </c>
      <c r="D56" s="12">
        <v>9290</v>
      </c>
      <c r="E56" s="12">
        <v>5</v>
      </c>
      <c r="F56" s="12">
        <v>11973</v>
      </c>
      <c r="G56" s="13">
        <v>1.9</v>
      </c>
      <c r="H56" s="13">
        <v>7.7</v>
      </c>
      <c r="I56" s="12">
        <v>11747</v>
      </c>
      <c r="J56" s="13">
        <v>4.3</v>
      </c>
      <c r="K56" s="12">
        <v>15353</v>
      </c>
      <c r="L56" s="14">
        <v>7.4999999999999997E-2</v>
      </c>
      <c r="M56" s="24">
        <f>ROUND(K56*(1-L56),0)</f>
        <v>14202</v>
      </c>
      <c r="N56" s="15">
        <v>0.76200000000000001</v>
      </c>
      <c r="O56" s="25">
        <f>M56*N56</f>
        <v>10821.924000000001</v>
      </c>
      <c r="P56" s="14">
        <v>0.185</v>
      </c>
      <c r="Q56" s="25">
        <f>M56*P56</f>
        <v>2627.37</v>
      </c>
      <c r="R56" s="16">
        <v>5.2999999999999999E-2</v>
      </c>
      <c r="S56" s="25">
        <f>M56*R56</f>
        <v>752.70600000000002</v>
      </c>
      <c r="T56" s="26">
        <v>0.22700000000000001</v>
      </c>
      <c r="U56" s="25">
        <f>M56*T56</f>
        <v>3223.8540000000003</v>
      </c>
      <c r="V56" s="16">
        <v>0.496</v>
      </c>
      <c r="W56" s="25">
        <f>M56*V56</f>
        <v>7044.192</v>
      </c>
      <c r="X56" s="16">
        <v>0.39</v>
      </c>
      <c r="Y56" s="25">
        <f>X56*M56</f>
        <v>5538.78</v>
      </c>
      <c r="Z56" s="17">
        <v>3.0500000000000002E-3</v>
      </c>
      <c r="AA56" s="18">
        <f>M56*Z56</f>
        <v>43.316100000000006</v>
      </c>
      <c r="AB56" s="27">
        <f>IF(M56&gt;0,(AD56+AL56)/M56,0)</f>
        <v>3.2383929869032528E-3</v>
      </c>
      <c r="AC56" s="17">
        <v>2.7E-4</v>
      </c>
      <c r="AD56" s="24">
        <f>AC56*M56</f>
        <v>3.8345400000000001</v>
      </c>
      <c r="AE56" s="117">
        <v>0.21609999999999999</v>
      </c>
      <c r="AF56" s="30">
        <f>AI56*(1-AJ56)*AE56</f>
        <v>40.203676199999997</v>
      </c>
      <c r="AG56" s="28">
        <f>IF(AND(AE56&gt;0,AC56&gt;0,Z56&gt;0),((Z56-AC56)*AE56)/((AE56-AC56)*Z56),0)</f>
        <v>0.91261565151078994</v>
      </c>
      <c r="AH56" s="60">
        <f t="shared" si="0"/>
        <v>0.91771880016956986</v>
      </c>
      <c r="AI56" s="12">
        <v>202</v>
      </c>
      <c r="AJ56" s="14">
        <v>7.9000000000000001E-2</v>
      </c>
      <c r="AK56" s="15">
        <v>0.2266</v>
      </c>
      <c r="AL56" s="30">
        <f>AI56*(1-AJ56)*AK56</f>
        <v>42.157117200000002</v>
      </c>
      <c r="AM56" s="19">
        <v>1.7</v>
      </c>
      <c r="AN56" s="19">
        <v>1012</v>
      </c>
      <c r="AO56" s="101">
        <f>AO54+AI56-AN56</f>
        <v>1310.6900000000005</v>
      </c>
      <c r="AP56" s="102"/>
      <c r="AQ56" s="12"/>
      <c r="AR56" s="31"/>
      <c r="AS56" s="20"/>
      <c r="AT56" s="20"/>
      <c r="AU56" s="20"/>
      <c r="AV56" s="20"/>
    </row>
    <row r="57" spans="1:48" x14ac:dyDescent="0.2">
      <c r="A57" s="158"/>
      <c r="B57" s="33">
        <v>2</v>
      </c>
      <c r="C57" s="11" t="s">
        <v>56</v>
      </c>
      <c r="D57" s="34">
        <v>18555</v>
      </c>
      <c r="E57" s="34">
        <v>11</v>
      </c>
      <c r="F57" s="34">
        <v>17675</v>
      </c>
      <c r="G57" s="35">
        <v>3.6</v>
      </c>
      <c r="H57" s="35">
        <v>5.4</v>
      </c>
      <c r="I57" s="34">
        <v>17581</v>
      </c>
      <c r="J57" s="35">
        <v>3</v>
      </c>
      <c r="K57" s="34">
        <v>15639</v>
      </c>
      <c r="L57" s="36">
        <v>7.0000000000000007E-2</v>
      </c>
      <c r="M57" s="37">
        <f>ROUND(K57*(1-L57),0)</f>
        <v>14544</v>
      </c>
      <c r="N57" s="38">
        <v>0.63500000000000001</v>
      </c>
      <c r="O57" s="25">
        <f>M57*N57</f>
        <v>9235.44</v>
      </c>
      <c r="P57" s="36">
        <v>0.34</v>
      </c>
      <c r="Q57" s="25">
        <f>M57*P57</f>
        <v>4944.96</v>
      </c>
      <c r="R57" s="39">
        <v>2.5000000000000001E-2</v>
      </c>
      <c r="S57" s="25">
        <f>M57*R57</f>
        <v>363.6</v>
      </c>
      <c r="T57" s="28">
        <v>0.21</v>
      </c>
      <c r="U57" s="25">
        <f>M57*T57</f>
        <v>3054.24</v>
      </c>
      <c r="V57" s="39">
        <v>0.51900000000000002</v>
      </c>
      <c r="W57" s="25">
        <f>M57*V57</f>
        <v>7548.3360000000002</v>
      </c>
      <c r="X57" s="39">
        <v>0.39</v>
      </c>
      <c r="Y57" s="25">
        <f>X57*M57</f>
        <v>5672.16</v>
      </c>
      <c r="Z57" s="40">
        <v>3.0999999999999999E-3</v>
      </c>
      <c r="AA57" s="18">
        <f>M57*Z57</f>
        <v>45.086399999999998</v>
      </c>
      <c r="AB57" s="27">
        <f>IF(M57&gt;0,(AD57+AL57)/M57,0)</f>
        <v>3.0156465621562155E-3</v>
      </c>
      <c r="AC57" s="40">
        <v>2.4000000000000001E-4</v>
      </c>
      <c r="AD57" s="37">
        <f>AC57*M57</f>
        <v>3.4905599999999999</v>
      </c>
      <c r="AE57" s="28">
        <v>0.2205</v>
      </c>
      <c r="AF57" s="41">
        <f>AI57*(1-AJ57)*AE57</f>
        <v>39.702788999999996</v>
      </c>
      <c r="AG57" s="28">
        <f>IF(AND(AE57&gt;0,AC57&gt;0,Z57&gt;0),((Z57-AC57)*AE57)/((AE57-AC57)*Z57),0)</f>
        <v>0.92358590873542412</v>
      </c>
      <c r="AH57" s="29">
        <f t="shared" si="0"/>
        <v>0.92140141195791581</v>
      </c>
      <c r="AI57" s="34">
        <v>197</v>
      </c>
      <c r="AJ57" s="36">
        <v>8.5999999999999993E-2</v>
      </c>
      <c r="AK57" s="38">
        <v>0.22420000000000001</v>
      </c>
      <c r="AL57" s="41">
        <f>AI57*(1-AJ57)*AK57</f>
        <v>40.369003599999999</v>
      </c>
      <c r="AM57" s="42">
        <v>1.6</v>
      </c>
      <c r="AN57" s="42"/>
      <c r="AO57" s="121">
        <f>AO56+AI57-AN57</f>
        <v>1507.6900000000005</v>
      </c>
      <c r="AP57" s="104"/>
      <c r="AQ57" s="43"/>
      <c r="AR57" s="44"/>
      <c r="AS57" s="45"/>
      <c r="AT57" s="45"/>
      <c r="AU57" s="45"/>
      <c r="AV57" s="45"/>
    </row>
    <row r="58" spans="1:48" x14ac:dyDescent="0.2">
      <c r="A58" s="158"/>
      <c r="B58" s="33">
        <v>3</v>
      </c>
      <c r="C58" s="46" t="s">
        <v>54</v>
      </c>
      <c r="D58" s="43">
        <v>20255</v>
      </c>
      <c r="E58" s="43">
        <v>7</v>
      </c>
      <c r="F58" s="43">
        <v>18556</v>
      </c>
      <c r="G58" s="37">
        <v>3.4</v>
      </c>
      <c r="H58" s="37">
        <v>8.1</v>
      </c>
      <c r="I58" s="43">
        <v>18348</v>
      </c>
      <c r="J58" s="37">
        <v>2.2999999999999998</v>
      </c>
      <c r="K58" s="43">
        <v>15903</v>
      </c>
      <c r="L58" s="39">
        <v>6.4000000000000001E-2</v>
      </c>
      <c r="M58" s="37">
        <f>ROUND(K58*(1-L58),0)</f>
        <v>14885</v>
      </c>
      <c r="N58" s="28">
        <v>0.67200000000000004</v>
      </c>
      <c r="O58" s="25">
        <f>M58*N58</f>
        <v>10002.720000000001</v>
      </c>
      <c r="P58" s="39">
        <v>0.29499999999999998</v>
      </c>
      <c r="Q58" s="25">
        <f>M58*P58</f>
        <v>4391.0749999999998</v>
      </c>
      <c r="R58" s="39">
        <v>3.3000000000000002E-2</v>
      </c>
      <c r="S58" s="25">
        <f>M58*R58</f>
        <v>491.20500000000004</v>
      </c>
      <c r="T58" s="28">
        <v>0.20799999999999999</v>
      </c>
      <c r="U58" s="25">
        <f>M58*T58</f>
        <v>3096.08</v>
      </c>
      <c r="V58" s="39">
        <v>0.50900000000000001</v>
      </c>
      <c r="W58" s="25">
        <f>M58*V58</f>
        <v>7576.4650000000001</v>
      </c>
      <c r="X58" s="39">
        <v>0.39</v>
      </c>
      <c r="Y58" s="25">
        <f>X58*M58</f>
        <v>5805.1500000000005</v>
      </c>
      <c r="Z58" s="47">
        <v>3.0200000000000001E-3</v>
      </c>
      <c r="AA58" s="18">
        <f>M58*Z58</f>
        <v>44.9527</v>
      </c>
      <c r="AB58" s="27">
        <f>IF(M58&gt;0,(AD58+AL58)/M58,0)</f>
        <v>3.3560134363453146E-3</v>
      </c>
      <c r="AC58" s="47">
        <v>2.4000000000000001E-4</v>
      </c>
      <c r="AD58" s="37">
        <f>AC58*M58</f>
        <v>3.5724</v>
      </c>
      <c r="AE58" s="28">
        <v>0.22020000000000001</v>
      </c>
      <c r="AF58" s="41">
        <f>AI58*(1-AJ58)*AE58</f>
        <v>45.432765000000003</v>
      </c>
      <c r="AG58" s="28">
        <f>IF(AND(AE58&gt;0,AC58&gt;0,Z58&gt;0),((Z58-AC58)*AE58)/((AE58-AC58)*Z58),0)</f>
        <v>0.92153419827084737</v>
      </c>
      <c r="AH58" s="29">
        <f t="shared" si="0"/>
        <v>0.92947890575685155</v>
      </c>
      <c r="AI58" s="43">
        <v>225</v>
      </c>
      <c r="AJ58" s="39">
        <v>8.3000000000000004E-2</v>
      </c>
      <c r="AK58" s="28">
        <v>0.2248</v>
      </c>
      <c r="AL58" s="41">
        <f>AI58*(1-AJ58)*AK58</f>
        <v>46.381860000000003</v>
      </c>
      <c r="AM58" s="18">
        <v>1.75</v>
      </c>
      <c r="AN58" s="18"/>
      <c r="AO58" s="121">
        <f>AO57+AI58-AN58</f>
        <v>1732.6900000000005</v>
      </c>
      <c r="AP58" s="104"/>
      <c r="AQ58" s="43"/>
      <c r="AR58" s="48"/>
      <c r="AS58" s="41"/>
      <c r="AT58" s="41"/>
      <c r="AU58" s="41"/>
      <c r="AV58" s="41"/>
    </row>
    <row r="59" spans="1:48" s="22" customFormat="1" ht="13.5" thickBot="1" x14ac:dyDescent="0.25">
      <c r="A59" s="159"/>
      <c r="B59" s="49" t="s">
        <v>38</v>
      </c>
      <c r="C59" s="50"/>
      <c r="D59" s="51">
        <f>SUM(D56:D58)</f>
        <v>48100</v>
      </c>
      <c r="E59" s="51"/>
      <c r="F59" s="51">
        <f>SUM(F56:F58)</f>
        <v>48204</v>
      </c>
      <c r="G59" s="52"/>
      <c r="H59" s="52"/>
      <c r="I59" s="51">
        <f>SUM(I56:I58)</f>
        <v>47676</v>
      </c>
      <c r="J59" s="52"/>
      <c r="K59" s="51">
        <f>SUM(K56:K58)</f>
        <v>46895</v>
      </c>
      <c r="L59" s="21">
        <f>IF(K59&gt;0,(K56*L56+K57*L57+K58*L58)/K59,0)</f>
        <v>6.9602239044674274E-2</v>
      </c>
      <c r="M59" s="52">
        <f>M56+M57+M58</f>
        <v>43631</v>
      </c>
      <c r="N59" s="53">
        <f>IF(M59&gt;0,O59/M59,0)</f>
        <v>0.68896160986454591</v>
      </c>
      <c r="O59" s="54">
        <f>O56+O57+O58</f>
        <v>30060.084000000003</v>
      </c>
      <c r="P59" s="21">
        <f>IF(M59&gt;0,Q59/M59,0)</f>
        <v>0.27419506772707475</v>
      </c>
      <c r="Q59" s="54">
        <f>Q56+Q57+Q58</f>
        <v>11963.404999999999</v>
      </c>
      <c r="R59" s="21">
        <f>IF(M59&gt;0,S59/M59,0)</f>
        <v>3.6843322408379363E-2</v>
      </c>
      <c r="S59" s="54">
        <f>S56+S57+S58</f>
        <v>1607.511</v>
      </c>
      <c r="T59" s="21">
        <f>IF(M59&gt;0,U59/M59,0)</f>
        <v>0.2148512296303087</v>
      </c>
      <c r="U59" s="54">
        <f>U56+U57+U58</f>
        <v>9374.1739999999991</v>
      </c>
      <c r="V59" s="21">
        <f>IF(M59&gt;0,W59/M59,0)</f>
        <v>0.50810187710572763</v>
      </c>
      <c r="W59" s="54">
        <f>W56+W57+W58</f>
        <v>22168.993000000002</v>
      </c>
      <c r="X59" s="21">
        <f>IF(M59&gt;0,Y59/M59,0)</f>
        <v>0.39</v>
      </c>
      <c r="Y59" s="54">
        <f>Y56+Y57+Y58</f>
        <v>17016.09</v>
      </c>
      <c r="Z59" s="55">
        <f>IF(M59&gt;0,AA59/M59,0)</f>
        <v>3.0564323531434073E-3</v>
      </c>
      <c r="AA59" s="56">
        <f>SUM(AA56:AA58)</f>
        <v>133.3552</v>
      </c>
      <c r="AB59" s="55">
        <f>IF(M59&gt;0,(AB56*M56+AB57*M57+AB58*M58)/M59,0)</f>
        <v>3.2042694597877656E-3</v>
      </c>
      <c r="AC59" s="55">
        <f>IF(K59&gt;0,(K56*AC56+K57*AC57+K58*AC58)/K59,0)</f>
        <v>2.4982172939545794E-4</v>
      </c>
      <c r="AD59" s="52">
        <f>SUM(AD56:AD58)</f>
        <v>10.897500000000001</v>
      </c>
      <c r="AE59" s="53">
        <f>IF(K59&gt;0,(K56*AE56+K57*AE57+K58*AE58)/K59,0)</f>
        <v>0.21895774389593772</v>
      </c>
      <c r="AF59" s="58">
        <f>SUM(AF56:AF58)</f>
        <v>125.33923019999999</v>
      </c>
      <c r="AG59" s="53">
        <f>IF(AND(AA59&gt;0),((AA56*AG56+AA57*AG57+AA58*AG58)/AA59),0)</f>
        <v>0.91933096641619738</v>
      </c>
      <c r="AH59" s="57">
        <f t="shared" si="0"/>
        <v>0.92305875966010631</v>
      </c>
      <c r="AI59" s="51">
        <f>SUM(AI56:AI58)</f>
        <v>624</v>
      </c>
      <c r="AJ59" s="21">
        <f>IF(AI59&gt;0,(AJ56*AI56+AJ57*AI57+AJ58*AI58)/AI59,0)</f>
        <v>8.2652243589743588E-2</v>
      </c>
      <c r="AK59" s="53">
        <f>IF(K59&gt;0,(AK56*K56+AK57*K57+AK58*K58)/K59,0)</f>
        <v>0.22518920993709349</v>
      </c>
      <c r="AL59" s="58">
        <f>SUM(AL56:AL58)</f>
        <v>128.90798080000002</v>
      </c>
      <c r="AM59" s="56"/>
      <c r="AN59" s="56">
        <f>SUM(AN56:AN58)</f>
        <v>1012</v>
      </c>
      <c r="AO59" s="105"/>
      <c r="AP59" s="106">
        <f>AO58</f>
        <v>1732.6900000000005</v>
      </c>
      <c r="AQ59" s="51">
        <f>SUM(AQ56:AQ58)</f>
        <v>0</v>
      </c>
      <c r="AR59" s="59"/>
      <c r="AS59" s="58"/>
      <c r="AT59" s="58"/>
      <c r="AU59" s="58"/>
      <c r="AV59" s="58"/>
    </row>
    <row r="60" spans="1:48" x14ac:dyDescent="0.2">
      <c r="A60" s="157">
        <v>15</v>
      </c>
      <c r="B60" s="23">
        <v>1</v>
      </c>
      <c r="C60" s="11" t="s">
        <v>52</v>
      </c>
      <c r="D60" s="12">
        <v>9600</v>
      </c>
      <c r="E60" s="12">
        <v>4</v>
      </c>
      <c r="F60" s="12">
        <v>9977</v>
      </c>
      <c r="G60" s="13">
        <v>2.9</v>
      </c>
      <c r="H60" s="13">
        <v>8.1999999999999993</v>
      </c>
      <c r="I60" s="12">
        <v>9464</v>
      </c>
      <c r="J60" s="13">
        <v>4.0999999999999996</v>
      </c>
      <c r="K60" s="12">
        <v>15703</v>
      </c>
      <c r="L60" s="14">
        <v>7.0000000000000007E-2</v>
      </c>
      <c r="M60" s="24">
        <f>ROUND(K60*(1-L60),0)</f>
        <v>14604</v>
      </c>
      <c r="N60" s="15">
        <v>0.64500000000000002</v>
      </c>
      <c r="O60" s="25">
        <f>M60*N60</f>
        <v>9419.58</v>
      </c>
      <c r="P60" s="14">
        <v>0.26700000000000002</v>
      </c>
      <c r="Q60" s="25">
        <f>M60*P60</f>
        <v>3899.268</v>
      </c>
      <c r="R60" s="16">
        <v>8.7999999999999995E-2</v>
      </c>
      <c r="S60" s="25">
        <f>M60*R60</f>
        <v>1285.1519999999998</v>
      </c>
      <c r="T60" s="26">
        <v>0.20300000000000001</v>
      </c>
      <c r="U60" s="25">
        <f>M60*T60</f>
        <v>2964.6120000000001</v>
      </c>
      <c r="V60" s="16">
        <v>0.48499999999999999</v>
      </c>
      <c r="W60" s="25">
        <f>M60*V60</f>
        <v>7082.94</v>
      </c>
      <c r="X60" s="16">
        <v>0.39</v>
      </c>
      <c r="Y60" s="25">
        <f>X60*M60</f>
        <v>5695.56</v>
      </c>
      <c r="Z60" s="17">
        <v>3.0500000000000002E-3</v>
      </c>
      <c r="AA60" s="18">
        <f>M60*Z60</f>
        <v>44.542200000000001</v>
      </c>
      <c r="AB60" s="27">
        <f>IF(M60&gt;0,(AD60+AL60)/M60,0)</f>
        <v>3.1710650917556836E-3</v>
      </c>
      <c r="AC60" s="17">
        <v>2.4000000000000001E-4</v>
      </c>
      <c r="AD60" s="24">
        <f>AC60*M60</f>
        <v>3.5049600000000001</v>
      </c>
      <c r="AE60" s="117">
        <v>0.21729999999999999</v>
      </c>
      <c r="AF60" s="30">
        <f>AI60*(1-AJ60)*AE60</f>
        <v>41.861323900000002</v>
      </c>
      <c r="AG60" s="28">
        <f>IF(AND(AE60&gt;0,AC60&gt;0,Z60&gt;0),((Z60-AC60)*AE60)/((AE60-AC60)*Z60),0)</f>
        <v>0.92233015574752308</v>
      </c>
      <c r="AH60" s="60">
        <f t="shared" si="0"/>
        <v>0.92531509032900094</v>
      </c>
      <c r="AI60" s="12">
        <v>211</v>
      </c>
      <c r="AJ60" s="14">
        <v>8.6999999999999994E-2</v>
      </c>
      <c r="AK60" s="15">
        <v>0.22220000000000001</v>
      </c>
      <c r="AL60" s="30">
        <f>AI60*(1-AJ60)*AK60</f>
        <v>42.805274600000004</v>
      </c>
      <c r="AM60" s="19">
        <v>1.6</v>
      </c>
      <c r="AN60" s="19">
        <v>1106.6600000000001</v>
      </c>
      <c r="AO60" s="101">
        <f>AO58+AI60-AN60-AP60</f>
        <v>747.04000000000042</v>
      </c>
      <c r="AP60" s="102">
        <v>89.99</v>
      </c>
      <c r="AQ60" s="12"/>
      <c r="AR60" s="31"/>
      <c r="AS60" s="20"/>
      <c r="AT60" s="20"/>
      <c r="AU60" s="20"/>
      <c r="AV60" s="20"/>
    </row>
    <row r="61" spans="1:48" x14ac:dyDescent="0.2">
      <c r="A61" s="158"/>
      <c r="B61" s="33">
        <v>2</v>
      </c>
      <c r="C61" s="11" t="s">
        <v>57</v>
      </c>
      <c r="D61" s="34">
        <v>18644</v>
      </c>
      <c r="E61" s="34">
        <v>10</v>
      </c>
      <c r="F61" s="34">
        <v>18070</v>
      </c>
      <c r="G61" s="35">
        <v>3</v>
      </c>
      <c r="H61" s="35">
        <v>7</v>
      </c>
      <c r="I61" s="34">
        <v>17709</v>
      </c>
      <c r="J61" s="35">
        <v>3.7</v>
      </c>
      <c r="K61" s="34">
        <v>16002</v>
      </c>
      <c r="L61" s="36">
        <v>7.0999999999999994E-2</v>
      </c>
      <c r="M61" s="37">
        <f>ROUND(K61*(1-L61),0)</f>
        <v>14866</v>
      </c>
      <c r="N61" s="38">
        <v>0.64600000000000002</v>
      </c>
      <c r="O61" s="25">
        <f>M61*N61</f>
        <v>9603.4359999999997</v>
      </c>
      <c r="P61" s="36">
        <v>0.314</v>
      </c>
      <c r="Q61" s="25">
        <f>M61*P61</f>
        <v>4667.924</v>
      </c>
      <c r="R61" s="39">
        <v>0.04</v>
      </c>
      <c r="S61" s="25">
        <f>M61*R61</f>
        <v>594.64</v>
      </c>
      <c r="T61" s="28">
        <v>0.20799999999999999</v>
      </c>
      <c r="U61" s="25">
        <f>M61*T61</f>
        <v>3092.1279999999997</v>
      </c>
      <c r="V61" s="39">
        <v>0.50900000000000001</v>
      </c>
      <c r="W61" s="25">
        <f>M61*V61</f>
        <v>7566.7939999999999</v>
      </c>
      <c r="X61" s="39">
        <v>0.39</v>
      </c>
      <c r="Y61" s="25">
        <f>X61*M61</f>
        <v>5797.74</v>
      </c>
      <c r="Z61" s="40">
        <v>3.0200000000000001E-3</v>
      </c>
      <c r="AA61" s="18">
        <f>M61*Z61</f>
        <v>44.895320000000005</v>
      </c>
      <c r="AB61" s="27">
        <f>IF(M61&gt;0,(AD61+AL61)/M61,0)</f>
        <v>3.1839713170994212E-3</v>
      </c>
      <c r="AC61" s="40">
        <v>2.4000000000000001E-4</v>
      </c>
      <c r="AD61" s="37">
        <f>AC61*M61</f>
        <v>3.5678399999999999</v>
      </c>
      <c r="AE61" s="28">
        <v>0.22059999999999999</v>
      </c>
      <c r="AF61" s="41">
        <f>AI61*(1-AJ61)*AE61</f>
        <v>43.313486399999995</v>
      </c>
      <c r="AG61" s="28">
        <f>IF(AND(AE61&gt;0,AC61&gt;0,Z61&gt;0),((Z61-AC61)*AE61)/((AE61-AC61)*Z61),0)</f>
        <v>0.9215323750779878</v>
      </c>
      <c r="AH61" s="29">
        <f t="shared" si="0"/>
        <v>0.92561906541556516</v>
      </c>
      <c r="AI61" s="34">
        <v>216</v>
      </c>
      <c r="AJ61" s="36">
        <v>9.0999999999999998E-2</v>
      </c>
      <c r="AK61" s="38">
        <v>0.22289999999999999</v>
      </c>
      <c r="AL61" s="41">
        <f>AI61*(1-AJ61)*AK61</f>
        <v>43.765077599999998</v>
      </c>
      <c r="AM61" s="42">
        <v>1.54</v>
      </c>
      <c r="AN61" s="42"/>
      <c r="AO61" s="121">
        <f>AO60+AI61-AN61</f>
        <v>963.04000000000042</v>
      </c>
      <c r="AP61" s="104"/>
      <c r="AQ61" s="43"/>
      <c r="AR61" s="44"/>
      <c r="AS61" s="45"/>
      <c r="AT61" s="45"/>
      <c r="AU61" s="45"/>
      <c r="AV61" s="45"/>
    </row>
    <row r="62" spans="1:48" x14ac:dyDescent="0.2">
      <c r="A62" s="158"/>
      <c r="B62" s="33">
        <v>3</v>
      </c>
      <c r="C62" s="46" t="s">
        <v>54</v>
      </c>
      <c r="D62" s="43">
        <v>17656</v>
      </c>
      <c r="E62" s="43">
        <v>8</v>
      </c>
      <c r="F62" s="43">
        <v>18575</v>
      </c>
      <c r="G62" s="37">
        <v>2.2000000000000002</v>
      </c>
      <c r="H62" s="37">
        <v>7.2</v>
      </c>
      <c r="I62" s="43">
        <v>17706</v>
      </c>
      <c r="J62" s="37">
        <v>2.6</v>
      </c>
      <c r="K62" s="43">
        <v>16263</v>
      </c>
      <c r="L62" s="39">
        <v>6.5000000000000002E-2</v>
      </c>
      <c r="M62" s="37">
        <f>ROUND(K62*(1-L62),0)</f>
        <v>15206</v>
      </c>
      <c r="N62" s="28">
        <v>0.627</v>
      </c>
      <c r="O62" s="25">
        <f>M62*N62</f>
        <v>9534.1620000000003</v>
      </c>
      <c r="P62" s="39">
        <v>0.33200000000000002</v>
      </c>
      <c r="Q62" s="25">
        <f>M62*P62</f>
        <v>5048.3919999999998</v>
      </c>
      <c r="R62" s="39">
        <v>4.1000000000000002E-2</v>
      </c>
      <c r="S62" s="25">
        <f>M62*R62</f>
        <v>623.44600000000003</v>
      </c>
      <c r="T62" s="28">
        <v>0.216</v>
      </c>
      <c r="U62" s="25">
        <f>M62*T62</f>
        <v>3284.4960000000001</v>
      </c>
      <c r="V62" s="39">
        <v>0.47499999999999998</v>
      </c>
      <c r="W62" s="25">
        <f>M62*V62</f>
        <v>7222.8499999999995</v>
      </c>
      <c r="X62" s="39">
        <v>0.39</v>
      </c>
      <c r="Y62" s="25">
        <f>X62*M62</f>
        <v>5930.34</v>
      </c>
      <c r="Z62" s="47">
        <v>3.0899999999999999E-3</v>
      </c>
      <c r="AA62" s="18">
        <f>M62*Z62</f>
        <v>46.986539999999998</v>
      </c>
      <c r="AB62" s="27">
        <f>IF(M62&gt;0,(AD62+AL62)/M62,0)</f>
        <v>3.1961368867552279E-3</v>
      </c>
      <c r="AC62" s="47">
        <v>2.4000000000000001E-4</v>
      </c>
      <c r="AD62" s="37">
        <f>AC62*M62</f>
        <v>3.6494400000000002</v>
      </c>
      <c r="AE62" s="28">
        <v>0.21990000000000001</v>
      </c>
      <c r="AF62" s="41">
        <f>AI62*(1-AJ62)*AE62</f>
        <v>45.074002499999999</v>
      </c>
      <c r="AG62" s="28">
        <f>IF(AND(AE62&gt;0,AC62&gt;0,Z62&gt;0),((Z62-AC62)*AE62)/((AE62-AC62)*Z62),0)</f>
        <v>0.9233378327848244</v>
      </c>
      <c r="AH62" s="29">
        <f t="shared" si="0"/>
        <v>0.92592267051121313</v>
      </c>
      <c r="AI62" s="43">
        <v>225</v>
      </c>
      <c r="AJ62" s="39">
        <v>8.8999999999999996E-2</v>
      </c>
      <c r="AK62" s="28">
        <v>0.21929999999999999</v>
      </c>
      <c r="AL62" s="41">
        <f>AI62*(1-AJ62)*AK62</f>
        <v>44.951017499999999</v>
      </c>
      <c r="AM62" s="18">
        <v>1.65</v>
      </c>
      <c r="AN62" s="18"/>
      <c r="AO62" s="121">
        <f>AO61+AI62-AN62</f>
        <v>1188.0400000000004</v>
      </c>
      <c r="AP62" s="104"/>
      <c r="AQ62" s="43"/>
      <c r="AR62" s="48"/>
      <c r="AS62" s="41"/>
      <c r="AT62" s="41"/>
      <c r="AU62" s="41"/>
      <c r="AV62" s="41"/>
    </row>
    <row r="63" spans="1:48" s="22" customFormat="1" ht="13.5" thickBot="1" x14ac:dyDescent="0.25">
      <c r="A63" s="159"/>
      <c r="B63" s="49" t="s">
        <v>38</v>
      </c>
      <c r="C63" s="50"/>
      <c r="D63" s="51">
        <f>SUM(D60:D62)</f>
        <v>45900</v>
      </c>
      <c r="E63" s="51"/>
      <c r="F63" s="51">
        <f>SUM(F60:F62)</f>
        <v>46622</v>
      </c>
      <c r="G63" s="52"/>
      <c r="H63" s="52"/>
      <c r="I63" s="51">
        <f>SUM(I60:I62)</f>
        <v>44879</v>
      </c>
      <c r="J63" s="52"/>
      <c r="K63" s="51">
        <f>SUM(K60:K62)</f>
        <v>47968</v>
      </c>
      <c r="L63" s="21">
        <f>IF(K63&gt;0,(K60*L60+K61*L61+K62*L62)/K63,0)</f>
        <v>6.8638404769846562E-2</v>
      </c>
      <c r="M63" s="52">
        <f>M60+M61+M62</f>
        <v>44676</v>
      </c>
      <c r="N63" s="53">
        <f>IF(M63&gt;0,O63/M63,0)</f>
        <v>0.63920624048706243</v>
      </c>
      <c r="O63" s="54">
        <f>O60+O61+O62</f>
        <v>28557.178</v>
      </c>
      <c r="P63" s="21">
        <f>IF(M63&gt;0,Q63/M63,0)</f>
        <v>0.30476282567821644</v>
      </c>
      <c r="Q63" s="54">
        <f>Q60+Q61+Q62</f>
        <v>13615.583999999999</v>
      </c>
      <c r="R63" s="21">
        <f>IF(M63&gt;0,S63/M63,0)</f>
        <v>5.6030933834721096E-2</v>
      </c>
      <c r="S63" s="54">
        <f>S60+S61+S62</f>
        <v>2503.2379999999998</v>
      </c>
      <c r="T63" s="21">
        <f>IF(M63&gt;0,U63/M63,0)</f>
        <v>0.20908845912794344</v>
      </c>
      <c r="U63" s="54">
        <f>U60+U61+U62</f>
        <v>9341.2360000000008</v>
      </c>
      <c r="V63" s="21">
        <f>IF(M63&gt;0,W63/M63,0)</f>
        <v>0.48958241561464766</v>
      </c>
      <c r="W63" s="54">
        <f>W60+W61+W62</f>
        <v>21872.583999999999</v>
      </c>
      <c r="X63" s="21">
        <f>IF(M63&gt;0,Y63/M63,0)</f>
        <v>0.39</v>
      </c>
      <c r="Y63" s="54">
        <f>Y60+Y61+Y62</f>
        <v>17423.64</v>
      </c>
      <c r="Z63" s="55">
        <f>IF(M63&gt;0,AA63/M63,0)</f>
        <v>3.0536319276569072E-3</v>
      </c>
      <c r="AA63" s="56">
        <f>SUM(AA60:AA62)</f>
        <v>136.42406</v>
      </c>
      <c r="AB63" s="55">
        <f>IF(M63&gt;0,(AB60*M60+AB61*M61+AB62*M62)/M63,0)</f>
        <v>3.183893135016564E-3</v>
      </c>
      <c r="AC63" s="55">
        <f>IF(K63&gt;0,(K60*AC60+K61*AC61+K62*AC62)/K63,0)</f>
        <v>2.3999999999999998E-4</v>
      </c>
      <c r="AD63" s="52">
        <f>SUM(AD60:AD62)</f>
        <v>10.722239999999999</v>
      </c>
      <c r="AE63" s="53">
        <f>IF(K63&gt;0,(K60*AE60+K61*AE61+K62*AE62)/K63,0)</f>
        <v>0.21928237158105404</v>
      </c>
      <c r="AF63" s="58">
        <f>SUM(AF60:AF62)</f>
        <v>130.2488128</v>
      </c>
      <c r="AG63" s="53">
        <f>IF(AND(AA63&gt;0),((AA60*AG60+AA61*AG61+AA62*AG62)/AA63),0)</f>
        <v>0.9224146763150215</v>
      </c>
      <c r="AH63" s="57">
        <f t="shared" si="0"/>
        <v>0.92562374384415524</v>
      </c>
      <c r="AI63" s="51">
        <f>SUM(AI60:AI62)</f>
        <v>652</v>
      </c>
      <c r="AJ63" s="21">
        <f>IF(AI63&gt;0,(AJ60*AI60+AJ61*AI61+AJ62*AI62)/AI63,0)</f>
        <v>8.9015337423312885E-2</v>
      </c>
      <c r="AK63" s="53">
        <f>IF(K63&gt;0,(AK60*K60+AK61*K61+AK62*K62)/K63,0)</f>
        <v>0.22145030645430286</v>
      </c>
      <c r="AL63" s="58">
        <f>SUM(AL60:AL62)</f>
        <v>131.52136970000001</v>
      </c>
      <c r="AM63" s="56"/>
      <c r="AN63" s="56">
        <f>SUM(AN60:AN62)</f>
        <v>1106.6600000000001</v>
      </c>
      <c r="AO63" s="105"/>
      <c r="AP63" s="106">
        <f>AO62</f>
        <v>1188.0400000000004</v>
      </c>
      <c r="AQ63" s="51">
        <f>SUM(AQ60:AQ62)</f>
        <v>0</v>
      </c>
      <c r="AR63" s="59"/>
      <c r="AS63" s="58"/>
      <c r="AT63" s="58"/>
      <c r="AU63" s="58"/>
      <c r="AV63" s="58"/>
    </row>
    <row r="64" spans="1:48" x14ac:dyDescent="0.2">
      <c r="A64" s="157">
        <v>16</v>
      </c>
      <c r="B64" s="23">
        <v>1</v>
      </c>
      <c r="C64" s="11" t="s">
        <v>53</v>
      </c>
      <c r="D64" s="12">
        <v>12800</v>
      </c>
      <c r="E64" s="12">
        <v>10</v>
      </c>
      <c r="F64" s="12">
        <v>19411</v>
      </c>
      <c r="G64" s="13">
        <v>3.2</v>
      </c>
      <c r="H64" s="13">
        <v>7.7</v>
      </c>
      <c r="I64" s="12">
        <v>18593</v>
      </c>
      <c r="J64" s="13">
        <v>1.7</v>
      </c>
      <c r="K64" s="12">
        <v>16288</v>
      </c>
      <c r="L64" s="14">
        <v>6.6000000000000003E-2</v>
      </c>
      <c r="M64" s="24">
        <f>ROUND(K64*(1-L64),0)</f>
        <v>15213</v>
      </c>
      <c r="N64" s="15">
        <v>0.77100000000000002</v>
      </c>
      <c r="O64" s="25">
        <f>M64*N64</f>
        <v>11729.223</v>
      </c>
      <c r="P64" s="14">
        <v>0.19400000000000001</v>
      </c>
      <c r="Q64" s="25">
        <f>M64*P64</f>
        <v>2951.3220000000001</v>
      </c>
      <c r="R64" s="16">
        <v>3.5000000000000003E-2</v>
      </c>
      <c r="S64" s="25">
        <f>M64*R64</f>
        <v>532.45500000000004</v>
      </c>
      <c r="T64" s="26">
        <v>0.20799999999999999</v>
      </c>
      <c r="U64" s="25">
        <f>M64*T64</f>
        <v>3164.3039999999996</v>
      </c>
      <c r="V64" s="16">
        <v>0.50600000000000001</v>
      </c>
      <c r="W64" s="25">
        <f>M64*V64</f>
        <v>7697.7780000000002</v>
      </c>
      <c r="X64" s="16">
        <v>0.38</v>
      </c>
      <c r="Y64" s="25">
        <f>X64*M64</f>
        <v>5780.9400000000005</v>
      </c>
      <c r="Z64" s="17">
        <v>3.14E-3</v>
      </c>
      <c r="AA64" s="18">
        <f>M64*Z64</f>
        <v>47.768819999999998</v>
      </c>
      <c r="AB64" s="27">
        <f>IF(M64&gt;0,(AD64+AL64)/M64,0)</f>
        <v>3.3566277657266813E-3</v>
      </c>
      <c r="AC64" s="17">
        <v>2.4000000000000001E-4</v>
      </c>
      <c r="AD64" s="24">
        <f>AC64*M64</f>
        <v>3.6511200000000001</v>
      </c>
      <c r="AE64" s="117">
        <v>0.2218</v>
      </c>
      <c r="AF64" s="30">
        <f>AI64*(1-AJ64)*AE64</f>
        <v>46.573342199999999</v>
      </c>
      <c r="AG64" s="28">
        <f>IF(AND(AE64&gt;0,AC64&gt;0,Z64&gt;0),((Z64-AC64)*AE64)/((AE64-AC64)*Z64),0)</f>
        <v>0.92456731250208402</v>
      </c>
      <c r="AH64" s="60">
        <f t="shared" si="0"/>
        <v>0.92948760866663938</v>
      </c>
      <c r="AI64" s="12">
        <v>231</v>
      </c>
      <c r="AJ64" s="14">
        <v>9.0999999999999998E-2</v>
      </c>
      <c r="AK64" s="15">
        <v>0.2258</v>
      </c>
      <c r="AL64" s="30">
        <f>AI64*(1-AJ64)*AK64</f>
        <v>47.413258200000001</v>
      </c>
      <c r="AM64" s="19">
        <v>1.6</v>
      </c>
      <c r="AN64" s="19"/>
      <c r="AO64" s="101">
        <f>AO62+AI64-AN64</f>
        <v>1419.0400000000004</v>
      </c>
      <c r="AP64" s="102"/>
      <c r="AQ64" s="12"/>
      <c r="AR64" s="31"/>
      <c r="AS64" s="20"/>
      <c r="AT64" s="20"/>
      <c r="AU64" s="20"/>
      <c r="AV64" s="20"/>
    </row>
    <row r="65" spans="1:48" x14ac:dyDescent="0.2">
      <c r="A65" s="158"/>
      <c r="B65" s="33">
        <v>2</v>
      </c>
      <c r="C65" s="11" t="s">
        <v>52</v>
      </c>
      <c r="D65" s="34">
        <v>18705</v>
      </c>
      <c r="E65" s="34">
        <v>13</v>
      </c>
      <c r="F65" s="34">
        <v>15982</v>
      </c>
      <c r="G65" s="35">
        <v>3.2</v>
      </c>
      <c r="H65" s="35">
        <v>7.9</v>
      </c>
      <c r="I65" s="34">
        <v>14926</v>
      </c>
      <c r="J65" s="35">
        <v>2.1</v>
      </c>
      <c r="K65" s="34">
        <v>16227</v>
      </c>
      <c r="L65" s="36">
        <v>6.7000000000000004E-2</v>
      </c>
      <c r="M65" s="37">
        <f>ROUND(K65*(1-L65),0)</f>
        <v>15140</v>
      </c>
      <c r="N65" s="38">
        <v>0.68200000000000005</v>
      </c>
      <c r="O65" s="25">
        <f>M65*N65</f>
        <v>10325.480000000001</v>
      </c>
      <c r="P65" s="36">
        <v>0.30199999999999999</v>
      </c>
      <c r="Q65" s="25">
        <f>M65*P65</f>
        <v>4572.28</v>
      </c>
      <c r="R65" s="39">
        <v>1.6E-2</v>
      </c>
      <c r="S65" s="25">
        <f>M65*R65</f>
        <v>242.24</v>
      </c>
      <c r="T65" s="28">
        <v>0.19900000000000001</v>
      </c>
      <c r="U65" s="25">
        <f>M65*T65</f>
        <v>3012.86</v>
      </c>
      <c r="V65" s="39">
        <v>0.51200000000000001</v>
      </c>
      <c r="W65" s="25">
        <f>M65*V65</f>
        <v>7751.68</v>
      </c>
      <c r="X65" s="39">
        <v>0.39</v>
      </c>
      <c r="Y65" s="25">
        <f>X65*M65</f>
        <v>5904.6</v>
      </c>
      <c r="Z65" s="40">
        <v>3.0300000000000001E-3</v>
      </c>
      <c r="AA65" s="18">
        <f>M65*Z65</f>
        <v>45.874200000000002</v>
      </c>
      <c r="AB65" s="27">
        <f>IF(M65&gt;0,(AD65+AL65)/M65,0)</f>
        <v>3.2564620871862616E-3</v>
      </c>
      <c r="AC65" s="40">
        <v>2.5000000000000001E-4</v>
      </c>
      <c r="AD65" s="37">
        <f>AC65*M65</f>
        <v>3.7850000000000001</v>
      </c>
      <c r="AE65" s="28">
        <v>0.22489999999999999</v>
      </c>
      <c r="AF65" s="41">
        <f>AI65*(1-AJ65)*AE65</f>
        <v>44.820321</v>
      </c>
      <c r="AG65" s="28">
        <f>IF(AND(AE65&gt;0,AC65&gt;0,Z65&gt;0),((Z65-AC65)*AE65)/((AE65-AC65)*Z65),0)</f>
        <v>0.91851277271061182</v>
      </c>
      <c r="AH65" s="29">
        <f t="shared" si="0"/>
        <v>0.92424121594175823</v>
      </c>
      <c r="AI65" s="34">
        <v>219</v>
      </c>
      <c r="AJ65" s="36">
        <v>0.09</v>
      </c>
      <c r="AK65" s="38">
        <v>0.22839999999999999</v>
      </c>
      <c r="AL65" s="41">
        <f>AI65*(1-AJ65)*AK65</f>
        <v>45.517836000000003</v>
      </c>
      <c r="AM65" s="42">
        <v>1.54</v>
      </c>
      <c r="AN65" s="42"/>
      <c r="AO65" s="121">
        <f>AO64+AI65-AN65</f>
        <v>1638.0400000000004</v>
      </c>
      <c r="AP65" s="104"/>
      <c r="AQ65" s="43"/>
      <c r="AR65" s="44"/>
      <c r="AS65" s="45"/>
      <c r="AT65" s="45"/>
      <c r="AU65" s="45"/>
      <c r="AV65" s="45"/>
    </row>
    <row r="66" spans="1:48" x14ac:dyDescent="0.2">
      <c r="A66" s="158"/>
      <c r="B66" s="33">
        <v>3</v>
      </c>
      <c r="C66" s="46" t="s">
        <v>56</v>
      </c>
      <c r="D66" s="43">
        <v>20395</v>
      </c>
      <c r="E66" s="43">
        <v>9</v>
      </c>
      <c r="F66" s="43">
        <v>20373</v>
      </c>
      <c r="G66" s="37">
        <v>2.4</v>
      </c>
      <c r="H66" s="37">
        <v>8.1</v>
      </c>
      <c r="I66" s="43">
        <v>19234</v>
      </c>
      <c r="J66" s="37">
        <v>0.9</v>
      </c>
      <c r="K66" s="43">
        <v>16273</v>
      </c>
      <c r="L66" s="39">
        <v>6.4000000000000001E-2</v>
      </c>
      <c r="M66" s="37">
        <f>ROUND(K66*(1-L66),0)</f>
        <v>15232</v>
      </c>
      <c r="N66" s="28">
        <v>0.70899999999999996</v>
      </c>
      <c r="O66" s="25">
        <f>M66*N66</f>
        <v>10799.487999999999</v>
      </c>
      <c r="P66" s="39">
        <v>0.25900000000000001</v>
      </c>
      <c r="Q66" s="25">
        <f>M66*P66</f>
        <v>3945.0880000000002</v>
      </c>
      <c r="R66" s="39">
        <v>3.2000000000000001E-2</v>
      </c>
      <c r="S66" s="25">
        <f>M66*R66</f>
        <v>487.42400000000004</v>
      </c>
      <c r="T66" s="28">
        <v>0.20100000000000001</v>
      </c>
      <c r="U66" s="25">
        <f>M66*T66</f>
        <v>3061.6320000000001</v>
      </c>
      <c r="V66" s="39">
        <v>0.52100000000000002</v>
      </c>
      <c r="W66" s="25">
        <f>M66*V66</f>
        <v>7935.8720000000003</v>
      </c>
      <c r="X66" s="39">
        <v>0.39</v>
      </c>
      <c r="Y66" s="25">
        <f>X66*M66</f>
        <v>5940.4800000000005</v>
      </c>
      <c r="Z66" s="47">
        <v>2.96E-3</v>
      </c>
      <c r="AA66" s="18">
        <f>M66*Z66</f>
        <v>45.08672</v>
      </c>
      <c r="AB66" s="27">
        <f>IF(M66&gt;0,(AD66+AL66)/M66,0)</f>
        <v>3.3306299107142864E-3</v>
      </c>
      <c r="AC66" s="47">
        <v>2.7999999999999998E-4</v>
      </c>
      <c r="AD66" s="37">
        <f>AC66*M66</f>
        <v>4.2649599999999994</v>
      </c>
      <c r="AE66" s="28">
        <v>0.22600000000000001</v>
      </c>
      <c r="AF66" s="41">
        <f>AI66*(1-AJ66)*AE66</f>
        <v>45.500806000000004</v>
      </c>
      <c r="AG66" s="28">
        <f>IF(AND(AE66&gt;0,AC66&gt;0,Z66&gt;0),((Z66-AC66)*AE66)/((AE66-AC66)*Z66),0)</f>
        <v>0.90652853810748546</v>
      </c>
      <c r="AH66" s="29">
        <f t="shared" si="0"/>
        <v>0.91704435059404099</v>
      </c>
      <c r="AI66" s="43">
        <v>221</v>
      </c>
      <c r="AJ66" s="39">
        <v>8.8999999999999996E-2</v>
      </c>
      <c r="AK66" s="28">
        <v>0.23080000000000001</v>
      </c>
      <c r="AL66" s="41">
        <f>AI66*(1-AJ66)*AK66</f>
        <v>46.467194800000009</v>
      </c>
      <c r="AM66" s="18">
        <v>1.6</v>
      </c>
      <c r="AN66" s="18"/>
      <c r="AO66" s="121">
        <f>AO65+AI66-AN66</f>
        <v>1859.0400000000004</v>
      </c>
      <c r="AP66" s="104"/>
      <c r="AQ66" s="43"/>
      <c r="AR66" s="48"/>
      <c r="AS66" s="41"/>
      <c r="AT66" s="41"/>
      <c r="AU66" s="41"/>
      <c r="AV66" s="41"/>
    </row>
    <row r="67" spans="1:48" s="22" customFormat="1" ht="13.5" thickBot="1" x14ac:dyDescent="0.25">
      <c r="A67" s="159"/>
      <c r="B67" s="49" t="s">
        <v>38</v>
      </c>
      <c r="C67" s="50"/>
      <c r="D67" s="51">
        <f>SUM(D64:D66)</f>
        <v>51900</v>
      </c>
      <c r="E67" s="51"/>
      <c r="F67" s="51">
        <f>SUM(F64:F66)</f>
        <v>55766</v>
      </c>
      <c r="G67" s="52"/>
      <c r="H67" s="52"/>
      <c r="I67" s="51">
        <f>SUM(I64:I66)</f>
        <v>52753</v>
      </c>
      <c r="J67" s="52"/>
      <c r="K67" s="51">
        <f>SUM(K64:K66)</f>
        <v>48788</v>
      </c>
      <c r="L67" s="21">
        <f>IF(K67&gt;0,(K64*L64+K65*L65+K66*L66)/K67,0)</f>
        <v>6.5665512011150284E-2</v>
      </c>
      <c r="M67" s="52">
        <f>M64+M65+M66</f>
        <v>45585</v>
      </c>
      <c r="N67" s="53">
        <f>IF(M67&gt;0,O67/M67,0)</f>
        <v>0.72072372490950964</v>
      </c>
      <c r="O67" s="54">
        <f>O64+O65+O66</f>
        <v>32854.190999999999</v>
      </c>
      <c r="P67" s="21">
        <f>IF(M67&gt;0,Q67/M67,0)</f>
        <v>0.25158911922781618</v>
      </c>
      <c r="Q67" s="54">
        <f>Q64+Q65+Q66</f>
        <v>11468.69</v>
      </c>
      <c r="R67" s="21">
        <f>IF(M67&gt;0,S67/M67,0)</f>
        <v>2.7687155862674128E-2</v>
      </c>
      <c r="S67" s="54">
        <f>S64+S65+S66</f>
        <v>1262.1190000000001</v>
      </c>
      <c r="T67" s="21">
        <f>IF(M67&gt;0,U67/M67,0)</f>
        <v>0.20267184380827027</v>
      </c>
      <c r="U67" s="54">
        <f>U64+U65+U66</f>
        <v>9238.7960000000003</v>
      </c>
      <c r="V67" s="21">
        <f>IF(M67&gt;0,W67/M67,0)</f>
        <v>0.51300493583415596</v>
      </c>
      <c r="W67" s="54">
        <f>W64+W65+W66</f>
        <v>23385.33</v>
      </c>
      <c r="X67" s="21">
        <f>IF(M67&gt;0,Y67/M67,0)</f>
        <v>0.38666271799934188</v>
      </c>
      <c r="Y67" s="54">
        <f>Y64+Y65+Y66</f>
        <v>17626.02</v>
      </c>
      <c r="Z67" s="55">
        <f>IF(M67&gt;0,AA67/M67,0)</f>
        <v>3.0433199517385101E-3</v>
      </c>
      <c r="AA67" s="56">
        <f>SUM(AA64:AA66)</f>
        <v>138.72973999999999</v>
      </c>
      <c r="AB67" s="55">
        <f>IF(M67&gt;0,(AB64*M64+AB65*M65+AB66*M66)/M67,0)</f>
        <v>3.3146730064714277E-3</v>
      </c>
      <c r="AC67" s="55">
        <f>IF(K67&gt;0,(K64*AC64+K65*AC65+K66*AC66)/K67,0)</f>
        <v>2.5666782815446425E-4</v>
      </c>
      <c r="AD67" s="52">
        <f>SUM(AD64:AD66)</f>
        <v>11.701080000000001</v>
      </c>
      <c r="AE67" s="53">
        <f>IF(K67&gt;0,(K64*AE64+K65*AE65+K66*AE66)/K67,0)</f>
        <v>0.22423195662867917</v>
      </c>
      <c r="AF67" s="58">
        <f>SUM(AF64:AF66)</f>
        <v>136.8944692</v>
      </c>
      <c r="AG67" s="53">
        <f>IF(AND(AA67&gt;0),((AA64*AG64+AA65*AG65+AA66*AG66)/AA67),0)</f>
        <v>0.91670269501217605</v>
      </c>
      <c r="AH67" s="57">
        <f t="shared" si="0"/>
        <v>0.92360439013648543</v>
      </c>
      <c r="AI67" s="51">
        <f>SUM(AI64:AI66)</f>
        <v>671</v>
      </c>
      <c r="AJ67" s="21">
        <f>IF(AI67&gt;0,(AJ64*AI64+AJ65*AI65+AJ66*AI66)/AI67,0)</f>
        <v>9.0014903129657237E-2</v>
      </c>
      <c r="AK67" s="53">
        <f>IF(K67&gt;0,(AK64*K64+AK65*K65+AK66*K66)/K67,0)</f>
        <v>0.22833249159629415</v>
      </c>
      <c r="AL67" s="58">
        <f>SUM(AL64:AL66)</f>
        <v>139.39828900000001</v>
      </c>
      <c r="AM67" s="56"/>
      <c r="AN67" s="56">
        <f>SUM(AN64:AN66)</f>
        <v>0</v>
      </c>
      <c r="AO67" s="105"/>
      <c r="AP67" s="106">
        <f>AO66</f>
        <v>1859.0400000000004</v>
      </c>
      <c r="AQ67" s="51">
        <f>SUM(AQ64:AQ66)</f>
        <v>0</v>
      </c>
      <c r="AR67" s="59"/>
      <c r="AS67" s="58"/>
      <c r="AT67" s="58"/>
      <c r="AU67" s="58"/>
      <c r="AV67" s="58"/>
    </row>
    <row r="68" spans="1:48" x14ac:dyDescent="0.2">
      <c r="A68" s="157">
        <v>17</v>
      </c>
      <c r="B68" s="23">
        <v>1</v>
      </c>
      <c r="C68" s="11" t="s">
        <v>53</v>
      </c>
      <c r="D68" s="12">
        <v>12000</v>
      </c>
      <c r="E68" s="12">
        <v>8</v>
      </c>
      <c r="F68" s="12">
        <v>13641</v>
      </c>
      <c r="G68" s="13">
        <v>3.2</v>
      </c>
      <c r="H68" s="13">
        <v>7.1</v>
      </c>
      <c r="I68" s="12">
        <v>12996</v>
      </c>
      <c r="J68" s="13">
        <v>2</v>
      </c>
      <c r="K68" s="12">
        <v>16351</v>
      </c>
      <c r="L68" s="14">
        <v>6.6000000000000003E-2</v>
      </c>
      <c r="M68" s="24">
        <f>ROUND(K68*(1-L68),0)</f>
        <v>15272</v>
      </c>
      <c r="N68" s="15">
        <v>0.76800000000000002</v>
      </c>
      <c r="O68" s="25">
        <f>M68*N68</f>
        <v>11728.896000000001</v>
      </c>
      <c r="P68" s="14">
        <v>0.16600000000000001</v>
      </c>
      <c r="Q68" s="25">
        <f>M68*P68</f>
        <v>2535.152</v>
      </c>
      <c r="R68" s="16">
        <v>6.6000000000000003E-2</v>
      </c>
      <c r="S68" s="25">
        <f>M68*R68</f>
        <v>1007.952</v>
      </c>
      <c r="T68" s="26">
        <v>0.19500000000000001</v>
      </c>
      <c r="U68" s="25">
        <f>M68*T68</f>
        <v>2978.04</v>
      </c>
      <c r="V68" s="16">
        <v>0.52500000000000002</v>
      </c>
      <c r="W68" s="25">
        <f>M68*V68</f>
        <v>8017.8</v>
      </c>
      <c r="X68" s="16">
        <v>0.39</v>
      </c>
      <c r="Y68" s="25">
        <f>X68*M68</f>
        <v>5956.08</v>
      </c>
      <c r="Z68" s="17">
        <v>2.8E-3</v>
      </c>
      <c r="AA68" s="18">
        <f>M68*Z68</f>
        <v>42.761600000000001</v>
      </c>
      <c r="AB68" s="27">
        <f>IF(M68&gt;0,(AD68+AL68)/M68,0)</f>
        <v>3.2276578837087482E-3</v>
      </c>
      <c r="AC68" s="17">
        <v>2.9999999999999997E-4</v>
      </c>
      <c r="AD68" s="24">
        <f>AC68*M68</f>
        <v>4.5815999999999999</v>
      </c>
      <c r="AE68" s="117">
        <v>0.22309999999999999</v>
      </c>
      <c r="AF68" s="30">
        <f>AI68*(1-AJ68)*AE68</f>
        <v>43.351007199999998</v>
      </c>
      <c r="AG68" s="28">
        <f>IF(AND(AE68&gt;0,AC68&gt;0,Z68&gt;0),((Z68-AC68)*AE68)/((AE68-AC68)*Z68),0)</f>
        <v>0.89405937419851245</v>
      </c>
      <c r="AH68" s="60">
        <f t="shared" si="0"/>
        <v>0.90823748891918066</v>
      </c>
      <c r="AI68" s="12">
        <v>214</v>
      </c>
      <c r="AJ68" s="14">
        <v>9.1999999999999998E-2</v>
      </c>
      <c r="AK68" s="15">
        <v>0.2301</v>
      </c>
      <c r="AL68" s="30">
        <f>AI68*(1-AJ68)*AK68</f>
        <v>44.711191200000002</v>
      </c>
      <c r="AM68" s="19">
        <v>1.6</v>
      </c>
      <c r="AN68" s="19"/>
      <c r="AO68" s="101">
        <f>AO66+AI68-AN68</f>
        <v>2073.0400000000004</v>
      </c>
      <c r="AP68" s="102"/>
      <c r="AQ68" s="12"/>
      <c r="AR68" s="31"/>
      <c r="AS68" s="20"/>
      <c r="AT68" s="20"/>
      <c r="AU68" s="20"/>
      <c r="AV68" s="20"/>
    </row>
    <row r="69" spans="1:48" x14ac:dyDescent="0.2">
      <c r="A69" s="158"/>
      <c r="B69" s="33">
        <v>2</v>
      </c>
      <c r="C69" s="11" t="s">
        <v>56</v>
      </c>
      <c r="D69" s="34">
        <v>18405</v>
      </c>
      <c r="E69" s="34">
        <v>13</v>
      </c>
      <c r="F69" s="34">
        <v>17553</v>
      </c>
      <c r="G69" s="35">
        <v>3.5</v>
      </c>
      <c r="H69" s="35">
        <v>8.1999999999999993</v>
      </c>
      <c r="I69" s="34">
        <v>17319</v>
      </c>
      <c r="J69" s="35">
        <v>1.4</v>
      </c>
      <c r="K69" s="34">
        <v>16339</v>
      </c>
      <c r="L69" s="36">
        <v>6.2E-2</v>
      </c>
      <c r="M69" s="37">
        <f>ROUND(K69*(1-L69),0)</f>
        <v>15326</v>
      </c>
      <c r="N69" s="38">
        <v>0.80200000000000005</v>
      </c>
      <c r="O69" s="25">
        <f>M69*N69</f>
        <v>12291.452000000001</v>
      </c>
      <c r="P69" s="36">
        <v>0.16800000000000001</v>
      </c>
      <c r="Q69" s="25">
        <f>M69*P69</f>
        <v>2574.768</v>
      </c>
      <c r="R69" s="39">
        <v>0.03</v>
      </c>
      <c r="S69" s="25">
        <f>M69*R69</f>
        <v>459.78</v>
      </c>
      <c r="T69" s="28">
        <v>0.19400000000000001</v>
      </c>
      <c r="U69" s="25">
        <f>M69*T69</f>
        <v>2973.2440000000001</v>
      </c>
      <c r="V69" s="39">
        <v>0.53</v>
      </c>
      <c r="W69" s="25">
        <f>M69*V69</f>
        <v>8122.7800000000007</v>
      </c>
      <c r="X69" s="39">
        <v>0.39</v>
      </c>
      <c r="Y69" s="25">
        <f>X69*M69</f>
        <v>5977.14</v>
      </c>
      <c r="Z69" s="40">
        <v>2.82E-3</v>
      </c>
      <c r="AA69" s="18">
        <f>M69*Z69</f>
        <v>43.219320000000003</v>
      </c>
      <c r="AB69" s="27">
        <f>IF(M69&gt;0,(AD69+AL69)/M69,0)</f>
        <v>3.1705055461307583E-3</v>
      </c>
      <c r="AC69" s="40">
        <v>2.5999999999999998E-4</v>
      </c>
      <c r="AD69" s="37">
        <f>AC69*M69</f>
        <v>3.9847599999999996</v>
      </c>
      <c r="AE69" s="28">
        <v>0.21540000000000001</v>
      </c>
      <c r="AF69" s="41">
        <f>AI69*(1-AJ69)*AE69</f>
        <v>43.028304000000006</v>
      </c>
      <c r="AG69" s="28">
        <f>IF(AND(AE69&gt;0,AC69&gt;0,Z69&gt;0),((Z69-AC69)*AE69)/((AE69-AC69)*Z69),0)</f>
        <v>0.90889851042072567</v>
      </c>
      <c r="AH69" s="29">
        <f t="shared" ref="AH69:AH127" si="1">IF(AND(AB69&gt;0,AK69&gt;0,AC69&gt;0),((AK69*(AB69-AC69))/(AB69*(AK69-AC69))),0)</f>
        <v>0.91906426583920331</v>
      </c>
      <c r="AI69" s="34">
        <v>220</v>
      </c>
      <c r="AJ69" s="36">
        <v>9.1999999999999998E-2</v>
      </c>
      <c r="AK69" s="38">
        <v>0.2233</v>
      </c>
      <c r="AL69" s="41">
        <f>AI69*(1-AJ69)*AK69</f>
        <v>44.606408000000002</v>
      </c>
      <c r="AM69" s="42">
        <v>1.68</v>
      </c>
      <c r="AN69" s="42"/>
      <c r="AO69" s="121">
        <f>AO68+AI69-AN69</f>
        <v>2293.0400000000004</v>
      </c>
      <c r="AP69" s="104"/>
      <c r="AQ69" s="43"/>
      <c r="AR69" s="44"/>
      <c r="AS69" s="45"/>
      <c r="AT69" s="45"/>
      <c r="AU69" s="45"/>
      <c r="AV69" s="45"/>
    </row>
    <row r="70" spans="1:48" x14ac:dyDescent="0.2">
      <c r="A70" s="158"/>
      <c r="B70" s="33">
        <v>3</v>
      </c>
      <c r="C70" s="46" t="s">
        <v>54</v>
      </c>
      <c r="D70" s="43">
        <v>19055</v>
      </c>
      <c r="E70" s="43">
        <v>9</v>
      </c>
      <c r="F70" s="43">
        <v>19450</v>
      </c>
      <c r="G70" s="37">
        <v>2.1</v>
      </c>
      <c r="H70" s="37">
        <v>9.1999999999999993</v>
      </c>
      <c r="I70" s="43">
        <v>18968</v>
      </c>
      <c r="J70" s="37">
        <v>0.5</v>
      </c>
      <c r="K70" s="43">
        <v>16323</v>
      </c>
      <c r="L70" s="39">
        <v>6.7000000000000004E-2</v>
      </c>
      <c r="M70" s="37">
        <f>ROUND(K70*(1-L70),0)</f>
        <v>15229</v>
      </c>
      <c r="N70" s="28">
        <v>0.76400000000000001</v>
      </c>
      <c r="O70" s="25">
        <f>M70*N70</f>
        <v>11634.956</v>
      </c>
      <c r="P70" s="39">
        <v>0.219</v>
      </c>
      <c r="Q70" s="25">
        <f>M70*P70</f>
        <v>3335.1509999999998</v>
      </c>
      <c r="R70" s="39">
        <v>1.7000000000000001E-2</v>
      </c>
      <c r="S70" s="25">
        <f>M70*R70</f>
        <v>258.89300000000003</v>
      </c>
      <c r="T70" s="28">
        <v>0.17299999999999999</v>
      </c>
      <c r="U70" s="25">
        <f>M70*T70</f>
        <v>2634.6169999999997</v>
      </c>
      <c r="V70" s="39">
        <v>0.55600000000000005</v>
      </c>
      <c r="W70" s="25">
        <f>M70*V70</f>
        <v>8467.3240000000005</v>
      </c>
      <c r="X70" s="39">
        <v>0.39</v>
      </c>
      <c r="Y70" s="25">
        <f>X70*M70</f>
        <v>5939.31</v>
      </c>
      <c r="Z70" s="47">
        <v>2.6800000000000001E-3</v>
      </c>
      <c r="AA70" s="18">
        <f>M70*Z70</f>
        <v>40.813720000000004</v>
      </c>
      <c r="AB70" s="27">
        <f>IF(M70&gt;0,(AD70+AL70)/M70,0)</f>
        <v>2.8523132182021143E-3</v>
      </c>
      <c r="AC70" s="47">
        <v>2.7E-4</v>
      </c>
      <c r="AD70" s="37">
        <f>AC70*M70</f>
        <v>4.1118300000000003</v>
      </c>
      <c r="AE70" s="28">
        <v>0.2137</v>
      </c>
      <c r="AF70" s="41">
        <f>AI70*(1-AJ70)*AE70</f>
        <v>36.989333000000002</v>
      </c>
      <c r="AG70" s="28">
        <f>IF(AND(AE70&gt;0,AC70&gt;0,Z70&gt;0),((Z70-AC70)*AE70)/((AE70-AC70)*Z70),0)</f>
        <v>0.90039133387086978</v>
      </c>
      <c r="AH70" s="29">
        <f t="shared" si="1"/>
        <v>0.90641715749096985</v>
      </c>
      <c r="AI70" s="43">
        <v>190</v>
      </c>
      <c r="AJ70" s="39">
        <v>8.8999999999999996E-2</v>
      </c>
      <c r="AK70" s="28">
        <v>0.22720000000000001</v>
      </c>
      <c r="AL70" s="41">
        <f>AI70*(1-AJ70)*AK70</f>
        <v>39.326048</v>
      </c>
      <c r="AM70" s="18">
        <v>1.62</v>
      </c>
      <c r="AN70" s="18"/>
      <c r="AO70" s="121">
        <f>AO69+AI70-AN70</f>
        <v>2483.0400000000004</v>
      </c>
      <c r="AP70" s="104"/>
      <c r="AQ70" s="43"/>
      <c r="AR70" s="48"/>
      <c r="AS70" s="41"/>
      <c r="AT70" s="41"/>
      <c r="AU70" s="41"/>
      <c r="AV70" s="41"/>
    </row>
    <row r="71" spans="1:48" s="22" customFormat="1" ht="13.5" thickBot="1" x14ac:dyDescent="0.25">
      <c r="A71" s="159"/>
      <c r="B71" s="49" t="s">
        <v>38</v>
      </c>
      <c r="C71" s="50"/>
      <c r="D71" s="51">
        <f>SUM(D68:D70)</f>
        <v>49460</v>
      </c>
      <c r="E71" s="51"/>
      <c r="F71" s="51">
        <f>SUM(F68:F70)</f>
        <v>50644</v>
      </c>
      <c r="G71" s="52"/>
      <c r="H71" s="52"/>
      <c r="I71" s="51">
        <f>SUM(I68:I70)</f>
        <v>49283</v>
      </c>
      <c r="J71" s="52"/>
      <c r="K71" s="51">
        <f>SUM(K68:K70)</f>
        <v>49013</v>
      </c>
      <c r="L71" s="21">
        <f>IF(K71&gt;0,(K68*L68+K69*L69+K70*L70)/K71,0)</f>
        <v>6.4999591944994189E-2</v>
      </c>
      <c r="M71" s="52">
        <f>M68+M69+M70</f>
        <v>45827</v>
      </c>
      <c r="N71" s="53">
        <f>IF(M71&gt;0,O71/M71,0)</f>
        <v>0.77804141663211657</v>
      </c>
      <c r="O71" s="54">
        <f>O68+O69+O70</f>
        <v>35655.304000000004</v>
      </c>
      <c r="P71" s="21">
        <f>IF(M71&gt;0,Q71/M71,0)</f>
        <v>0.18428155890632159</v>
      </c>
      <c r="Q71" s="54">
        <f>Q68+Q69+Q70</f>
        <v>8445.0709999999999</v>
      </c>
      <c r="R71" s="21">
        <f>IF(M71&gt;0,S71/M71,0)</f>
        <v>3.7677024461561959E-2</v>
      </c>
      <c r="S71" s="54">
        <f>S68+S69+S70</f>
        <v>1726.625</v>
      </c>
      <c r="T71" s="21">
        <f>IF(M71&gt;0,U71/M71,0)</f>
        <v>0.18735463809544592</v>
      </c>
      <c r="U71" s="54">
        <f>U68+U69+U70</f>
        <v>8585.9009999999998</v>
      </c>
      <c r="V71" s="21">
        <f>IF(M71&gt;0,W71/M71,0)</f>
        <v>0.53697392366945251</v>
      </c>
      <c r="W71" s="54">
        <f>W68+W69+W70</f>
        <v>24607.904000000002</v>
      </c>
      <c r="X71" s="21">
        <f>IF(M71&gt;0,Y71/M71,0)</f>
        <v>0.39000000000000007</v>
      </c>
      <c r="Y71" s="54">
        <f>Y68+Y69+Y70</f>
        <v>17872.530000000002</v>
      </c>
      <c r="Z71" s="55">
        <f>IF(M71&gt;0,AA71/M71,0)</f>
        <v>2.7668108320422461E-3</v>
      </c>
      <c r="AA71" s="56">
        <f>SUM(AA68:AA70)</f>
        <v>126.79464</v>
      </c>
      <c r="AB71" s="55">
        <f>IF(M71&gt;0,(AB68*M68+AB69*M69+AB70*M70)/M71,0)</f>
        <v>3.0838116656119754E-3</v>
      </c>
      <c r="AC71" s="55">
        <f>IF(K71&gt;0,(K68*AC68+K69*AC69+K70*AC70)/K71,0)</f>
        <v>2.766745557301124E-4</v>
      </c>
      <c r="AD71" s="52">
        <f>SUM(AD68:AD70)</f>
        <v>12.678190000000001</v>
      </c>
      <c r="AE71" s="53">
        <f>IF(K71&gt;0,(K68*AE68+K69*AE69+K70*AE70)/K71,0)</f>
        <v>0.21740260339093709</v>
      </c>
      <c r="AF71" s="58">
        <f>SUM(AF68:AF70)</f>
        <v>123.36864420000001</v>
      </c>
      <c r="AG71" s="53">
        <f>IF(AND(AA71&gt;0),((AA68*AG68+AA69*AG69+AA70*AG70)/AA71),0)</f>
        <v>0.90115563793671394</v>
      </c>
      <c r="AH71" s="57">
        <f t="shared" si="1"/>
        <v>0.91139311345976759</v>
      </c>
      <c r="AI71" s="51">
        <f>SUM(AI68:AI70)</f>
        <v>624</v>
      </c>
      <c r="AJ71" s="21">
        <f>IF(AI71&gt;0,(AJ68*AI68+AJ69*AI69+AJ70*AI70)/AI71,0)</f>
        <v>9.1086538461538455E-2</v>
      </c>
      <c r="AK71" s="53">
        <f>IF(K71&gt;0,(AK68*K68+AK69*K69+AK70*K70)/K71,0)</f>
        <v>0.22686734947870976</v>
      </c>
      <c r="AL71" s="58">
        <f>SUM(AL68:AL70)</f>
        <v>128.6436472</v>
      </c>
      <c r="AM71" s="56"/>
      <c r="AN71" s="56">
        <f>SUM(AN68:AN70)</f>
        <v>0</v>
      </c>
      <c r="AO71" s="105"/>
      <c r="AP71" s="106">
        <f>AO70</f>
        <v>2483.0400000000004</v>
      </c>
      <c r="AQ71" s="51">
        <f>SUM(AQ68:AQ70)</f>
        <v>0</v>
      </c>
      <c r="AR71" s="59"/>
      <c r="AS71" s="58"/>
      <c r="AT71" s="58"/>
      <c r="AU71" s="58"/>
      <c r="AV71" s="58"/>
    </row>
    <row r="72" spans="1:48" x14ac:dyDescent="0.2">
      <c r="A72" s="157">
        <v>18</v>
      </c>
      <c r="B72" s="23">
        <v>1</v>
      </c>
      <c r="C72" s="11" t="s">
        <v>53</v>
      </c>
      <c r="D72" s="12">
        <v>8900</v>
      </c>
      <c r="E72" s="12">
        <v>10</v>
      </c>
      <c r="F72" s="12">
        <v>10329</v>
      </c>
      <c r="G72" s="13">
        <v>3.5</v>
      </c>
      <c r="H72" s="13">
        <v>7</v>
      </c>
      <c r="I72" s="12">
        <v>10474</v>
      </c>
      <c r="J72" s="125">
        <v>2.5</v>
      </c>
      <c r="K72" s="12">
        <v>16273</v>
      </c>
      <c r="L72" s="14">
        <v>6.8000000000000005E-2</v>
      </c>
      <c r="M72" s="24">
        <f>ROUND(K72*(1-L72),0)</f>
        <v>15166</v>
      </c>
      <c r="N72" s="15">
        <v>0.64800000000000002</v>
      </c>
      <c r="O72" s="25">
        <f>M72*N72</f>
        <v>9827.5680000000011</v>
      </c>
      <c r="P72" s="14">
        <v>0.32</v>
      </c>
      <c r="Q72" s="25">
        <f>M72*P72</f>
        <v>4853.12</v>
      </c>
      <c r="R72" s="16">
        <v>3.2000000000000001E-2</v>
      </c>
      <c r="S72" s="25">
        <f>M72*R72</f>
        <v>485.31200000000001</v>
      </c>
      <c r="T72" s="26">
        <v>0.20499999999999999</v>
      </c>
      <c r="U72" s="25">
        <f>M72*T72</f>
        <v>3109.0299999999997</v>
      </c>
      <c r="V72" s="16">
        <v>0.52</v>
      </c>
      <c r="W72" s="25">
        <f>M72*V72</f>
        <v>7886.3200000000006</v>
      </c>
      <c r="X72" s="16">
        <v>0.39</v>
      </c>
      <c r="Y72" s="25">
        <f>X72*M72</f>
        <v>5914.74</v>
      </c>
      <c r="Z72" s="17">
        <v>2.8800000000000002E-3</v>
      </c>
      <c r="AA72" s="18">
        <f>M72*Z72</f>
        <v>43.678080000000001</v>
      </c>
      <c r="AB72" s="27">
        <f>IF(M72&gt;0,(AD72+AL72)/M72,0)</f>
        <v>2.8008363972042726E-3</v>
      </c>
      <c r="AC72" s="17">
        <v>3.2000000000000003E-4</v>
      </c>
      <c r="AD72" s="24">
        <f>AC72*M72</f>
        <v>4.8531200000000005</v>
      </c>
      <c r="AE72" s="117">
        <v>0.21809999999999999</v>
      </c>
      <c r="AF72" s="30">
        <f>AI72*(1-AJ72)*AE72</f>
        <v>37.435556399999996</v>
      </c>
      <c r="AG72" s="28">
        <f>IF(AND(AE72&gt;0,AC72&gt;0,Z72&gt;0),((Z72-AC72)*AE72)/((AE72-AC72)*Z72),0)</f>
        <v>0.89019499801022428</v>
      </c>
      <c r="AH72" s="60">
        <f t="shared" si="1"/>
        <v>0.88704336800296024</v>
      </c>
      <c r="AI72" s="12">
        <v>188</v>
      </c>
      <c r="AJ72" s="14">
        <v>8.6999999999999994E-2</v>
      </c>
      <c r="AK72" s="15">
        <v>0.21920000000000001</v>
      </c>
      <c r="AL72" s="30">
        <f>AI72*(1-AJ72)*AK72</f>
        <v>37.624364800000002</v>
      </c>
      <c r="AM72" s="19">
        <v>1.6</v>
      </c>
      <c r="AN72" s="19">
        <v>1106.1400000000001</v>
      </c>
      <c r="AO72" s="101">
        <f>AO70+AI72-AN72</f>
        <v>1564.9000000000003</v>
      </c>
      <c r="AP72" s="102"/>
      <c r="AQ72" s="12"/>
      <c r="AR72" s="31"/>
      <c r="AS72" s="20"/>
      <c r="AT72" s="20"/>
      <c r="AU72" s="20"/>
      <c r="AV72" s="20"/>
    </row>
    <row r="73" spans="1:48" x14ac:dyDescent="0.2">
      <c r="A73" s="158"/>
      <c r="B73" s="33">
        <v>2</v>
      </c>
      <c r="C73" s="11" t="s">
        <v>57</v>
      </c>
      <c r="D73" s="34">
        <v>18410</v>
      </c>
      <c r="E73" s="34">
        <v>12</v>
      </c>
      <c r="F73" s="34">
        <v>18926</v>
      </c>
      <c r="G73" s="35">
        <v>2.7</v>
      </c>
      <c r="H73" s="35">
        <v>7.6</v>
      </c>
      <c r="I73" s="34">
        <v>17275</v>
      </c>
      <c r="J73" s="126">
        <v>1.4</v>
      </c>
      <c r="K73" s="34">
        <v>16251</v>
      </c>
      <c r="L73" s="36">
        <v>7.1999999999999995E-2</v>
      </c>
      <c r="M73" s="37">
        <f>ROUND(K73*(1-L73),0)</f>
        <v>15081</v>
      </c>
      <c r="N73" s="38">
        <v>0.71399999999999997</v>
      </c>
      <c r="O73" s="25">
        <f>M73*N73</f>
        <v>10767.833999999999</v>
      </c>
      <c r="P73" s="36">
        <v>0.255</v>
      </c>
      <c r="Q73" s="25">
        <f>M73*P73</f>
        <v>3845.6550000000002</v>
      </c>
      <c r="R73" s="39">
        <v>3.1E-2</v>
      </c>
      <c r="S73" s="25">
        <f>M73*R73</f>
        <v>467.51100000000002</v>
      </c>
      <c r="T73" s="28">
        <v>0.21099999999999999</v>
      </c>
      <c r="U73" s="25">
        <f>M73*T73</f>
        <v>3182.0909999999999</v>
      </c>
      <c r="V73" s="39">
        <v>0.50800000000000001</v>
      </c>
      <c r="W73" s="25">
        <f>M73*V73</f>
        <v>7661.1480000000001</v>
      </c>
      <c r="X73" s="39">
        <v>0.39</v>
      </c>
      <c r="Y73" s="25">
        <f>X73*M73</f>
        <v>5881.59</v>
      </c>
      <c r="Z73" s="40">
        <v>2.8999999999999998E-3</v>
      </c>
      <c r="AA73" s="18">
        <f>M73*Z73</f>
        <v>43.734899999999996</v>
      </c>
      <c r="AB73" s="27">
        <f>IF(M73&gt;0,(AD73+AL73)/M73,0)</f>
        <v>3.0649821563556792E-3</v>
      </c>
      <c r="AC73" s="40">
        <v>3.1E-4</v>
      </c>
      <c r="AD73" s="37">
        <f>AC73*M73</f>
        <v>4.6751100000000001</v>
      </c>
      <c r="AE73" s="28">
        <v>0.21759999999999999</v>
      </c>
      <c r="AF73" s="41">
        <f>AI73*(1-AJ73)*AE73</f>
        <v>39.844953600000004</v>
      </c>
      <c r="AG73" s="28">
        <f>IF(AND(AE73&gt;0,AC73&gt;0,Z73&gt;0),((Z73-AC73)*AE73)/((AE73-AC73)*Z73),0)</f>
        <v>0.89437760755132589</v>
      </c>
      <c r="AH73" s="29">
        <f t="shared" si="1"/>
        <v>0.90008722195234681</v>
      </c>
      <c r="AI73" s="34">
        <v>201</v>
      </c>
      <c r="AJ73" s="36">
        <v>8.8999999999999996E-2</v>
      </c>
      <c r="AK73" s="38">
        <v>0.22689999999999999</v>
      </c>
      <c r="AL73" s="41">
        <f>AI73*(1-AJ73)*AK73</f>
        <v>41.547885900000004</v>
      </c>
      <c r="AM73" s="42">
        <v>1.68</v>
      </c>
      <c r="AN73" s="42"/>
      <c r="AO73" s="121">
        <f>AO72+AI73-AN73</f>
        <v>1765.9000000000003</v>
      </c>
      <c r="AP73" s="104"/>
      <c r="AQ73" s="43"/>
      <c r="AR73" s="44"/>
      <c r="AS73" s="45"/>
      <c r="AT73" s="45"/>
      <c r="AU73" s="45"/>
      <c r="AV73" s="45"/>
    </row>
    <row r="74" spans="1:48" x14ac:dyDescent="0.2">
      <c r="A74" s="158"/>
      <c r="B74" s="33">
        <v>3</v>
      </c>
      <c r="C74" s="46" t="s">
        <v>50</v>
      </c>
      <c r="D74" s="43">
        <v>20515</v>
      </c>
      <c r="E74" s="43">
        <v>9</v>
      </c>
      <c r="F74" s="43">
        <v>18755</v>
      </c>
      <c r="G74" s="37">
        <v>3.1</v>
      </c>
      <c r="H74" s="37">
        <v>7.9</v>
      </c>
      <c r="I74" s="43">
        <v>17692</v>
      </c>
      <c r="J74" s="37">
        <v>0.9</v>
      </c>
      <c r="K74" s="43">
        <v>16029</v>
      </c>
      <c r="L74" s="39">
        <v>6.2E-2</v>
      </c>
      <c r="M74" s="37">
        <f>ROUND(K74*(1-L74),0)</f>
        <v>15035</v>
      </c>
      <c r="N74" s="28">
        <v>0.70899999999999996</v>
      </c>
      <c r="O74" s="25">
        <f>M74*N74</f>
        <v>10659.814999999999</v>
      </c>
      <c r="P74" s="39">
        <v>0.252</v>
      </c>
      <c r="Q74" s="25">
        <f>M74*P74</f>
        <v>3788.82</v>
      </c>
      <c r="R74" s="39">
        <v>3.9E-2</v>
      </c>
      <c r="S74" s="25">
        <f>M74*R74</f>
        <v>586.36500000000001</v>
      </c>
      <c r="T74" s="28">
        <v>0.21099999999999999</v>
      </c>
      <c r="U74" s="25">
        <f>M74*T74</f>
        <v>3172.3849999999998</v>
      </c>
      <c r="V74" s="39">
        <v>0.50700000000000001</v>
      </c>
      <c r="W74" s="25">
        <f>M74*V74</f>
        <v>7622.7449999999999</v>
      </c>
      <c r="X74" s="39">
        <v>0.39</v>
      </c>
      <c r="Y74" s="25">
        <f>X74*M74</f>
        <v>5863.6500000000005</v>
      </c>
      <c r="Z74" s="47">
        <v>2.98E-3</v>
      </c>
      <c r="AA74" s="18">
        <f>M74*Z74</f>
        <v>44.804299999999998</v>
      </c>
      <c r="AB74" s="27">
        <f>IF(M74&gt;0,(AD74+AL74)/M74,0)</f>
        <v>2.9474694379780508E-3</v>
      </c>
      <c r="AC74" s="47">
        <v>2.9E-4</v>
      </c>
      <c r="AD74" s="37">
        <f>AC74*M74</f>
        <v>4.36015</v>
      </c>
      <c r="AE74" s="28">
        <v>0.21759999999999999</v>
      </c>
      <c r="AF74" s="41">
        <f>AI74*(1-AJ74)*AE74</f>
        <v>38.049100799999998</v>
      </c>
      <c r="AG74" s="28">
        <f>IF(AND(AE74&gt;0,AC74&gt;0,Z74&gt;0),((Z74-AC74)*AE74)/((AE74-AC74)*Z74),0)</f>
        <v>0.90388919549871394</v>
      </c>
      <c r="AH74" s="29">
        <f t="shared" si="1"/>
        <v>0.90275624504550023</v>
      </c>
      <c r="AI74" s="43">
        <v>193</v>
      </c>
      <c r="AJ74" s="39">
        <v>9.4E-2</v>
      </c>
      <c r="AK74" s="28">
        <v>0.22850000000000001</v>
      </c>
      <c r="AL74" s="41">
        <f>AI74*(1-AJ74)*AK74</f>
        <v>39.955052999999999</v>
      </c>
      <c r="AM74" s="18">
        <v>1.58</v>
      </c>
      <c r="AN74" s="18"/>
      <c r="AO74" s="121">
        <f>AO73+AI74-AN74</f>
        <v>1958.9000000000003</v>
      </c>
      <c r="AP74" s="104"/>
      <c r="AQ74" s="43"/>
      <c r="AR74" s="48"/>
      <c r="AS74" s="41"/>
      <c r="AT74" s="41"/>
      <c r="AU74" s="41"/>
      <c r="AV74" s="41"/>
    </row>
    <row r="75" spans="1:48" s="22" customFormat="1" ht="13.5" thickBot="1" x14ac:dyDescent="0.25">
      <c r="A75" s="159"/>
      <c r="B75" s="49" t="s">
        <v>38</v>
      </c>
      <c r="C75" s="50"/>
      <c r="D75" s="51">
        <f>SUM(D72:D74)</f>
        <v>47825</v>
      </c>
      <c r="E75" s="51"/>
      <c r="F75" s="51">
        <f>SUM(F72:F74)</f>
        <v>48010</v>
      </c>
      <c r="G75" s="52"/>
      <c r="H75" s="52"/>
      <c r="I75" s="51">
        <f>SUM(I72:I74)</f>
        <v>45441</v>
      </c>
      <c r="J75" s="52"/>
      <c r="K75" s="51">
        <f>SUM(K72:K74)</f>
        <v>48553</v>
      </c>
      <c r="L75" s="21">
        <f>IF(K75&gt;0,(K72*L72+K73*L73+K74*L74)/K75,0)</f>
        <v>6.7358021131546972E-2</v>
      </c>
      <c r="M75" s="52">
        <f>M72+M73+M74</f>
        <v>45282</v>
      </c>
      <c r="N75" s="53">
        <f>IF(M75&gt;0,O75/M75,0)</f>
        <v>0.69023490570204493</v>
      </c>
      <c r="O75" s="54">
        <f>O72+O73+O74</f>
        <v>31255.217000000001</v>
      </c>
      <c r="P75" s="21">
        <f>IF(M75&gt;0,Q75/M75,0)</f>
        <v>0.27577392783004284</v>
      </c>
      <c r="Q75" s="54">
        <f>Q72+Q73+Q74</f>
        <v>12487.594999999999</v>
      </c>
      <c r="R75" s="21">
        <f>IF(M75&gt;0,S75/M75,0)</f>
        <v>3.3991166467912198E-2</v>
      </c>
      <c r="S75" s="54">
        <f>S72+S73+S74</f>
        <v>1539.1880000000001</v>
      </c>
      <c r="T75" s="21">
        <f>IF(M75&gt;0,U75/M75,0)</f>
        <v>0.20899045978534517</v>
      </c>
      <c r="U75" s="54">
        <f>U72+U73+U74</f>
        <v>9463.5059999999994</v>
      </c>
      <c r="V75" s="21">
        <f>IF(M75&gt;0,W75/M75,0)</f>
        <v>0.51168705004195925</v>
      </c>
      <c r="W75" s="54">
        <f>W72+W73+W74</f>
        <v>23170.213</v>
      </c>
      <c r="X75" s="21">
        <f>IF(M75&gt;0,Y75/M75,0)</f>
        <v>0.39</v>
      </c>
      <c r="Y75" s="54">
        <f>Y72+Y73+Y74</f>
        <v>17659.98</v>
      </c>
      <c r="Z75" s="55">
        <f>IF(M75&gt;0,AA75/M75,0)</f>
        <v>2.9198639636058483E-3</v>
      </c>
      <c r="AA75" s="56">
        <f>SUM(AA72:AA74)</f>
        <v>132.21728000000002</v>
      </c>
      <c r="AB75" s="55">
        <f>IF(M75&gt;0,(AB72*M72+AB73*M73+AB74*M74)/M75,0)</f>
        <v>2.9374957753632793E-3</v>
      </c>
      <c r="AC75" s="55">
        <f>IF(K75&gt;0,(K72*AC72+K73*AC73+K74*AC74)/K75,0)</f>
        <v>3.0674891355837952E-4</v>
      </c>
      <c r="AD75" s="52">
        <f>SUM(AD72:AD74)</f>
        <v>13.888380000000002</v>
      </c>
      <c r="AE75" s="53">
        <f>IF(K75&gt;0,(K72*AE72+K73*AE73+K74*AE74)/K75,0)</f>
        <v>0.21776757975820238</v>
      </c>
      <c r="AF75" s="58">
        <f>SUM(AF72:AF74)</f>
        <v>115.32961079999998</v>
      </c>
      <c r="AG75" s="53">
        <f>IF(AND(AA75&gt;0),((AA72*AG72+AA73*AG73+AA74*AG74)/AA75),0)</f>
        <v>0.89621905887846054</v>
      </c>
      <c r="AH75" s="57">
        <f t="shared" si="1"/>
        <v>0.89679814754190279</v>
      </c>
      <c r="AI75" s="51">
        <f>SUM(AI72:AI74)</f>
        <v>582</v>
      </c>
      <c r="AJ75" s="21">
        <f>IF(AI75&gt;0,(AJ72*AI72+AJ73*AI73+AJ74*AI74)/AI75,0)</f>
        <v>9.0012027491408936E-2</v>
      </c>
      <c r="AK75" s="53">
        <f>IF(K75&gt;0,(AK72*K72+AK73*K73+AK74*K74)/K75,0)</f>
        <v>0.22484748625213685</v>
      </c>
      <c r="AL75" s="58">
        <f>SUM(AL72:AL74)</f>
        <v>119.1273037</v>
      </c>
      <c r="AM75" s="56"/>
      <c r="AN75" s="56">
        <f>SUM(AN72:AN74)</f>
        <v>1106.1400000000001</v>
      </c>
      <c r="AO75" s="105"/>
      <c r="AP75" s="106">
        <f>AO74</f>
        <v>1958.9000000000003</v>
      </c>
      <c r="AQ75" s="51">
        <f>SUM(AQ72:AQ74)</f>
        <v>0</v>
      </c>
      <c r="AR75" s="59"/>
      <c r="AS75" s="58"/>
      <c r="AT75" s="58"/>
      <c r="AU75" s="58"/>
      <c r="AV75" s="58"/>
    </row>
    <row r="76" spans="1:48" x14ac:dyDescent="0.2">
      <c r="A76" s="157">
        <v>19</v>
      </c>
      <c r="B76" s="23">
        <v>1</v>
      </c>
      <c r="C76" s="11" t="s">
        <v>53</v>
      </c>
      <c r="D76" s="12">
        <v>9098</v>
      </c>
      <c r="E76" s="12">
        <v>7</v>
      </c>
      <c r="F76" s="12">
        <v>4213</v>
      </c>
      <c r="G76" s="13">
        <v>2.9</v>
      </c>
      <c r="H76" s="13">
        <v>7.8</v>
      </c>
      <c r="I76" s="12">
        <v>4570</v>
      </c>
      <c r="J76" s="13">
        <v>4.5</v>
      </c>
      <c r="K76" s="12">
        <v>14648</v>
      </c>
      <c r="L76" s="14">
        <v>6.8000000000000005E-2</v>
      </c>
      <c r="M76" s="24">
        <f>ROUND(K76*(1-L76),0)</f>
        <v>13652</v>
      </c>
      <c r="N76" s="15">
        <v>0.68899999999999995</v>
      </c>
      <c r="O76" s="25">
        <f>M76*N76</f>
        <v>9406.2279999999992</v>
      </c>
      <c r="P76" s="14">
        <v>0.28799999999999998</v>
      </c>
      <c r="Q76" s="25">
        <f>M76*P76</f>
        <v>3931.7759999999998</v>
      </c>
      <c r="R76" s="16">
        <v>2.3E-2</v>
      </c>
      <c r="S76" s="25">
        <f>M76*R76</f>
        <v>313.99599999999998</v>
      </c>
      <c r="T76" s="26">
        <v>0.21</v>
      </c>
      <c r="U76" s="25">
        <f>M76*T76</f>
        <v>2866.92</v>
      </c>
      <c r="V76" s="16">
        <v>0.51100000000000001</v>
      </c>
      <c r="W76" s="25">
        <f>M76*V76</f>
        <v>6976.1720000000005</v>
      </c>
      <c r="X76" s="16">
        <v>0.39</v>
      </c>
      <c r="Y76" s="25">
        <f>X76*M76</f>
        <v>5324.28</v>
      </c>
      <c r="Z76" s="17">
        <v>3.1800000000000001E-3</v>
      </c>
      <c r="AA76" s="18">
        <f>M76*Z76</f>
        <v>43.413360000000004</v>
      </c>
      <c r="AB76" s="27">
        <f>IF(M76&gt;0,(AD76+AL76)/M76,0)</f>
        <v>3.2026202387928512E-3</v>
      </c>
      <c r="AC76" s="17">
        <v>2.9999999999999997E-4</v>
      </c>
      <c r="AD76" s="24">
        <f>AC76*M76</f>
        <v>4.0955999999999992</v>
      </c>
      <c r="AE76" s="117">
        <v>0.21479999999999999</v>
      </c>
      <c r="AF76" s="30">
        <f>AI76*(1-AJ76)*AE76</f>
        <v>38.427934800000003</v>
      </c>
      <c r="AG76" s="28">
        <f>IF(AND(AE76&gt;0,AC76&gt;0,Z76&gt;0),((Z76-AC76)*AE76)/((AE76-AC76)*Z76),0)</f>
        <v>0.90692703522892204</v>
      </c>
      <c r="AH76" s="60">
        <f t="shared" si="1"/>
        <v>0.90755589734919273</v>
      </c>
      <c r="AI76" s="12">
        <v>199</v>
      </c>
      <c r="AJ76" s="14">
        <v>0.10100000000000001</v>
      </c>
      <c r="AK76" s="15">
        <v>0.2215</v>
      </c>
      <c r="AL76" s="30">
        <f>AI76*(1-AJ76)*AK76</f>
        <v>39.626571500000004</v>
      </c>
      <c r="AM76" s="19">
        <v>1.62</v>
      </c>
      <c r="AN76" s="19">
        <v>1011.88</v>
      </c>
      <c r="AO76" s="101">
        <f>AO74+AI76-AN76</f>
        <v>1146.0200000000004</v>
      </c>
      <c r="AP76" s="102"/>
      <c r="AQ76" s="12"/>
      <c r="AR76" s="31"/>
      <c r="AS76" s="20"/>
      <c r="AT76" s="20"/>
      <c r="AU76" s="20"/>
      <c r="AV76" s="20"/>
    </row>
    <row r="77" spans="1:48" x14ac:dyDescent="0.2">
      <c r="A77" s="158"/>
      <c r="B77" s="33">
        <v>2</v>
      </c>
      <c r="C77" s="46" t="s">
        <v>54</v>
      </c>
      <c r="D77" s="34">
        <v>18427</v>
      </c>
      <c r="E77" s="34">
        <v>3</v>
      </c>
      <c r="F77" s="34">
        <v>9195</v>
      </c>
      <c r="G77" s="35">
        <v>2.9</v>
      </c>
      <c r="H77" s="35">
        <v>7.9</v>
      </c>
      <c r="I77" s="34">
        <v>8694</v>
      </c>
      <c r="J77" s="35">
        <v>3</v>
      </c>
      <c r="K77" s="34">
        <v>14216</v>
      </c>
      <c r="L77" s="36">
        <v>6.5000000000000002E-2</v>
      </c>
      <c r="M77" s="37">
        <f>ROUND(K77*(1-L77),0)</f>
        <v>13292</v>
      </c>
      <c r="N77" s="38">
        <v>0.61699999999999999</v>
      </c>
      <c r="O77" s="25">
        <f>M77*N77</f>
        <v>8201.1640000000007</v>
      </c>
      <c r="P77" s="36">
        <v>0.33400000000000002</v>
      </c>
      <c r="Q77" s="25">
        <f>M77*P77</f>
        <v>4439.5280000000002</v>
      </c>
      <c r="R77" s="39">
        <v>4.9000000000000002E-2</v>
      </c>
      <c r="S77" s="25">
        <f>M77*R77</f>
        <v>651.30799999999999</v>
      </c>
      <c r="T77" s="28">
        <v>0.20200000000000001</v>
      </c>
      <c r="U77" s="25">
        <f>M77*T77</f>
        <v>2684.9840000000004</v>
      </c>
      <c r="V77" s="39">
        <v>0.51400000000000001</v>
      </c>
      <c r="W77" s="25">
        <f>M77*V77</f>
        <v>6832.0879999999997</v>
      </c>
      <c r="X77" s="39">
        <v>0.39</v>
      </c>
      <c r="Y77" s="25">
        <f>X77*M77</f>
        <v>5183.88</v>
      </c>
      <c r="Z77" s="40">
        <v>2.9299999999999999E-3</v>
      </c>
      <c r="AA77" s="18">
        <f>M77*Z77</f>
        <v>38.94556</v>
      </c>
      <c r="AB77" s="27">
        <f>IF(M77&gt;0,(AD77+AL77)/M77,0)</f>
        <v>3.5928851038218479E-3</v>
      </c>
      <c r="AC77" s="40">
        <v>2.7999999999999998E-4</v>
      </c>
      <c r="AD77" s="37">
        <f>AC77*M77</f>
        <v>3.7217599999999997</v>
      </c>
      <c r="AE77" s="28">
        <v>0.2152</v>
      </c>
      <c r="AF77" s="41">
        <f>AI77*(1-AJ77)*AE77</f>
        <v>43.231312800000005</v>
      </c>
      <c r="AG77" s="28">
        <f>IF(AND(AE77&gt;0,AC77&gt;0,Z77&gt;0),((Z77-AC77)*AE77)/((AE77-AC77)*Z77),0)</f>
        <v>0.90561516976870204</v>
      </c>
      <c r="AH77" s="29">
        <f t="shared" si="1"/>
        <v>0.92324753171664076</v>
      </c>
      <c r="AI77" s="34">
        <v>221</v>
      </c>
      <c r="AJ77" s="36">
        <v>9.0999999999999998E-2</v>
      </c>
      <c r="AK77" s="38">
        <v>0.21920000000000001</v>
      </c>
      <c r="AL77" s="41">
        <f>AI77*(1-AJ77)*AK77</f>
        <v>44.034868800000005</v>
      </c>
      <c r="AM77" s="42">
        <v>1.75</v>
      </c>
      <c r="AN77" s="42"/>
      <c r="AO77" s="121">
        <f>AO76+AI77-AN77</f>
        <v>1367.0200000000004</v>
      </c>
      <c r="AP77" s="104"/>
      <c r="AQ77" s="43"/>
      <c r="AR77" s="44"/>
      <c r="AS77" s="45"/>
      <c r="AT77" s="45"/>
      <c r="AU77" s="45"/>
      <c r="AV77" s="45"/>
    </row>
    <row r="78" spans="1:48" x14ac:dyDescent="0.2">
      <c r="A78" s="158"/>
      <c r="B78" s="33">
        <v>3</v>
      </c>
      <c r="C78" s="46" t="s">
        <v>50</v>
      </c>
      <c r="D78" s="43">
        <v>20055</v>
      </c>
      <c r="E78" s="43">
        <v>1</v>
      </c>
      <c r="F78" s="43">
        <v>20034</v>
      </c>
      <c r="G78" s="37">
        <v>1.7</v>
      </c>
      <c r="H78" s="37">
        <v>6.1</v>
      </c>
      <c r="I78" s="43">
        <v>19381</v>
      </c>
      <c r="J78" s="127">
        <v>2.8</v>
      </c>
      <c r="K78" s="43">
        <v>14775</v>
      </c>
      <c r="L78" s="39">
        <v>7.3999999999999996E-2</v>
      </c>
      <c r="M78" s="37">
        <f>ROUND(K78*(1-L78),0)</f>
        <v>13682</v>
      </c>
      <c r="N78" s="28">
        <v>0.64900000000000002</v>
      </c>
      <c r="O78" s="25">
        <f>M78*N78</f>
        <v>8879.6180000000004</v>
      </c>
      <c r="P78" s="39">
        <v>0.28999999999999998</v>
      </c>
      <c r="Q78" s="25">
        <f>M78*P78</f>
        <v>3967.7799999999997</v>
      </c>
      <c r="R78" s="39">
        <v>6.0999999999999999E-2</v>
      </c>
      <c r="S78" s="25">
        <f>M78*R78</f>
        <v>834.60199999999998</v>
      </c>
      <c r="T78" s="28">
        <v>0.214</v>
      </c>
      <c r="U78" s="25">
        <f>M78*T78</f>
        <v>2927.9479999999999</v>
      </c>
      <c r="V78" s="39">
        <v>0.50700000000000001</v>
      </c>
      <c r="W78" s="25">
        <f>M78*V78</f>
        <v>6936.7740000000003</v>
      </c>
      <c r="X78" s="39">
        <v>0.39</v>
      </c>
      <c r="Y78" s="25">
        <f>X78*M78</f>
        <v>5335.9800000000005</v>
      </c>
      <c r="Z78" s="47">
        <v>3.0699999999999998E-3</v>
      </c>
      <c r="AA78" s="18">
        <f>M78*Z78</f>
        <v>42.003740000000001</v>
      </c>
      <c r="AB78" s="27">
        <f>IF(M78&gt;0,(AD78+AL78)/M78,0)</f>
        <v>3.0695372021634264E-3</v>
      </c>
      <c r="AC78" s="47">
        <v>2.9E-4</v>
      </c>
      <c r="AD78" s="37">
        <f>AC78*M78</f>
        <v>3.9677799999999999</v>
      </c>
      <c r="AE78" s="28">
        <v>0.21709999999999999</v>
      </c>
      <c r="AF78" s="41">
        <f>AI78*(1-AJ78)*AE78</f>
        <v>37.734150999999997</v>
      </c>
      <c r="AG78" s="28">
        <f>IF(AND(AE78&gt;0,AC78&gt;0,Z78&gt;0),((Z78-AC78)*AE78)/((AE78-AC78)*Z78),0)</f>
        <v>0.90674868507182993</v>
      </c>
      <c r="AH78" s="29">
        <f t="shared" si="1"/>
        <v>0.90672500064504824</v>
      </c>
      <c r="AI78" s="43">
        <v>191</v>
      </c>
      <c r="AJ78" s="39">
        <v>0.09</v>
      </c>
      <c r="AK78" s="28">
        <v>0.21879999999999999</v>
      </c>
      <c r="AL78" s="41">
        <f>AI78*(1-AJ78)*AK78</f>
        <v>38.029628000000002</v>
      </c>
      <c r="AM78" s="18">
        <v>1.58</v>
      </c>
      <c r="AN78" s="18"/>
      <c r="AO78" s="121">
        <f>AO77+AI78-AN78</f>
        <v>1558.0200000000004</v>
      </c>
      <c r="AP78" s="104"/>
      <c r="AQ78" s="43"/>
      <c r="AR78" s="48"/>
      <c r="AS78" s="41"/>
      <c r="AT78" s="41"/>
      <c r="AU78" s="41"/>
      <c r="AV78" s="41"/>
    </row>
    <row r="79" spans="1:48" s="22" customFormat="1" ht="13.5" thickBot="1" x14ac:dyDescent="0.25">
      <c r="A79" s="159"/>
      <c r="B79" s="49" t="s">
        <v>38</v>
      </c>
      <c r="C79" s="50"/>
      <c r="D79" s="51">
        <f>SUM(D76:D78)</f>
        <v>47580</v>
      </c>
      <c r="E79" s="51"/>
      <c r="F79" s="51">
        <f>SUM(F76:F78)</f>
        <v>33442</v>
      </c>
      <c r="G79" s="52"/>
      <c r="H79" s="52"/>
      <c r="I79" s="51">
        <f>SUM(I76:I78)</f>
        <v>32645</v>
      </c>
      <c r="J79" s="52"/>
      <c r="K79" s="51">
        <f>SUM(K76:K78)</f>
        <v>43639</v>
      </c>
      <c r="L79" s="21">
        <f>IF(K79&gt;0,(K76*L76+K77*L77+K78*L78)/K79,0)</f>
        <v>6.9054148811842617E-2</v>
      </c>
      <c r="M79" s="52">
        <f>M76+M77+M78</f>
        <v>40626</v>
      </c>
      <c r="N79" s="53">
        <f>IF(M79&gt;0,O79/M79,0)</f>
        <v>0.6519718899227096</v>
      </c>
      <c r="O79" s="54">
        <f>O76+O77+O78</f>
        <v>26487.010000000002</v>
      </c>
      <c r="P79" s="21">
        <f>IF(M79&gt;0,Q79/M79,0)</f>
        <v>0.30372382218283855</v>
      </c>
      <c r="Q79" s="54">
        <f>Q76+Q77+Q78</f>
        <v>12339.083999999999</v>
      </c>
      <c r="R79" s="21">
        <f>IF(M79&gt;0,S79/M79,0)</f>
        <v>4.430428789445183E-2</v>
      </c>
      <c r="S79" s="54">
        <f>S76+S77+S78</f>
        <v>1799.9059999999999</v>
      </c>
      <c r="T79" s="21">
        <f>IF(M79&gt;0,U79/M79,0)</f>
        <v>0.20872968050017232</v>
      </c>
      <c r="U79" s="54">
        <f>U76+U77+U78</f>
        <v>8479.8520000000008</v>
      </c>
      <c r="V79" s="21">
        <f>IF(M79&gt;0,W79/M79,0)</f>
        <v>0.51063442130655246</v>
      </c>
      <c r="W79" s="54">
        <f>W76+W77+W78</f>
        <v>20745.034</v>
      </c>
      <c r="X79" s="21">
        <f>IF(M79&gt;0,Y79/M79,0)</f>
        <v>0.39</v>
      </c>
      <c r="Y79" s="54">
        <f>Y76+Y77+Y78</f>
        <v>15844.14</v>
      </c>
      <c r="Z79" s="55">
        <f>IF(M79&gt;0,AA79/M79,0)</f>
        <v>3.0611593560773889E-3</v>
      </c>
      <c r="AA79" s="56">
        <f>SUM(AA76:AA78)</f>
        <v>124.36266000000001</v>
      </c>
      <c r="AB79" s="55">
        <f>IF(M79&gt;0,(AB76*M76+AB77*M77+AB78*M78)/M79,0)</f>
        <v>3.2854873307733962E-3</v>
      </c>
      <c r="AC79" s="55">
        <f>IF(K79&gt;0,(K76*AC76+K77*AC77+K78*AC78)/K79,0)</f>
        <v>2.9009899401911135E-4</v>
      </c>
      <c r="AD79" s="52">
        <f>SUM(AD76:AD78)</f>
        <v>11.785139999999998</v>
      </c>
      <c r="AE79" s="53">
        <f>IF(K79&gt;0,(K76*AE76+K77*AE77+K78*AE78)/K79,0)</f>
        <v>0.21570902403813103</v>
      </c>
      <c r="AF79" s="58">
        <f>SUM(AF76:AF78)</f>
        <v>119.39339860000001</v>
      </c>
      <c r="AG79" s="53">
        <f>IF(AND(AA79&gt;0),((AA76*AG76+AA77*AG77+AA78*AG78)/AA79),0)</f>
        <v>0.90645597173912229</v>
      </c>
      <c r="AH79" s="57">
        <f t="shared" si="1"/>
        <v>0.91290758659434279</v>
      </c>
      <c r="AI79" s="51">
        <f>SUM(AI76:AI78)</f>
        <v>611</v>
      </c>
      <c r="AJ79" s="21">
        <f>IF(AI79&gt;0,(AJ76*AI76+AJ77*AI77+AJ78*AI78)/AI79,0)</f>
        <v>9.3944353518821605E-2</v>
      </c>
      <c r="AK79" s="53">
        <f>IF(K79&gt;0,(AK76*K76+AK77*K77+AK78*K78)/K79,0)</f>
        <v>0.21983659570567612</v>
      </c>
      <c r="AL79" s="58">
        <f>SUM(AL76:AL78)</f>
        <v>121.69106830000001</v>
      </c>
      <c r="AM79" s="56"/>
      <c r="AN79" s="56">
        <f>SUM(AN76:AN78)</f>
        <v>1011.88</v>
      </c>
      <c r="AO79" s="105"/>
      <c r="AP79" s="106">
        <f>AO78</f>
        <v>1558.0200000000004</v>
      </c>
      <c r="AQ79" s="51">
        <f>SUM(AQ76:AQ78)</f>
        <v>0</v>
      </c>
      <c r="AR79" s="59"/>
      <c r="AS79" s="58"/>
      <c r="AT79" s="58"/>
      <c r="AU79" s="58"/>
      <c r="AV79" s="58"/>
    </row>
    <row r="80" spans="1:48" x14ac:dyDescent="0.2">
      <c r="A80" s="157">
        <v>20</v>
      </c>
      <c r="B80" s="23">
        <v>1</v>
      </c>
      <c r="C80" s="11" t="s">
        <v>52</v>
      </c>
      <c r="D80" s="12">
        <v>5143</v>
      </c>
      <c r="E80" s="12">
        <v>1</v>
      </c>
      <c r="F80" s="12">
        <v>11868</v>
      </c>
      <c r="G80" s="13">
        <v>2.1</v>
      </c>
      <c r="H80" s="13">
        <v>6.8</v>
      </c>
      <c r="I80" s="12">
        <v>11123</v>
      </c>
      <c r="J80" s="125">
        <v>4.0999999999999996</v>
      </c>
      <c r="K80" s="12">
        <v>14802</v>
      </c>
      <c r="L80" s="14">
        <v>6.7000000000000004E-2</v>
      </c>
      <c r="M80" s="24">
        <f>ROUND(K80*(1-L80),0)</f>
        <v>13810</v>
      </c>
      <c r="N80" s="15">
        <v>0.67400000000000004</v>
      </c>
      <c r="O80" s="25">
        <f>M80*N80</f>
        <v>9307.94</v>
      </c>
      <c r="P80" s="14">
        <v>0.29299999999999998</v>
      </c>
      <c r="Q80" s="25">
        <f>M80*P80</f>
        <v>4046.33</v>
      </c>
      <c r="R80" s="16">
        <v>3.3000000000000002E-2</v>
      </c>
      <c r="S80" s="25">
        <f>M80*R80</f>
        <v>455.73</v>
      </c>
      <c r="T80" s="26">
        <v>0.21199999999999999</v>
      </c>
      <c r="U80" s="25">
        <f>M80*T80</f>
        <v>2927.72</v>
      </c>
      <c r="V80" s="16">
        <v>0.52100000000000002</v>
      </c>
      <c r="W80" s="25">
        <f>M80*V80</f>
        <v>7195.01</v>
      </c>
      <c r="X80" s="16">
        <v>0.39</v>
      </c>
      <c r="Y80" s="25">
        <f>X80*M80</f>
        <v>5385.9000000000005</v>
      </c>
      <c r="Z80" s="17">
        <v>2.96E-3</v>
      </c>
      <c r="AA80" s="18">
        <f>M80*Z80</f>
        <v>40.877600000000001</v>
      </c>
      <c r="AB80" s="27">
        <f>IF(M80&gt;0,(AD80+AL80)/M80,0)</f>
        <v>3.1425757856625631E-3</v>
      </c>
      <c r="AC80" s="17">
        <v>2.5999999999999998E-4</v>
      </c>
      <c r="AD80" s="24">
        <f>AC80*M80</f>
        <v>3.5905999999999998</v>
      </c>
      <c r="AE80" s="117">
        <v>0.2147</v>
      </c>
      <c r="AF80" s="30">
        <f>AI80*(1-AJ80)*AE80</f>
        <v>39.0981582</v>
      </c>
      <c r="AG80" s="28">
        <f>IF(AND(AE80&gt;0,AC80&gt;0,Z80&gt;0),((Z80-AC80)*AE80)/((AE80-AC80)*Z80),0)</f>
        <v>0.91326812262738388</v>
      </c>
      <c r="AH80" s="60">
        <f t="shared" si="1"/>
        <v>0.91835760323943538</v>
      </c>
      <c r="AI80" s="12">
        <v>201</v>
      </c>
      <c r="AJ80" s="14">
        <v>9.4E-2</v>
      </c>
      <c r="AK80" s="15">
        <v>0.21859999999999999</v>
      </c>
      <c r="AL80" s="30">
        <f>AI80*(1-AJ80)*AK80</f>
        <v>39.808371599999994</v>
      </c>
      <c r="AM80" s="19">
        <v>1.56</v>
      </c>
      <c r="AN80" s="19">
        <v>1100.68</v>
      </c>
      <c r="AO80" s="101">
        <f>AO78+AI80-AN80</f>
        <v>658.34000000000037</v>
      </c>
      <c r="AP80" s="102"/>
      <c r="AQ80" s="12"/>
      <c r="AR80" s="31"/>
      <c r="AS80" s="20"/>
      <c r="AT80" s="20"/>
      <c r="AU80" s="20"/>
      <c r="AV80" s="20"/>
    </row>
    <row r="81" spans="1:48" x14ac:dyDescent="0.2">
      <c r="A81" s="158"/>
      <c r="B81" s="33">
        <v>2</v>
      </c>
      <c r="C81" s="11" t="s">
        <v>56</v>
      </c>
      <c r="D81" s="34">
        <v>19705</v>
      </c>
      <c r="E81" s="34">
        <v>8</v>
      </c>
      <c r="F81" s="34">
        <v>18965</v>
      </c>
      <c r="G81" s="35">
        <v>2.8</v>
      </c>
      <c r="H81" s="35">
        <v>7.1</v>
      </c>
      <c r="I81" s="34">
        <v>18524</v>
      </c>
      <c r="J81" s="35">
        <v>2.2999999999999998</v>
      </c>
      <c r="K81" s="34">
        <v>14593</v>
      </c>
      <c r="L81" s="36">
        <v>6.5000000000000002E-2</v>
      </c>
      <c r="M81" s="37">
        <f>ROUND(K81*(1-L81),0)</f>
        <v>13644</v>
      </c>
      <c r="N81" s="38">
        <v>0.74199999999999999</v>
      </c>
      <c r="O81" s="25">
        <f>M81*N81</f>
        <v>10123.848</v>
      </c>
      <c r="P81" s="36">
        <v>0.23400000000000001</v>
      </c>
      <c r="Q81" s="25">
        <f>M81*P81</f>
        <v>3192.6960000000004</v>
      </c>
      <c r="R81" s="39">
        <v>2.4E-2</v>
      </c>
      <c r="S81" s="25">
        <f>M81*R81</f>
        <v>327.45600000000002</v>
      </c>
      <c r="T81" s="28">
        <v>0.217</v>
      </c>
      <c r="U81" s="25">
        <f>M81*T81</f>
        <v>2960.748</v>
      </c>
      <c r="V81" s="39">
        <v>0.5</v>
      </c>
      <c r="W81" s="25">
        <f>M81*V81</f>
        <v>6822</v>
      </c>
      <c r="X81" s="39">
        <v>0.39</v>
      </c>
      <c r="Y81" s="25">
        <f>X81*M81</f>
        <v>5321.16</v>
      </c>
      <c r="Z81" s="40">
        <v>3.0799999999999998E-3</v>
      </c>
      <c r="AA81" s="18">
        <f>M81*Z81</f>
        <v>42.023519999999998</v>
      </c>
      <c r="AB81" s="27">
        <f>IF(M81&gt;0,(AD81+AL81)/M81,0)</f>
        <v>3.1450324538258574E-3</v>
      </c>
      <c r="AC81" s="40">
        <v>2.4000000000000001E-4</v>
      </c>
      <c r="AD81" s="37">
        <f>AC81*M81</f>
        <v>3.2745600000000001</v>
      </c>
      <c r="AE81" s="28">
        <v>0.2213</v>
      </c>
      <c r="AF81" s="41">
        <f>AI81*(1-AJ81)*AE81</f>
        <v>39.943100899999997</v>
      </c>
      <c r="AG81" s="28">
        <f>IF(AND(AE81&gt;0,AC81&gt;0,Z81&gt;0),((Z81-AC81)*AE81)/((AE81-AC81)*Z81),0)</f>
        <v>0.92307900188113701</v>
      </c>
      <c r="AH81" s="29">
        <f t="shared" si="1"/>
        <v>0.92469978259711194</v>
      </c>
      <c r="AI81" s="34">
        <v>199</v>
      </c>
      <c r="AJ81" s="36">
        <v>9.2999999999999999E-2</v>
      </c>
      <c r="AK81" s="38">
        <v>0.21959999999999999</v>
      </c>
      <c r="AL81" s="41">
        <f>AI81*(1-AJ81)*AK81</f>
        <v>39.636262799999997</v>
      </c>
      <c r="AM81" s="42">
        <v>1.6</v>
      </c>
      <c r="AN81" s="42"/>
      <c r="AO81" s="121">
        <f>AO80+AI81-AN81</f>
        <v>857.34000000000037</v>
      </c>
      <c r="AP81" s="104"/>
      <c r="AQ81" s="43"/>
      <c r="AR81" s="44"/>
      <c r="AS81" s="45"/>
      <c r="AT81" s="45"/>
      <c r="AU81" s="45"/>
      <c r="AV81" s="45"/>
    </row>
    <row r="82" spans="1:48" x14ac:dyDescent="0.2">
      <c r="A82" s="158"/>
      <c r="B82" s="33">
        <v>3</v>
      </c>
      <c r="C82" s="46" t="s">
        <v>50</v>
      </c>
      <c r="D82" s="43">
        <v>20337</v>
      </c>
      <c r="E82" s="43">
        <v>4</v>
      </c>
      <c r="F82" s="43">
        <v>18898</v>
      </c>
      <c r="G82" s="37">
        <v>2.7</v>
      </c>
      <c r="H82" s="37">
        <v>6.5</v>
      </c>
      <c r="I82" s="43">
        <v>18683</v>
      </c>
      <c r="J82" s="37">
        <v>1.8</v>
      </c>
      <c r="K82" s="43">
        <v>15075</v>
      </c>
      <c r="L82" s="39">
        <v>6.8000000000000005E-2</v>
      </c>
      <c r="M82" s="37">
        <f>ROUND(K82*(1-L82),0)</f>
        <v>14050</v>
      </c>
      <c r="N82" s="28">
        <v>0.71099999999999997</v>
      </c>
      <c r="O82" s="25">
        <f>M82*N82</f>
        <v>9989.5499999999993</v>
      </c>
      <c r="P82" s="39">
        <v>0.23699999999999999</v>
      </c>
      <c r="Q82" s="25">
        <f>M82*P82</f>
        <v>3329.85</v>
      </c>
      <c r="R82" s="39">
        <v>2.1999999999999999E-2</v>
      </c>
      <c r="S82" s="25">
        <f>M82*R82</f>
        <v>309.09999999999997</v>
      </c>
      <c r="T82" s="28">
        <v>0.22800000000000001</v>
      </c>
      <c r="U82" s="25">
        <f>M82*T82</f>
        <v>3203.4</v>
      </c>
      <c r="V82" s="39">
        <v>0.49199999999999999</v>
      </c>
      <c r="W82" s="25">
        <f>M82*V82</f>
        <v>6912.5999999999995</v>
      </c>
      <c r="X82" s="39">
        <v>0.39</v>
      </c>
      <c r="Y82" s="25">
        <f>X82*M82</f>
        <v>5479.5</v>
      </c>
      <c r="Z82" s="47">
        <v>3.15E-3</v>
      </c>
      <c r="AA82" s="18">
        <f>M82*Z82</f>
        <v>44.2575</v>
      </c>
      <c r="AB82" s="27">
        <f>IF(M82&gt;0,(AD82+AL82)/M82,0)</f>
        <v>3.4124281138790038E-3</v>
      </c>
      <c r="AC82" s="47">
        <v>2.5000000000000001E-4</v>
      </c>
      <c r="AD82" s="37">
        <f>AC82*M82</f>
        <v>3.5125000000000002</v>
      </c>
      <c r="AE82" s="28">
        <v>0.22120000000000001</v>
      </c>
      <c r="AF82" s="41">
        <f>AI82*(1-AJ82)*AE82</f>
        <v>43.27778</v>
      </c>
      <c r="AG82" s="28">
        <f>IF(AND(AE82&gt;0,AC82&gt;0,Z82&gt;0),((Z82-AC82)*AE82)/((AE82-AC82)*Z82),0)</f>
        <v>0.92167659852656447</v>
      </c>
      <c r="AH82" s="29">
        <f t="shared" si="1"/>
        <v>0.92775969530700075</v>
      </c>
      <c r="AI82" s="43">
        <v>215</v>
      </c>
      <c r="AJ82" s="39">
        <v>0.09</v>
      </c>
      <c r="AK82" s="28">
        <v>0.2271</v>
      </c>
      <c r="AL82" s="41">
        <f>AI82*(1-AJ82)*AK82</f>
        <v>44.432115000000003</v>
      </c>
      <c r="AM82" s="18">
        <v>1.58</v>
      </c>
      <c r="AN82" s="18"/>
      <c r="AO82" s="121">
        <f>AO81+AI82-AN82</f>
        <v>1072.3400000000004</v>
      </c>
      <c r="AP82" s="104"/>
      <c r="AQ82" s="43"/>
      <c r="AR82" s="48"/>
      <c r="AS82" s="41"/>
      <c r="AT82" s="41"/>
      <c r="AU82" s="41"/>
      <c r="AV82" s="41"/>
    </row>
    <row r="83" spans="1:48" s="22" customFormat="1" ht="13.5" thickBot="1" x14ac:dyDescent="0.25">
      <c r="A83" s="159"/>
      <c r="B83" s="49" t="s">
        <v>38</v>
      </c>
      <c r="C83" s="50"/>
      <c r="D83" s="51">
        <f>SUM(D80:D82)</f>
        <v>45185</v>
      </c>
      <c r="E83" s="51"/>
      <c r="F83" s="51">
        <f>SUM(F80:F82)</f>
        <v>49731</v>
      </c>
      <c r="G83" s="52"/>
      <c r="H83" s="52"/>
      <c r="I83" s="51">
        <f>SUM(I80:I82)</f>
        <v>48330</v>
      </c>
      <c r="J83" s="52"/>
      <c r="K83" s="51">
        <f>SUM(K80:K82)</f>
        <v>44470</v>
      </c>
      <c r="L83" s="21">
        <f>IF(K83&gt;0,(K80*L80+K81*L81+K82*L82)/K83,0)</f>
        <v>6.6682684956150207E-2</v>
      </c>
      <c r="M83" s="52">
        <f>M80+M81+M82</f>
        <v>41504</v>
      </c>
      <c r="N83" s="53">
        <f>IF(M83&gt;0,O83/M83,0)</f>
        <v>0.70887957787201228</v>
      </c>
      <c r="O83" s="54">
        <f>O80+O81+O82</f>
        <v>29421.338</v>
      </c>
      <c r="P83" s="21">
        <f>IF(M83&gt;0,Q83/M83,0)</f>
        <v>0.25464716653816499</v>
      </c>
      <c r="Q83" s="54">
        <f>Q80+Q81+Q82</f>
        <v>10568.876</v>
      </c>
      <c r="R83" s="21">
        <f>IF(M83&gt;0,S83/M83,0)</f>
        <v>2.631760794140324E-2</v>
      </c>
      <c r="S83" s="54">
        <f>S80+S81+S82</f>
        <v>1092.2860000000001</v>
      </c>
      <c r="T83" s="21">
        <f>IF(M83&gt;0,U83/M83,0)</f>
        <v>0.21906004240555127</v>
      </c>
      <c r="U83" s="54">
        <f>U80+U81+U82</f>
        <v>9091.8680000000004</v>
      </c>
      <c r="V83" s="21">
        <f>IF(M83&gt;0,W83/M83,0)</f>
        <v>0.50427934656900542</v>
      </c>
      <c r="W83" s="54">
        <f>W80+W81+W82</f>
        <v>20929.61</v>
      </c>
      <c r="X83" s="21">
        <f>IF(M83&gt;0,Y83/M83,0)</f>
        <v>0.39</v>
      </c>
      <c r="Y83" s="54">
        <f>Y80+Y81+Y82</f>
        <v>16186.560000000001</v>
      </c>
      <c r="Z83" s="55">
        <f>IF(M83&gt;0,AA83/M83,0)</f>
        <v>3.0637678296067845E-3</v>
      </c>
      <c r="AA83" s="56">
        <f>SUM(AA80:AA82)</f>
        <v>127.15861999999998</v>
      </c>
      <c r="AB83" s="55">
        <f>IF(M83&gt;0,(AB80*M80+AB81*M81+AB82*M82)/M83,0)</f>
        <v>3.2347342280262142E-3</v>
      </c>
      <c r="AC83" s="55">
        <f>IF(K83&gt;0,(K80*AC80+K81*AC81+K82*AC82)/K83,0)</f>
        <v>2.500469979761637E-4</v>
      </c>
      <c r="AD83" s="52">
        <f>SUM(AD80:AD82)</f>
        <v>10.377659999999999</v>
      </c>
      <c r="AE83" s="53">
        <f>IF(K83&gt;0,(K80*AE80+K81*AE81+K82*AE82)/K83,0)</f>
        <v>0.21906926692152012</v>
      </c>
      <c r="AF83" s="58">
        <f>SUM(AF80:AF82)</f>
        <v>122.3190391</v>
      </c>
      <c r="AG83" s="53">
        <f>IF(AND(AA83&gt;0),((AA80*AG80+AA81*AG81+AA82*AG82)/AA83),0)</f>
        <v>0.91943699896974806</v>
      </c>
      <c r="AH83" s="57">
        <f t="shared" si="1"/>
        <v>0.92374070593618207</v>
      </c>
      <c r="AI83" s="51">
        <f>SUM(AI80:AI82)</f>
        <v>615</v>
      </c>
      <c r="AJ83" s="21">
        <f>IF(AI83&gt;0,(AJ80*AI80+AJ81*AI81+AJ82*AI82)/AI83,0)</f>
        <v>9.2278048780487787E-2</v>
      </c>
      <c r="AK83" s="53">
        <f>IF(K83&gt;0,(AK80*K80+AK81*K81+AK82*K82)/K83,0)</f>
        <v>0.22180959073532719</v>
      </c>
      <c r="AL83" s="58">
        <f>SUM(AL80:AL82)</f>
        <v>123.87674939999999</v>
      </c>
      <c r="AM83" s="56"/>
      <c r="AN83" s="56">
        <f>SUM(AN80:AN82)</f>
        <v>1100.68</v>
      </c>
      <c r="AO83" s="105"/>
      <c r="AP83" s="106">
        <f>AO82</f>
        <v>1072.3400000000004</v>
      </c>
      <c r="AQ83" s="51">
        <f>SUM(AQ80:AQ82)</f>
        <v>0</v>
      </c>
      <c r="AR83" s="59"/>
      <c r="AS83" s="58"/>
      <c r="AT83" s="58"/>
      <c r="AU83" s="58"/>
      <c r="AV83" s="58"/>
    </row>
    <row r="84" spans="1:48" x14ac:dyDescent="0.2">
      <c r="A84" s="157">
        <v>21</v>
      </c>
      <c r="B84" s="23">
        <v>1</v>
      </c>
      <c r="C84" s="11" t="s">
        <v>52</v>
      </c>
      <c r="D84" s="12">
        <v>8549</v>
      </c>
      <c r="E84" s="12">
        <v>3</v>
      </c>
      <c r="F84" s="12">
        <v>12145</v>
      </c>
      <c r="G84" s="13">
        <v>2.4</v>
      </c>
      <c r="H84" s="13">
        <v>6.8</v>
      </c>
      <c r="I84" s="12">
        <v>11296</v>
      </c>
      <c r="J84" s="13">
        <v>2.8</v>
      </c>
      <c r="K84" s="12">
        <v>14763</v>
      </c>
      <c r="L84" s="14">
        <v>6.8000000000000005E-2</v>
      </c>
      <c r="M84" s="24">
        <f>ROUND(K84*(1-L84),0)</f>
        <v>13759</v>
      </c>
      <c r="N84" s="15">
        <v>0.68700000000000006</v>
      </c>
      <c r="O84" s="25">
        <f>M84*N84</f>
        <v>9452.4330000000009</v>
      </c>
      <c r="P84" s="14">
        <v>0.27200000000000002</v>
      </c>
      <c r="Q84" s="25">
        <f>M84*P84</f>
        <v>3742.4480000000003</v>
      </c>
      <c r="R84" s="16">
        <v>4.1000000000000002E-2</v>
      </c>
      <c r="S84" s="25">
        <f>M84*R84</f>
        <v>564.11900000000003</v>
      </c>
      <c r="T84" s="26">
        <v>0.217</v>
      </c>
      <c r="U84" s="25">
        <f>M84*T84</f>
        <v>2985.703</v>
      </c>
      <c r="V84" s="16">
        <v>0.5</v>
      </c>
      <c r="W84" s="25">
        <f>M84*V84</f>
        <v>6879.5</v>
      </c>
      <c r="X84" s="16">
        <v>0.39</v>
      </c>
      <c r="Y84" s="25">
        <f>X84*M84</f>
        <v>5366.01</v>
      </c>
      <c r="Z84" s="17">
        <v>3.1900000000000001E-3</v>
      </c>
      <c r="AA84" s="18">
        <f>M84*Z84</f>
        <v>43.891210000000001</v>
      </c>
      <c r="AB84" s="27">
        <f>IF(M84&gt;0,(AD84+AL84)/M84,0)</f>
        <v>3.3590037066647286E-3</v>
      </c>
      <c r="AC84" s="17">
        <v>2.5999999999999998E-4</v>
      </c>
      <c r="AD84" s="24">
        <f>AC84*M84</f>
        <v>3.5773399999999995</v>
      </c>
      <c r="AE84" s="117">
        <v>0.2157</v>
      </c>
      <c r="AF84" s="30">
        <f>AI84*(1-AJ84)*AE84</f>
        <v>41.9010192</v>
      </c>
      <c r="AG84" s="28">
        <f>IF(AND(AE84&gt;0,AC84&gt;0,Z84&gt;0),((Z84-AC84)*AE84)/((AE84-AC84)*Z84),0)</f>
        <v>0.91960376780856457</v>
      </c>
      <c r="AH84" s="60">
        <f t="shared" si="1"/>
        <v>0.923690216662861</v>
      </c>
      <c r="AI84" s="12">
        <v>213</v>
      </c>
      <c r="AJ84" s="14">
        <v>8.7999999999999995E-2</v>
      </c>
      <c r="AK84" s="15">
        <v>0.2195</v>
      </c>
      <c r="AL84" s="30">
        <f>AI84*(1-AJ84)*AK84</f>
        <v>42.639192000000001</v>
      </c>
      <c r="AM84" s="19">
        <v>1.54</v>
      </c>
      <c r="AN84" s="19">
        <v>953.74</v>
      </c>
      <c r="AO84" s="101">
        <f>AO82+AI84-AN84</f>
        <v>331.60000000000036</v>
      </c>
      <c r="AP84" s="102"/>
      <c r="AQ84" s="12"/>
      <c r="AR84" s="31"/>
      <c r="AS84" s="20"/>
      <c r="AT84" s="20"/>
      <c r="AU84" s="20"/>
      <c r="AV84" s="20"/>
    </row>
    <row r="85" spans="1:48" x14ac:dyDescent="0.2">
      <c r="A85" s="158"/>
      <c r="B85" s="33">
        <v>2</v>
      </c>
      <c r="C85" s="11" t="s">
        <v>56</v>
      </c>
      <c r="D85" s="34">
        <v>18611</v>
      </c>
      <c r="E85" s="34">
        <v>8</v>
      </c>
      <c r="F85" s="34">
        <v>17435</v>
      </c>
      <c r="G85" s="35">
        <v>2.4</v>
      </c>
      <c r="H85" s="35">
        <v>8.1</v>
      </c>
      <c r="I85" s="34">
        <v>17399</v>
      </c>
      <c r="J85" s="35">
        <v>1.7</v>
      </c>
      <c r="K85" s="34">
        <v>14925</v>
      </c>
      <c r="L85" s="36">
        <v>6.7000000000000004E-2</v>
      </c>
      <c r="M85" s="37">
        <f>ROUND(K85*(1-L85),0)</f>
        <v>13925</v>
      </c>
      <c r="N85" s="38">
        <v>0.68600000000000005</v>
      </c>
      <c r="O85" s="25">
        <f>M85*N85</f>
        <v>9552.5500000000011</v>
      </c>
      <c r="P85" s="36">
        <v>0.28199999999999997</v>
      </c>
      <c r="Q85" s="25">
        <f>M85*P85</f>
        <v>3926.8499999999995</v>
      </c>
      <c r="R85" s="39">
        <v>3.2000000000000001E-2</v>
      </c>
      <c r="S85" s="25">
        <f>M85*R85</f>
        <v>445.6</v>
      </c>
      <c r="T85" s="28">
        <v>0.223</v>
      </c>
      <c r="U85" s="25">
        <f>M85*T85</f>
        <v>3105.2750000000001</v>
      </c>
      <c r="V85" s="39">
        <v>0.495</v>
      </c>
      <c r="W85" s="25">
        <f>M85*V85</f>
        <v>6892.875</v>
      </c>
      <c r="X85" s="39">
        <v>0.39</v>
      </c>
      <c r="Y85" s="25">
        <f>X85*M85</f>
        <v>5430.75</v>
      </c>
      <c r="Z85" s="40">
        <v>3.15E-3</v>
      </c>
      <c r="AA85" s="18">
        <f>M85*Z85</f>
        <v>43.863750000000003</v>
      </c>
      <c r="AB85" s="27">
        <f>IF(M85&gt;0,(AD85+AL85)/M85,0)</f>
        <v>3.2482056732495513E-3</v>
      </c>
      <c r="AC85" s="40">
        <v>2.5999999999999998E-4</v>
      </c>
      <c r="AD85" s="37">
        <f>AC85*M85</f>
        <v>3.6204999999999998</v>
      </c>
      <c r="AE85" s="28">
        <v>0.21709999999999999</v>
      </c>
      <c r="AF85" s="41">
        <f>AI85*(1-AJ85)*AE85</f>
        <v>40.876456400000002</v>
      </c>
      <c r="AG85" s="28">
        <f>IF(AND(AE85&gt;0,AC85&gt;0,Z85&gt;0),((Z85-AC85)*AE85)/((AE85-AC85)*Z85),0)</f>
        <v>0.91856038978341148</v>
      </c>
      <c r="AH85" s="29">
        <f t="shared" si="1"/>
        <v>0.92103938330330393</v>
      </c>
      <c r="AI85" s="34">
        <v>206</v>
      </c>
      <c r="AJ85" s="36">
        <v>8.5999999999999993E-2</v>
      </c>
      <c r="AK85" s="38">
        <v>0.221</v>
      </c>
      <c r="AL85" s="41">
        <f>AI85*(1-AJ85)*AK85</f>
        <v>41.610764000000003</v>
      </c>
      <c r="AM85" s="42">
        <v>1.6</v>
      </c>
      <c r="AN85" s="42"/>
      <c r="AO85" s="121">
        <f>AO84+AI85-AN85</f>
        <v>537.60000000000036</v>
      </c>
      <c r="AP85" s="104"/>
      <c r="AQ85" s="43"/>
      <c r="AR85" s="44"/>
      <c r="AS85" s="45"/>
      <c r="AT85" s="45"/>
      <c r="AU85" s="45"/>
      <c r="AV85" s="45"/>
    </row>
    <row r="86" spans="1:48" x14ac:dyDescent="0.2">
      <c r="A86" s="158"/>
      <c r="B86" s="33">
        <v>3</v>
      </c>
      <c r="C86" s="46" t="s">
        <v>53</v>
      </c>
      <c r="D86" s="43">
        <v>17000</v>
      </c>
      <c r="E86" s="43">
        <v>9</v>
      </c>
      <c r="F86" s="43">
        <v>19433</v>
      </c>
      <c r="G86" s="37">
        <v>2.2000000000000002</v>
      </c>
      <c r="H86" s="37">
        <v>7.1</v>
      </c>
      <c r="I86" s="43">
        <v>18904</v>
      </c>
      <c r="J86" s="127">
        <v>1</v>
      </c>
      <c r="K86" s="43">
        <v>14506</v>
      </c>
      <c r="L86" s="39">
        <v>6.8000000000000005E-2</v>
      </c>
      <c r="M86" s="37">
        <f>ROUND(K86*(1-L86),0)</f>
        <v>13520</v>
      </c>
      <c r="N86" s="28">
        <v>0.67800000000000005</v>
      </c>
      <c r="O86" s="25">
        <f>M86*N86</f>
        <v>9166.5600000000013</v>
      </c>
      <c r="P86" s="39">
        <v>0.22700000000000001</v>
      </c>
      <c r="Q86" s="25">
        <f>M86*P86</f>
        <v>3069.04</v>
      </c>
      <c r="R86" s="39">
        <v>9.5000000000000001E-2</v>
      </c>
      <c r="S86" s="25">
        <f>M86*R86</f>
        <v>1284.4000000000001</v>
      </c>
      <c r="T86" s="28">
        <v>0.22500000000000001</v>
      </c>
      <c r="U86" s="25">
        <f>M86*T86</f>
        <v>3042</v>
      </c>
      <c r="V86" s="39">
        <v>0.50600000000000001</v>
      </c>
      <c r="W86" s="25">
        <f>M86*V86</f>
        <v>6841.12</v>
      </c>
      <c r="X86" s="39">
        <v>0.39</v>
      </c>
      <c r="Y86" s="25">
        <f>X86*M86</f>
        <v>5272.8</v>
      </c>
      <c r="Z86" s="47">
        <v>3.0400000000000002E-3</v>
      </c>
      <c r="AA86" s="18">
        <f>M86*Z86</f>
        <v>41.1008</v>
      </c>
      <c r="AB86" s="27">
        <f>IF(M86&gt;0,(AD86+AL86)/M86,0)</f>
        <v>3.1429798076923086E-3</v>
      </c>
      <c r="AC86" s="47">
        <v>2.7999999999999998E-4</v>
      </c>
      <c r="AD86" s="37">
        <f>AC86*M86</f>
        <v>3.7855999999999996</v>
      </c>
      <c r="AE86" s="28">
        <v>0.21429999999999999</v>
      </c>
      <c r="AF86" s="41">
        <f>AI86*(1-AJ86)*AE86</f>
        <v>37.534002100000002</v>
      </c>
      <c r="AG86" s="28">
        <f>IF(AND(AE86&gt;0,AC86&gt;0,Z86&gt;0),((Z86-AC86)*AE86)/((AE86-AC86)*Z86),0)</f>
        <v>0.90908252548950175</v>
      </c>
      <c r="AH86" s="29">
        <f t="shared" si="1"/>
        <v>0.91206812939755466</v>
      </c>
      <c r="AI86" s="43">
        <v>191</v>
      </c>
      <c r="AJ86" s="39">
        <v>8.3000000000000004E-2</v>
      </c>
      <c r="AK86" s="28">
        <v>0.221</v>
      </c>
      <c r="AL86" s="41">
        <f>AI86*(1-AJ86)*AK86</f>
        <v>38.707487000000008</v>
      </c>
      <c r="AM86" s="18">
        <v>1.6</v>
      </c>
      <c r="AN86" s="18"/>
      <c r="AO86" s="121">
        <f>AO85+AI86-AN86</f>
        <v>728.60000000000036</v>
      </c>
      <c r="AP86" s="104"/>
      <c r="AQ86" s="43"/>
      <c r="AR86" s="48"/>
      <c r="AS86" s="41"/>
      <c r="AT86" s="41"/>
      <c r="AU86" s="41"/>
      <c r="AV86" s="41"/>
    </row>
    <row r="87" spans="1:48" s="22" customFormat="1" ht="13.5" thickBot="1" x14ac:dyDescent="0.25">
      <c r="A87" s="159"/>
      <c r="B87" s="49" t="s">
        <v>38</v>
      </c>
      <c r="C87" s="50"/>
      <c r="D87" s="51">
        <f>SUM(D84:D86)</f>
        <v>44160</v>
      </c>
      <c r="E87" s="51"/>
      <c r="F87" s="51">
        <f>SUM(F84:F86)</f>
        <v>49013</v>
      </c>
      <c r="G87" s="52"/>
      <c r="H87" s="52"/>
      <c r="I87" s="51">
        <f>SUM(I84:I86)</f>
        <v>47599</v>
      </c>
      <c r="J87" s="52"/>
      <c r="K87" s="51">
        <f>SUM(K84:K86)</f>
        <v>44194</v>
      </c>
      <c r="L87" s="21">
        <f>IF(K87&gt;0,(K84*L84+K85*L85+K86*L86)/K87,0)</f>
        <v>6.7662284473005388E-2</v>
      </c>
      <c r="M87" s="52">
        <f>M84+M85+M86</f>
        <v>41204</v>
      </c>
      <c r="N87" s="53">
        <f>IF(M87&gt;0,O87/M87,0)</f>
        <v>0.68370893602562866</v>
      </c>
      <c r="O87" s="54">
        <f>O84+O85+O86</f>
        <v>28171.543000000001</v>
      </c>
      <c r="P87" s="21">
        <f>IF(M87&gt;0,Q87/M87,0)</f>
        <v>0.26061396951752258</v>
      </c>
      <c r="Q87" s="54">
        <f>Q84+Q85+Q86</f>
        <v>10738.338</v>
      </c>
      <c r="R87" s="21">
        <f>IF(M87&gt;0,S87/M87,0)</f>
        <v>5.5677094456848854E-2</v>
      </c>
      <c r="S87" s="54">
        <f>S84+S85+S86</f>
        <v>2294.1190000000001</v>
      </c>
      <c r="T87" s="21">
        <f>IF(M87&gt;0,U87/M87,0)</f>
        <v>0.22165270362100764</v>
      </c>
      <c r="U87" s="54">
        <f>U84+U85+U86</f>
        <v>9132.9779999999992</v>
      </c>
      <c r="V87" s="21">
        <f>IF(M87&gt;0,W87/M87,0)</f>
        <v>0.50027897776914865</v>
      </c>
      <c r="W87" s="54">
        <f>W84+W85+W86</f>
        <v>20613.494999999999</v>
      </c>
      <c r="X87" s="21">
        <f>IF(M87&gt;0,Y87/M87,0)</f>
        <v>0.39</v>
      </c>
      <c r="Y87" s="54">
        <f>Y84+Y85+Y86</f>
        <v>16069.560000000001</v>
      </c>
      <c r="Z87" s="55">
        <f>IF(M87&gt;0,AA87/M87,0)</f>
        <v>3.127263372488108E-3</v>
      </c>
      <c r="AA87" s="56">
        <f>SUM(AA84:AA86)</f>
        <v>128.85576</v>
      </c>
      <c r="AB87" s="55">
        <f>IF(M87&gt;0,(AB84*M84+AB85*M85+AB86*M86)/M87,0)</f>
        <v>3.2506767061450349E-3</v>
      </c>
      <c r="AC87" s="55">
        <f>IF(K87&gt;0,(K84*AC84+K85*AC85+K86*AC86)/K87,0)</f>
        <v>2.6656469203964331E-4</v>
      </c>
      <c r="AD87" s="52">
        <f>SUM(AD84:AD86)</f>
        <v>10.983439999999998</v>
      </c>
      <c r="AE87" s="53">
        <f>IF(K87&gt;0,(K84*AE84+K85*AE85+K86*AE86)/K87,0)</f>
        <v>0.21571327329501744</v>
      </c>
      <c r="AF87" s="58">
        <f>SUM(AF84:AF86)</f>
        <v>120.31147770000001</v>
      </c>
      <c r="AG87" s="53">
        <f>IF(AND(AA87&gt;0),((AA84*AG84+AA85*AG85+AA86*AG86)/AA87),0)</f>
        <v>0.91589265742313719</v>
      </c>
      <c r="AH87" s="57">
        <f t="shared" si="1"/>
        <v>0.91910829394113813</v>
      </c>
      <c r="AI87" s="51">
        <f>SUM(AI84:AI86)</f>
        <v>610</v>
      </c>
      <c r="AJ87" s="21">
        <f>IF(AI87&gt;0,(AJ84*AI84+AJ85*AI85+AJ86*AI86)/AI87,0)</f>
        <v>8.5759016393442619E-2</v>
      </c>
      <c r="AK87" s="53">
        <f>IF(K87&gt;0,(AK84*K84+AK85*K85+AK86*K86)/K87,0)</f>
        <v>0.2204989251934652</v>
      </c>
      <c r="AL87" s="58">
        <f>SUM(AL84:AL86)</f>
        <v>122.95744300000001</v>
      </c>
      <c r="AM87" s="56"/>
      <c r="AN87" s="56">
        <f>SUM(AN84:AN86)</f>
        <v>953.74</v>
      </c>
      <c r="AO87" s="105"/>
      <c r="AP87" s="106">
        <f>AO86</f>
        <v>728.60000000000036</v>
      </c>
      <c r="AQ87" s="51">
        <f>SUM(AQ84:AQ86)</f>
        <v>0</v>
      </c>
      <c r="AR87" s="59"/>
      <c r="AS87" s="58"/>
      <c r="AT87" s="58"/>
      <c r="AU87" s="58"/>
      <c r="AV87" s="58"/>
    </row>
    <row r="88" spans="1:48" x14ac:dyDescent="0.2">
      <c r="A88" s="157">
        <v>22</v>
      </c>
      <c r="B88" s="23">
        <v>1</v>
      </c>
      <c r="C88" s="11" t="s">
        <v>52</v>
      </c>
      <c r="D88" s="12">
        <v>7379</v>
      </c>
      <c r="E88" s="12">
        <v>6</v>
      </c>
      <c r="F88" s="12">
        <v>5604</v>
      </c>
      <c r="G88" s="13">
        <v>2.9</v>
      </c>
      <c r="H88" s="13">
        <v>7.4</v>
      </c>
      <c r="I88" s="12">
        <v>6473</v>
      </c>
      <c r="J88" s="125">
        <v>3.8</v>
      </c>
      <c r="K88" s="12">
        <v>14467</v>
      </c>
      <c r="L88" s="14">
        <v>6.7000000000000004E-2</v>
      </c>
      <c r="M88" s="24">
        <f>ROUND(K88*(1-L88),0)</f>
        <v>13498</v>
      </c>
      <c r="N88" s="15">
        <v>0.73299999999999998</v>
      </c>
      <c r="O88" s="25">
        <f>M88*N88</f>
        <v>9894.0339999999997</v>
      </c>
      <c r="P88" s="14">
        <v>0.23400000000000001</v>
      </c>
      <c r="Q88" s="25">
        <f>M88*P88</f>
        <v>3158.5320000000002</v>
      </c>
      <c r="R88" s="16">
        <v>3.3000000000000002E-2</v>
      </c>
      <c r="S88" s="25">
        <f>M88*R88</f>
        <v>445.43400000000003</v>
      </c>
      <c r="T88" s="26">
        <v>0.214</v>
      </c>
      <c r="U88" s="25">
        <f>M88*T88</f>
        <v>2888.5720000000001</v>
      </c>
      <c r="V88" s="16">
        <v>0.51300000000000001</v>
      </c>
      <c r="W88" s="25">
        <f>M88*V88</f>
        <v>6924.4740000000002</v>
      </c>
      <c r="X88" s="16">
        <v>0.4</v>
      </c>
      <c r="Y88" s="25">
        <f>X88*M88</f>
        <v>5399.2000000000007</v>
      </c>
      <c r="Z88" s="17">
        <v>3.0699999999999998E-3</v>
      </c>
      <c r="AA88" s="18">
        <f>M88*Z88</f>
        <v>41.438859999999998</v>
      </c>
      <c r="AB88" s="27">
        <f>IF(M88&gt;0,(AD88+AL88)/M88,0)</f>
        <v>3.1585108905022967E-3</v>
      </c>
      <c r="AC88" s="17">
        <v>2.7999999999999998E-4</v>
      </c>
      <c r="AD88" s="24">
        <f>AC88*M88</f>
        <v>3.7794399999999997</v>
      </c>
      <c r="AE88" s="117">
        <v>0.2097</v>
      </c>
      <c r="AF88" s="30">
        <f>AI88*(1-AJ88)*AE88</f>
        <v>37.374831</v>
      </c>
      <c r="AG88" s="28">
        <f>IF(AND(AE88&gt;0,AC88&gt;0,Z88&gt;0),((Z88-AC88)*AE88)/((AE88-AC88)*Z88),0)</f>
        <v>0.91000987059964289</v>
      </c>
      <c r="AH88" s="60">
        <f t="shared" si="1"/>
        <v>0.91252267765989403</v>
      </c>
      <c r="AI88" s="12">
        <v>195</v>
      </c>
      <c r="AJ88" s="14">
        <v>8.5999999999999993E-2</v>
      </c>
      <c r="AK88" s="15">
        <v>0.218</v>
      </c>
      <c r="AL88" s="30">
        <f>AI88*(1-AJ88)*AK88</f>
        <v>38.854140000000001</v>
      </c>
      <c r="AM88" s="19">
        <v>1.65</v>
      </c>
      <c r="AN88" s="19">
        <v>844.42</v>
      </c>
      <c r="AO88" s="101">
        <f>AO86+AI88-AN88-AP88</f>
        <v>3.979039320256561E-13</v>
      </c>
      <c r="AP88" s="102">
        <v>79.180000000000007</v>
      </c>
      <c r="AQ88" s="12"/>
      <c r="AR88" s="31"/>
      <c r="AS88" s="20"/>
      <c r="AT88" s="20"/>
      <c r="AU88" s="20"/>
      <c r="AV88" s="20"/>
    </row>
    <row r="89" spans="1:48" x14ac:dyDescent="0.2">
      <c r="A89" s="158"/>
      <c r="B89" s="33">
        <v>2</v>
      </c>
      <c r="C89" s="11" t="s">
        <v>56</v>
      </c>
      <c r="D89" s="34">
        <v>18306</v>
      </c>
      <c r="E89" s="34">
        <v>8</v>
      </c>
      <c r="F89" s="34">
        <v>19251</v>
      </c>
      <c r="G89" s="35">
        <v>3.2</v>
      </c>
      <c r="H89" s="35">
        <v>7.8</v>
      </c>
      <c r="I89" s="34">
        <v>18215</v>
      </c>
      <c r="J89" s="35">
        <v>1.4</v>
      </c>
      <c r="K89" s="34">
        <v>14291</v>
      </c>
      <c r="L89" s="36">
        <v>6.8000000000000005E-2</v>
      </c>
      <c r="M89" s="37">
        <f>ROUND(K89*(1-L89),0)</f>
        <v>13319</v>
      </c>
      <c r="N89" s="38">
        <v>0.60099999999999998</v>
      </c>
      <c r="O89" s="25">
        <f>M89*N89</f>
        <v>8004.7190000000001</v>
      </c>
      <c r="P89" s="36">
        <v>0.35799999999999998</v>
      </c>
      <c r="Q89" s="25">
        <f>M89*P89</f>
        <v>4768.2020000000002</v>
      </c>
      <c r="R89" s="39">
        <v>4.1000000000000002E-2</v>
      </c>
      <c r="S89" s="25">
        <f>M89*R89</f>
        <v>546.07900000000006</v>
      </c>
      <c r="T89" s="28">
        <v>0.22700000000000001</v>
      </c>
      <c r="U89" s="25">
        <f>M89*T89</f>
        <v>3023.413</v>
      </c>
      <c r="V89" s="39">
        <v>0.496</v>
      </c>
      <c r="W89" s="25">
        <f>M89*V89</f>
        <v>6606.2240000000002</v>
      </c>
      <c r="X89" s="39">
        <v>0.39</v>
      </c>
      <c r="Y89" s="25">
        <f>X89*M89</f>
        <v>5194.41</v>
      </c>
      <c r="Z89" s="40">
        <v>3.1199999999999999E-3</v>
      </c>
      <c r="AA89" s="18">
        <f>M89*Z89</f>
        <v>41.555279999999996</v>
      </c>
      <c r="AB89" s="27">
        <f>IF(M89&gt;0,(AD89+AL89)/M89,0)</f>
        <v>3.1020613409415121E-3</v>
      </c>
      <c r="AC89" s="40">
        <v>2.9E-4</v>
      </c>
      <c r="AD89" s="37">
        <f>AC89*M89</f>
        <v>3.8625099999999999</v>
      </c>
      <c r="AE89" s="28">
        <v>0.20480000000000001</v>
      </c>
      <c r="AF89" s="41">
        <f>AI89*(1-AJ89)*AE89</f>
        <v>36.701184000000005</v>
      </c>
      <c r="AG89" s="28">
        <f>IF(AND(AE89&gt;0,AC89&gt;0,Z89&gt;0),((Z89-AC89)*AE89)/((AE89-AC89)*Z89),0)</f>
        <v>0.90833750214709597</v>
      </c>
      <c r="AH89" s="29">
        <f t="shared" si="1"/>
        <v>0.90777336628357141</v>
      </c>
      <c r="AI89" s="34">
        <v>195</v>
      </c>
      <c r="AJ89" s="36">
        <v>8.1000000000000003E-2</v>
      </c>
      <c r="AK89" s="38">
        <v>0.20899999999999999</v>
      </c>
      <c r="AL89" s="41">
        <f>AI89*(1-AJ89)*AK89</f>
        <v>37.453845000000001</v>
      </c>
      <c r="AM89" s="42">
        <v>1.6</v>
      </c>
      <c r="AN89" s="42"/>
      <c r="AO89" s="121">
        <f>AO88+AI89-AN89</f>
        <v>195.0000000000004</v>
      </c>
      <c r="AP89" s="104"/>
      <c r="AQ89" s="43"/>
      <c r="AR89" s="44"/>
      <c r="AS89" s="45"/>
      <c r="AT89" s="45"/>
      <c r="AU89" s="45"/>
      <c r="AV89" s="45"/>
    </row>
    <row r="90" spans="1:48" x14ac:dyDescent="0.2">
      <c r="A90" s="158"/>
      <c r="B90" s="33">
        <v>3</v>
      </c>
      <c r="C90" s="46" t="s">
        <v>53</v>
      </c>
      <c r="D90" s="43">
        <v>19330</v>
      </c>
      <c r="E90" s="43">
        <v>7</v>
      </c>
      <c r="F90" s="43">
        <v>18068</v>
      </c>
      <c r="G90" s="37">
        <v>3.5</v>
      </c>
      <c r="H90" s="37">
        <v>8.3000000000000007</v>
      </c>
      <c r="I90" s="43">
        <v>17776</v>
      </c>
      <c r="J90" s="127">
        <v>0.5</v>
      </c>
      <c r="K90" s="43">
        <v>14808</v>
      </c>
      <c r="L90" s="39">
        <v>6.5000000000000002E-2</v>
      </c>
      <c r="M90" s="37">
        <f>ROUND(K90*(1-L90),0)</f>
        <v>13845</v>
      </c>
      <c r="N90" s="28">
        <v>0.68899999999999995</v>
      </c>
      <c r="O90" s="25">
        <f>M90*N90</f>
        <v>9539.2049999999999</v>
      </c>
      <c r="P90" s="39">
        <v>0.26600000000000001</v>
      </c>
      <c r="Q90" s="25">
        <f>M90*P90</f>
        <v>3682.77</v>
      </c>
      <c r="R90" s="39">
        <v>4.4999999999999998E-2</v>
      </c>
      <c r="S90" s="25">
        <f>M90*R90</f>
        <v>623.02499999999998</v>
      </c>
      <c r="T90" s="28">
        <v>0.222</v>
      </c>
      <c r="U90" s="25">
        <f>M90*T90</f>
        <v>3073.59</v>
      </c>
      <c r="V90" s="39">
        <v>0.5</v>
      </c>
      <c r="W90" s="25">
        <f>M90*V90</f>
        <v>6922.5</v>
      </c>
      <c r="X90" s="39">
        <v>0.39</v>
      </c>
      <c r="Y90" s="25">
        <f>X90*M90</f>
        <v>5399.55</v>
      </c>
      <c r="Z90" s="47">
        <v>2.8700000000000002E-3</v>
      </c>
      <c r="AA90" s="18">
        <f>M90*Z90</f>
        <v>39.735150000000004</v>
      </c>
      <c r="AB90" s="27">
        <f>IF(M90&gt;0,(AD90+AL90)/M90,0)</f>
        <v>2.949270566991694E-3</v>
      </c>
      <c r="AC90" s="47">
        <v>2.5999999999999998E-4</v>
      </c>
      <c r="AD90" s="37">
        <f>AC90*M90</f>
        <v>3.5996999999999999</v>
      </c>
      <c r="AE90" s="28">
        <v>0.2056</v>
      </c>
      <c r="AF90" s="41">
        <f>AI90*(1-AJ90)*AE90</f>
        <v>35.821688000000002</v>
      </c>
      <c r="AG90" s="28">
        <f>IF(AND(AE90&gt;0,AC90&gt;0,Z90&gt;0),((Z90-AC90)*AE90)/((AE90-AC90)*Z90),0)</f>
        <v>0.91055915081267458</v>
      </c>
      <c r="AH90" s="29">
        <f t="shared" si="1"/>
        <v>0.91295336130736382</v>
      </c>
      <c r="AI90" s="43">
        <v>190</v>
      </c>
      <c r="AJ90" s="39">
        <v>8.3000000000000004E-2</v>
      </c>
      <c r="AK90" s="28">
        <v>0.2137</v>
      </c>
      <c r="AL90" s="41">
        <f>AI90*(1-AJ90)*AK90</f>
        <v>37.232951000000007</v>
      </c>
      <c r="AM90" s="18">
        <v>1.6</v>
      </c>
      <c r="AN90" s="18"/>
      <c r="AO90" s="121">
        <f>AO89+AI90-AN90</f>
        <v>385.0000000000004</v>
      </c>
      <c r="AP90" s="104"/>
      <c r="AQ90" s="43"/>
      <c r="AR90" s="48"/>
      <c r="AS90" s="41"/>
      <c r="AT90" s="41"/>
      <c r="AU90" s="41"/>
      <c r="AV90" s="41"/>
    </row>
    <row r="91" spans="1:48" s="22" customFormat="1" ht="13.5" thickBot="1" x14ac:dyDescent="0.25">
      <c r="A91" s="159"/>
      <c r="B91" s="49" t="s">
        <v>38</v>
      </c>
      <c r="C91" s="50"/>
      <c r="D91" s="51">
        <f>SUM(D88:D90)</f>
        <v>45015</v>
      </c>
      <c r="E91" s="51"/>
      <c r="F91" s="51">
        <f>SUM(F88:F90)</f>
        <v>42923</v>
      </c>
      <c r="G91" s="52"/>
      <c r="H91" s="52"/>
      <c r="I91" s="51">
        <f>SUM(I88:I90)</f>
        <v>42464</v>
      </c>
      <c r="J91" s="52"/>
      <c r="K91" s="51">
        <f>SUM(K88:K90)</f>
        <v>43566</v>
      </c>
      <c r="L91" s="21">
        <f>IF(K91&gt;0,(K88*L88+K89*L89+K90*L90)/K91,0)</f>
        <v>6.6648234862048392E-2</v>
      </c>
      <c r="M91" s="52">
        <f>M88+M89+M90</f>
        <v>40662</v>
      </c>
      <c r="N91" s="53">
        <f>IF(M91&gt;0,O91/M91,0)</f>
        <v>0.67478131916777329</v>
      </c>
      <c r="O91" s="54">
        <f>O88+O89+O90</f>
        <v>27437.957999999999</v>
      </c>
      <c r="P91" s="21">
        <f>IF(M91&gt;0,Q91/M91,0)</f>
        <v>0.28551237027199844</v>
      </c>
      <c r="Q91" s="54">
        <f>Q88+Q89+Q90</f>
        <v>11609.504000000001</v>
      </c>
      <c r="R91" s="21">
        <f>IF(M91&gt;0,S91/M91,0)</f>
        <v>3.9706310560228227E-2</v>
      </c>
      <c r="S91" s="54">
        <f>S88+S89+S90</f>
        <v>1614.538</v>
      </c>
      <c r="T91" s="21">
        <f>IF(M91&gt;0,U91/M91,0)</f>
        <v>0.22098212089911959</v>
      </c>
      <c r="U91" s="54">
        <f>U88+U89+U90</f>
        <v>8985.5750000000007</v>
      </c>
      <c r="V91" s="21">
        <f>IF(M91&gt;0,W91/M91,0)</f>
        <v>0.50300521371304907</v>
      </c>
      <c r="W91" s="54">
        <f>W88+W89+W90</f>
        <v>20453.198</v>
      </c>
      <c r="X91" s="21">
        <f>IF(M91&gt;0,Y91/M91,0)</f>
        <v>0.39331956126112833</v>
      </c>
      <c r="Y91" s="54">
        <f>Y88+Y89+Y90</f>
        <v>15993.16</v>
      </c>
      <c r="Z91" s="55">
        <f>IF(M91&gt;0,AA91/M91,0)</f>
        <v>3.0182797206236779E-3</v>
      </c>
      <c r="AA91" s="56">
        <f>SUM(AA88:AA90)</f>
        <v>122.72928999999999</v>
      </c>
      <c r="AB91" s="55">
        <f>IF(M91&gt;0,(AB88*M88+AB89*M89+AB90*M90)/M91,0)</f>
        <v>3.0687764005705577E-3</v>
      </c>
      <c r="AC91" s="55">
        <f>IF(K91&gt;0,(K88*AC88+K89*AC89+K90*AC90)/K91,0)</f>
        <v>2.7648234862048387E-4</v>
      </c>
      <c r="AD91" s="52">
        <f>SUM(AD88:AD90)</f>
        <v>11.24165</v>
      </c>
      <c r="AE91" s="53">
        <f>IF(K91&gt;0,(K88*AE88+K89*AE89+K90*AE90)/K91,0)</f>
        <v>0.20669906578524541</v>
      </c>
      <c r="AF91" s="58">
        <f>SUM(AF88:AF90)</f>
        <v>109.89770300000001</v>
      </c>
      <c r="AG91" s="53">
        <f>IF(AND(AA91&gt;0),((AA88*AG88+AA89*AG89+AA90*AG90)/AA91),0)</f>
        <v>0.90962145469947842</v>
      </c>
      <c r="AH91" s="57">
        <f t="shared" si="1"/>
        <v>0.91108407135957103</v>
      </c>
      <c r="AI91" s="51">
        <f>SUM(AI88:AI90)</f>
        <v>580</v>
      </c>
      <c r="AJ91" s="21">
        <f>IF(AI91&gt;0,(AJ88*AI88+AJ89*AI89+AJ90*AI90)/AI91,0)</f>
        <v>8.3336206896551732E-2</v>
      </c>
      <c r="AK91" s="53">
        <f>IF(K91&gt;0,(AK88*K88+AK89*K89+AK90*K90)/K91,0)</f>
        <v>0.21358615893127669</v>
      </c>
      <c r="AL91" s="58">
        <f>SUM(AL88:AL90)</f>
        <v>113.54093600000002</v>
      </c>
      <c r="AM91" s="56"/>
      <c r="AN91" s="56">
        <f>SUM(AN88:AN90)</f>
        <v>844.42</v>
      </c>
      <c r="AO91" s="105"/>
      <c r="AP91" s="106">
        <f>AO90</f>
        <v>385.0000000000004</v>
      </c>
      <c r="AQ91" s="51">
        <f>SUM(AQ88:AQ90)</f>
        <v>0</v>
      </c>
      <c r="AR91" s="59"/>
      <c r="AS91" s="58"/>
      <c r="AT91" s="58"/>
      <c r="AU91" s="58"/>
      <c r="AV91" s="58"/>
    </row>
    <row r="92" spans="1:48" x14ac:dyDescent="0.2">
      <c r="A92" s="157">
        <v>23</v>
      </c>
      <c r="B92" s="23">
        <v>1</v>
      </c>
      <c r="C92" s="11" t="s">
        <v>52</v>
      </c>
      <c r="D92" s="12">
        <v>20229</v>
      </c>
      <c r="E92" s="12">
        <v>1</v>
      </c>
      <c r="F92" s="12">
        <v>10813</v>
      </c>
      <c r="G92" s="13">
        <v>2.2999999999999998</v>
      </c>
      <c r="H92" s="13">
        <v>7.9</v>
      </c>
      <c r="I92" s="12">
        <v>11001</v>
      </c>
      <c r="J92" s="13">
        <v>2</v>
      </c>
      <c r="K92" s="12">
        <v>15628</v>
      </c>
      <c r="L92" s="14">
        <v>6.6000000000000003E-2</v>
      </c>
      <c r="M92" s="24">
        <f>ROUND(K92*(1-L92),0)</f>
        <v>14597</v>
      </c>
      <c r="N92" s="15">
        <v>0.73599999999999999</v>
      </c>
      <c r="O92" s="25">
        <f>M92*N92</f>
        <v>10743.392</v>
      </c>
      <c r="P92" s="14">
        <v>0.23400000000000001</v>
      </c>
      <c r="Q92" s="25">
        <f>M92*P92</f>
        <v>3415.6980000000003</v>
      </c>
      <c r="R92" s="16">
        <v>0.03</v>
      </c>
      <c r="S92" s="25">
        <f>M92*R92</f>
        <v>437.90999999999997</v>
      </c>
      <c r="T92" s="26">
        <v>0.22800000000000001</v>
      </c>
      <c r="U92" s="25">
        <f>M92*T92</f>
        <v>3328.116</v>
      </c>
      <c r="V92" s="16">
        <v>0.495</v>
      </c>
      <c r="W92" s="25">
        <f>M92*V92</f>
        <v>7225.5150000000003</v>
      </c>
      <c r="X92" s="16">
        <v>0.39</v>
      </c>
      <c r="Y92" s="25">
        <f>X92*M92</f>
        <v>5692.83</v>
      </c>
      <c r="Z92" s="17">
        <v>2.9399999999999999E-3</v>
      </c>
      <c r="AA92" s="18">
        <f>M92*Z92</f>
        <v>42.915179999999999</v>
      </c>
      <c r="AB92" s="27">
        <f>IF(M92&gt;0,(AD92+AL92)/M92,0)</f>
        <v>3.1020335137356986E-3</v>
      </c>
      <c r="AC92" s="17">
        <v>2.7E-4</v>
      </c>
      <c r="AD92" s="24">
        <f>AC92*M92</f>
        <v>3.9411900000000002</v>
      </c>
      <c r="AE92" s="117">
        <v>0.2056</v>
      </c>
      <c r="AF92" s="30">
        <f>AI92*(1-AJ92)*AE92</f>
        <v>40.434529599999998</v>
      </c>
      <c r="AG92" s="28">
        <f>IF(AND(AE92&gt;0,AC92&gt;0,Z92&gt;0),((Z92-AC92)*AE92)/((AE92-AC92)*Z92),0)</f>
        <v>0.9093574604146436</v>
      </c>
      <c r="AH92" s="60">
        <f t="shared" si="1"/>
        <v>0.91413451894024145</v>
      </c>
      <c r="AI92" s="12">
        <v>214</v>
      </c>
      <c r="AJ92" s="14">
        <v>8.1000000000000003E-2</v>
      </c>
      <c r="AK92" s="15">
        <v>0.2102</v>
      </c>
      <c r="AL92" s="30">
        <f>AI92*(1-AJ92)*AK92</f>
        <v>41.339193199999997</v>
      </c>
      <c r="AM92" s="19">
        <v>1.68</v>
      </c>
      <c r="AN92" s="19"/>
      <c r="AO92" s="101">
        <f>AO90+AI92-AN92</f>
        <v>599.00000000000045</v>
      </c>
      <c r="AP92" s="102"/>
      <c r="AQ92" s="12"/>
      <c r="AR92" s="31"/>
      <c r="AS92" s="20"/>
      <c r="AT92" s="20"/>
      <c r="AU92" s="20"/>
      <c r="AV92" s="20"/>
    </row>
    <row r="93" spans="1:48" x14ac:dyDescent="0.2">
      <c r="A93" s="158"/>
      <c r="B93" s="33">
        <v>2</v>
      </c>
      <c r="C93" s="46" t="s">
        <v>50</v>
      </c>
      <c r="D93" s="34">
        <v>18584</v>
      </c>
      <c r="E93" s="34">
        <v>3</v>
      </c>
      <c r="F93" s="34">
        <v>17675</v>
      </c>
      <c r="G93" s="35">
        <v>1.8</v>
      </c>
      <c r="H93" s="35">
        <v>8.3000000000000007</v>
      </c>
      <c r="I93" s="34">
        <v>16541</v>
      </c>
      <c r="J93" s="35">
        <v>1.4</v>
      </c>
      <c r="K93" s="34">
        <v>15927</v>
      </c>
      <c r="L93" s="36">
        <v>6.5000000000000002E-2</v>
      </c>
      <c r="M93" s="37">
        <f>ROUND(K93*(1-L93),0)</f>
        <v>14892</v>
      </c>
      <c r="N93" s="38">
        <v>0.7</v>
      </c>
      <c r="O93" s="25">
        <f>M93*N93</f>
        <v>10424.4</v>
      </c>
      <c r="P93" s="36">
        <v>0.23499999999999999</v>
      </c>
      <c r="Q93" s="25">
        <f>M93*P93</f>
        <v>3499.62</v>
      </c>
      <c r="R93" s="39">
        <v>6.5000000000000002E-2</v>
      </c>
      <c r="S93" s="25">
        <f>M93*R93</f>
        <v>967.98</v>
      </c>
      <c r="T93" s="28">
        <v>0.221</v>
      </c>
      <c r="U93" s="25">
        <f>M93*T93</f>
        <v>3291.1320000000001</v>
      </c>
      <c r="V93" s="39">
        <v>0.497</v>
      </c>
      <c r="W93" s="25">
        <f>M93*V93</f>
        <v>7401.3239999999996</v>
      </c>
      <c r="X93" s="39">
        <v>0.4</v>
      </c>
      <c r="Y93" s="25">
        <f>X93*M93</f>
        <v>5956.8</v>
      </c>
      <c r="Z93" s="40">
        <v>2.97E-3</v>
      </c>
      <c r="AA93" s="18">
        <f>M93*Z93</f>
        <v>44.229239999999997</v>
      </c>
      <c r="AB93" s="27">
        <f>IF(M93&gt;0,(AD93+AL93)/M93,0)</f>
        <v>2.9767947622884768E-3</v>
      </c>
      <c r="AC93" s="40">
        <v>2.7999999999999998E-4</v>
      </c>
      <c r="AD93" s="37">
        <f>AC93*M93</f>
        <v>4.1697599999999992</v>
      </c>
      <c r="AE93" s="28">
        <v>0.2054</v>
      </c>
      <c r="AF93" s="41">
        <f>AI93*(1-AJ93)*AE93</f>
        <v>37.5637574</v>
      </c>
      <c r="AG93" s="28">
        <f>IF(AND(AE93&gt;0,AC93&gt;0,Z93&gt;0),((Z93-AC93)*AE93)/((AE93-AC93)*Z93),0)</f>
        <v>0.90696026830972232</v>
      </c>
      <c r="AH93" s="29">
        <f t="shared" si="1"/>
        <v>0.90709568644458338</v>
      </c>
      <c r="AI93" s="34">
        <v>199</v>
      </c>
      <c r="AJ93" s="36">
        <v>8.1000000000000003E-2</v>
      </c>
      <c r="AK93" s="38">
        <v>0.21959999999999999</v>
      </c>
      <c r="AL93" s="41">
        <f>AI93*(1-AJ93)*AK93</f>
        <v>40.160667599999996</v>
      </c>
      <c r="AM93" s="42">
        <v>1.58</v>
      </c>
      <c r="AN93" s="42"/>
      <c r="AO93" s="121">
        <f>AO92+AI93-AN93</f>
        <v>798.00000000000045</v>
      </c>
      <c r="AP93" s="104"/>
      <c r="AQ93" s="43"/>
      <c r="AR93" s="44"/>
      <c r="AS93" s="45"/>
      <c r="AT93" s="45"/>
      <c r="AU93" s="45"/>
      <c r="AV93" s="45"/>
    </row>
    <row r="94" spans="1:48" x14ac:dyDescent="0.2">
      <c r="A94" s="158"/>
      <c r="B94" s="33">
        <v>3</v>
      </c>
      <c r="C94" s="46" t="s">
        <v>53</v>
      </c>
      <c r="D94" s="43">
        <v>15345</v>
      </c>
      <c r="E94" s="43">
        <v>5</v>
      </c>
      <c r="F94" s="43">
        <v>18370</v>
      </c>
      <c r="G94" s="37">
        <v>4.0999999999999996</v>
      </c>
      <c r="H94" s="37">
        <v>6.7</v>
      </c>
      <c r="I94" s="43">
        <v>17773</v>
      </c>
      <c r="J94" s="37">
        <v>1</v>
      </c>
      <c r="K94" s="43">
        <v>16108</v>
      </c>
      <c r="L94" s="39">
        <v>6.3E-2</v>
      </c>
      <c r="M94" s="37">
        <f>ROUND(K94*(1-L94),0)</f>
        <v>15093</v>
      </c>
      <c r="N94" s="28">
        <v>0.76100000000000001</v>
      </c>
      <c r="O94" s="25">
        <f>M94*N94</f>
        <v>11485.773000000001</v>
      </c>
      <c r="P94" s="39">
        <v>0.20100000000000001</v>
      </c>
      <c r="Q94" s="25">
        <f>M94*P94</f>
        <v>3033.6930000000002</v>
      </c>
      <c r="R94" s="39">
        <v>3.7999999999999999E-2</v>
      </c>
      <c r="S94" s="25">
        <f>M94*R94</f>
        <v>573.53399999999999</v>
      </c>
      <c r="T94" s="28">
        <v>0.224</v>
      </c>
      <c r="U94" s="25">
        <f>M94*T94</f>
        <v>3380.8319999999999</v>
      </c>
      <c r="V94" s="39">
        <v>0.501</v>
      </c>
      <c r="W94" s="25">
        <f>M94*V94</f>
        <v>7561.5929999999998</v>
      </c>
      <c r="X94" s="39">
        <v>0.39</v>
      </c>
      <c r="Y94" s="25">
        <f>X94*M94</f>
        <v>5886.27</v>
      </c>
      <c r="Z94" s="47">
        <v>2.8900000000000002E-3</v>
      </c>
      <c r="AA94" s="18">
        <f>M94*Z94</f>
        <v>43.618770000000005</v>
      </c>
      <c r="AB94" s="27">
        <f>IF(M94&gt;0,(AD94+AL94)/M94,0)</f>
        <v>2.8948116875372686E-3</v>
      </c>
      <c r="AC94" s="47">
        <v>2.5999999999999998E-4</v>
      </c>
      <c r="AD94" s="37">
        <f>AC94*M94</f>
        <v>3.9241799999999998</v>
      </c>
      <c r="AE94" s="28">
        <v>0.2087</v>
      </c>
      <c r="AF94" s="41">
        <f>AI94*(1-AJ94)*AE94</f>
        <v>38.637883199999997</v>
      </c>
      <c r="AG94" s="28">
        <f>IF(AND(AE94&gt;0,AC94&gt;0,Z94&gt;0),((Z94-AC94)*AE94)/((AE94-AC94)*Z94),0)</f>
        <v>0.9111697440668165</v>
      </c>
      <c r="AH94" s="29">
        <f t="shared" si="1"/>
        <v>0.91128718824025656</v>
      </c>
      <c r="AI94" s="43">
        <v>203</v>
      </c>
      <c r="AJ94" s="39">
        <v>8.7999999999999995E-2</v>
      </c>
      <c r="AK94" s="28">
        <v>0.21479999999999999</v>
      </c>
      <c r="AL94" s="41">
        <f>AI94*(1-AJ94)*AK94</f>
        <v>39.767212799999996</v>
      </c>
      <c r="AM94" s="18">
        <v>1.6</v>
      </c>
      <c r="AN94" s="18"/>
      <c r="AO94" s="121">
        <f>AO93+AI94-AN94</f>
        <v>1001.0000000000005</v>
      </c>
      <c r="AP94" s="104"/>
      <c r="AQ94" s="43"/>
      <c r="AR94" s="48"/>
      <c r="AS94" s="41"/>
      <c r="AT94" s="41"/>
      <c r="AU94" s="41"/>
      <c r="AV94" s="41"/>
    </row>
    <row r="95" spans="1:48" s="22" customFormat="1" ht="13.5" thickBot="1" x14ac:dyDescent="0.25">
      <c r="A95" s="159"/>
      <c r="B95" s="49" t="s">
        <v>38</v>
      </c>
      <c r="C95" s="50"/>
      <c r="D95" s="51">
        <f>SUM(D92:D94)</f>
        <v>54158</v>
      </c>
      <c r="E95" s="51"/>
      <c r="F95" s="51">
        <f>SUM(F92:F94)</f>
        <v>46858</v>
      </c>
      <c r="G95" s="52"/>
      <c r="H95" s="52"/>
      <c r="I95" s="51">
        <f>SUM(I92:I94)</f>
        <v>45315</v>
      </c>
      <c r="J95" s="52"/>
      <c r="K95" s="51">
        <f>SUM(K92:K94)</f>
        <v>47663</v>
      </c>
      <c r="L95" s="21">
        <f>IF(K95&gt;0,(K92*L92+K93*L93+K94*L94)/K95,0)</f>
        <v>6.4651973228709914E-2</v>
      </c>
      <c r="M95" s="52">
        <f>M92+M93+M94</f>
        <v>44582</v>
      </c>
      <c r="N95" s="53">
        <f>IF(M95&gt;0,O95/M95,0)</f>
        <v>0.73243831591225161</v>
      </c>
      <c r="O95" s="54">
        <f>O92+O93+O94</f>
        <v>32653.565000000002</v>
      </c>
      <c r="P95" s="21">
        <f>IF(M95&gt;0,Q95/M95,0)</f>
        <v>0.22316206092144814</v>
      </c>
      <c r="Q95" s="54">
        <f>Q92+Q93+Q94</f>
        <v>9949.0110000000004</v>
      </c>
      <c r="R95" s="21">
        <f>IF(M95&gt;0,S95/M95,0)</f>
        <v>4.4399623166300299E-2</v>
      </c>
      <c r="S95" s="54">
        <f>S92+S93+S94</f>
        <v>1979.424</v>
      </c>
      <c r="T95" s="21">
        <f>IF(M95&gt;0,U95/M95,0)</f>
        <v>0.2243075680768023</v>
      </c>
      <c r="U95" s="54">
        <f>U92+U93+U94</f>
        <v>10000.08</v>
      </c>
      <c r="V95" s="21">
        <f>IF(M95&gt;0,W95/M95,0)</f>
        <v>0.49769934054102555</v>
      </c>
      <c r="W95" s="54">
        <f>W92+W93+W94</f>
        <v>22188.432000000001</v>
      </c>
      <c r="X95" s="21">
        <f>IF(M95&gt;0,Y95/M95,0)</f>
        <v>0.39334036158090713</v>
      </c>
      <c r="Y95" s="54">
        <f>Y92+Y93+Y94</f>
        <v>17535.900000000001</v>
      </c>
      <c r="Z95" s="55">
        <f>IF(M95&gt;0,AA95/M95,0)</f>
        <v>2.9330938495356874E-3</v>
      </c>
      <c r="AA95" s="56">
        <f>SUM(AA92:AA94)</f>
        <v>130.76319000000001</v>
      </c>
      <c r="AB95" s="55">
        <f>IF(M95&gt;0,(AB92*M92+AB93*M93+AB94*M94)/M95,0)</f>
        <v>2.9900453905163517E-3</v>
      </c>
      <c r="AC95" s="55">
        <f>IF(K95&gt;0,(K92*AC92+K93*AC93+K94*AC94)/K95,0)</f>
        <v>2.6996202505087804E-4</v>
      </c>
      <c r="AD95" s="52">
        <f>SUM(AD92:AD94)</f>
        <v>12.035129999999999</v>
      </c>
      <c r="AE95" s="53">
        <f>IF(K95&gt;0,(K92*AE92+K93*AE93+K94*AE94)/K95,0)</f>
        <v>0.20658083209197914</v>
      </c>
      <c r="AF95" s="58">
        <f>SUM(AF92:AF94)</f>
        <v>116.63617020000001</v>
      </c>
      <c r="AG95" s="53">
        <f>IF(AND(AA95&gt;0),((AA92*AG92+AA93*AG93+AA94*AG94)/AA95),0)</f>
        <v>0.90915116075848057</v>
      </c>
      <c r="AH95" s="57">
        <f t="shared" si="1"/>
        <v>0.91085732955571219</v>
      </c>
      <c r="AI95" s="51">
        <f>SUM(AI92:AI94)</f>
        <v>616</v>
      </c>
      <c r="AJ95" s="21">
        <f>IF(AI95&gt;0,(AJ92*AI92+AJ93*AI93+AJ94*AI94)/AI95,0)</f>
        <v>8.3306818181818176E-2</v>
      </c>
      <c r="AK95" s="53">
        <f>IF(K95&gt;0,(AK92*K92+AK93*K93+AK94*K94)/K95,0)</f>
        <v>0.21489568847953341</v>
      </c>
      <c r="AL95" s="58">
        <f>SUM(AL92:AL94)</f>
        <v>121.26707359999999</v>
      </c>
      <c r="AM95" s="56"/>
      <c r="AN95" s="56">
        <f>SUM(AN92:AN94)</f>
        <v>0</v>
      </c>
      <c r="AO95" s="105"/>
      <c r="AP95" s="106">
        <f>AO94</f>
        <v>1001.0000000000005</v>
      </c>
      <c r="AQ95" s="51">
        <f>SUM(AQ92:AQ94)</f>
        <v>0</v>
      </c>
      <c r="AR95" s="59"/>
      <c r="AS95" s="58"/>
      <c r="AT95" s="58"/>
      <c r="AU95" s="58"/>
      <c r="AV95" s="58"/>
    </row>
    <row r="96" spans="1:48" x14ac:dyDescent="0.2">
      <c r="A96" s="157">
        <v>24</v>
      </c>
      <c r="B96" s="23">
        <v>1</v>
      </c>
      <c r="C96" s="11" t="s">
        <v>56</v>
      </c>
      <c r="D96" s="12">
        <v>14345</v>
      </c>
      <c r="E96" s="12">
        <v>0</v>
      </c>
      <c r="F96" s="12">
        <v>11454</v>
      </c>
      <c r="G96" s="13">
        <v>2.7</v>
      </c>
      <c r="H96" s="13">
        <v>3.9</v>
      </c>
      <c r="I96" s="12">
        <v>10784</v>
      </c>
      <c r="J96" s="13">
        <v>1.9</v>
      </c>
      <c r="K96" s="12">
        <v>16165</v>
      </c>
      <c r="L96" s="14">
        <v>7.0000000000000007E-2</v>
      </c>
      <c r="M96" s="24">
        <f>ROUND(K96*(1-L96),0)</f>
        <v>15033</v>
      </c>
      <c r="N96" s="15">
        <v>0.752</v>
      </c>
      <c r="O96" s="25">
        <f>M96*N96</f>
        <v>11304.816000000001</v>
      </c>
      <c r="P96" s="14">
        <v>0.21299999999999999</v>
      </c>
      <c r="Q96" s="25">
        <f>M96*P96</f>
        <v>3202.029</v>
      </c>
      <c r="R96" s="16">
        <v>3.5000000000000003E-2</v>
      </c>
      <c r="S96" s="25">
        <f>M96*R96</f>
        <v>526.15500000000009</v>
      </c>
      <c r="T96" s="26">
        <v>0.222</v>
      </c>
      <c r="U96" s="25">
        <f>M96*T96</f>
        <v>3337.326</v>
      </c>
      <c r="V96" s="16">
        <v>0.50900000000000001</v>
      </c>
      <c r="W96" s="25">
        <f>M96*V96</f>
        <v>7651.7970000000005</v>
      </c>
      <c r="X96" s="16">
        <v>0.39</v>
      </c>
      <c r="Y96" s="25">
        <f>X96*M96</f>
        <v>5862.87</v>
      </c>
      <c r="Z96" s="17">
        <v>3.0899999999999999E-3</v>
      </c>
      <c r="AA96" s="18">
        <f>M96*Z96</f>
        <v>46.451969999999996</v>
      </c>
      <c r="AB96" s="27">
        <f>IF(M96&gt;0,(AD96+AL96)/M96,0)</f>
        <v>3.1097742832435307E-3</v>
      </c>
      <c r="AC96" s="17">
        <v>2.7999999999999998E-4</v>
      </c>
      <c r="AD96" s="24">
        <f>AC96*M96</f>
        <v>4.2092399999999994</v>
      </c>
      <c r="AE96" s="117">
        <v>0.2087</v>
      </c>
      <c r="AF96" s="30">
        <f>AI96*(1-AJ96)*AE96</f>
        <v>41.720382200000003</v>
      </c>
      <c r="AG96" s="28">
        <f>IF(AND(AE96&gt;0,AC96&gt;0,Z96&gt;0),((Z96-AC96)*AE96)/((AE96-AC96)*Z96),0)</f>
        <v>0.91060681863141069</v>
      </c>
      <c r="AH96" s="60">
        <f t="shared" si="1"/>
        <v>0.91116020586273971</v>
      </c>
      <c r="AI96" s="12">
        <v>218</v>
      </c>
      <c r="AJ96" s="14">
        <v>8.3000000000000004E-2</v>
      </c>
      <c r="AK96" s="15">
        <v>0.21279999999999999</v>
      </c>
      <c r="AL96" s="30">
        <f>AI96*(1-AJ96)*AK96</f>
        <v>42.539996799999997</v>
      </c>
      <c r="AM96" s="19">
        <v>1.68</v>
      </c>
      <c r="AN96" s="19"/>
      <c r="AO96" s="101">
        <f>AO94+AI96-AN96</f>
        <v>1219.0000000000005</v>
      </c>
      <c r="AP96" s="102"/>
      <c r="AQ96" s="12"/>
      <c r="AR96" s="31"/>
      <c r="AS96" s="20"/>
      <c r="AT96" s="20"/>
      <c r="AU96" s="20"/>
      <c r="AV96" s="20"/>
    </row>
    <row r="97" spans="1:48" x14ac:dyDescent="0.2">
      <c r="A97" s="158"/>
      <c r="B97" s="33">
        <v>2</v>
      </c>
      <c r="C97" s="46" t="s">
        <v>50</v>
      </c>
      <c r="D97" s="34">
        <v>18447</v>
      </c>
      <c r="E97" s="34">
        <v>3</v>
      </c>
      <c r="F97" s="34">
        <v>20962</v>
      </c>
      <c r="G97" s="35">
        <v>1.1000000000000001</v>
      </c>
      <c r="H97" s="35">
        <v>7.9</v>
      </c>
      <c r="I97" s="34">
        <v>19699</v>
      </c>
      <c r="J97" s="35">
        <v>0.5</v>
      </c>
      <c r="K97" s="34">
        <v>16217</v>
      </c>
      <c r="L97" s="36">
        <v>6.3E-2</v>
      </c>
      <c r="M97" s="37">
        <f>ROUND(K97*(1-L97),0)</f>
        <v>15195</v>
      </c>
      <c r="N97" s="38">
        <v>0.64900000000000002</v>
      </c>
      <c r="O97" s="25">
        <f>M97*N97</f>
        <v>9861.5550000000003</v>
      </c>
      <c r="P97" s="36">
        <v>0.26800000000000002</v>
      </c>
      <c r="Q97" s="25">
        <f>M97*P97</f>
        <v>4072.26</v>
      </c>
      <c r="R97" s="39">
        <v>8.3000000000000004E-2</v>
      </c>
      <c r="S97" s="25">
        <f>M97*R97</f>
        <v>1261.1850000000002</v>
      </c>
      <c r="T97" s="28">
        <v>0.23</v>
      </c>
      <c r="U97" s="25">
        <f>M97*T97</f>
        <v>3494.8500000000004</v>
      </c>
      <c r="V97" s="39">
        <v>0.49399999999999999</v>
      </c>
      <c r="W97" s="25">
        <f>M97*V97</f>
        <v>7506.33</v>
      </c>
      <c r="X97" s="39">
        <v>0.4</v>
      </c>
      <c r="Y97" s="25">
        <f>X97*M97</f>
        <v>6078</v>
      </c>
      <c r="Z97" s="40">
        <v>3.2200000000000002E-3</v>
      </c>
      <c r="AA97" s="18">
        <f>M97*Z97</f>
        <v>48.927900000000001</v>
      </c>
      <c r="AB97" s="27">
        <f>IF(M97&gt;0,(AD97+AL97)/M97,0)</f>
        <v>3.1953385982230998E-3</v>
      </c>
      <c r="AC97" s="40">
        <v>2.9E-4</v>
      </c>
      <c r="AD97" s="37">
        <f>AC97*M97</f>
        <v>4.4065500000000002</v>
      </c>
      <c r="AE97" s="28">
        <v>0.20810000000000001</v>
      </c>
      <c r="AF97" s="41">
        <f>AI97*(1-AJ97)*AE97</f>
        <v>42.889409999999998</v>
      </c>
      <c r="AG97" s="28">
        <f>IF(AND(AE97&gt;0,AC97&gt;0,Z97&gt;0),((Z97-AC97)*AE97)/((AE97-AC97)*Z97),0)</f>
        <v>0.91120771153535207</v>
      </c>
      <c r="AH97" s="29">
        <f t="shared" si="1"/>
        <v>0.91047546492745268</v>
      </c>
      <c r="AI97" s="34">
        <v>225</v>
      </c>
      <c r="AJ97" s="36">
        <v>8.4000000000000005E-2</v>
      </c>
      <c r="AK97" s="38">
        <v>0.2142</v>
      </c>
      <c r="AL97" s="41">
        <f>AI97*(1-AJ97)*AK97</f>
        <v>44.146619999999999</v>
      </c>
      <c r="AM97" s="42">
        <v>1.6</v>
      </c>
      <c r="AN97" s="42"/>
      <c r="AO97" s="121">
        <f>AO96+AI97-AN97</f>
        <v>1444.0000000000005</v>
      </c>
      <c r="AP97" s="104"/>
      <c r="AQ97" s="43"/>
      <c r="AR97" s="44"/>
      <c r="AS97" s="45"/>
      <c r="AT97" s="45"/>
      <c r="AU97" s="45"/>
      <c r="AV97" s="45"/>
    </row>
    <row r="98" spans="1:48" x14ac:dyDescent="0.2">
      <c r="A98" s="158"/>
      <c r="B98" s="33">
        <v>3</v>
      </c>
      <c r="C98" s="11" t="s">
        <v>51</v>
      </c>
      <c r="D98" s="43">
        <v>16235</v>
      </c>
      <c r="E98" s="43">
        <v>5</v>
      </c>
      <c r="F98" s="43">
        <v>17931</v>
      </c>
      <c r="G98" s="37">
        <v>2.4</v>
      </c>
      <c r="H98" s="37">
        <v>7.3</v>
      </c>
      <c r="I98" s="43">
        <v>17121</v>
      </c>
      <c r="J98" s="37">
        <v>0.7</v>
      </c>
      <c r="K98" s="43">
        <v>16156</v>
      </c>
      <c r="L98" s="39">
        <v>6.2E-2</v>
      </c>
      <c r="M98" s="37">
        <f>ROUND(K98*(1-L98),0)</f>
        <v>15154</v>
      </c>
      <c r="N98" s="28">
        <v>0.57699999999999996</v>
      </c>
      <c r="O98" s="25">
        <f>M98*N98</f>
        <v>8743.8580000000002</v>
      </c>
      <c r="P98" s="39">
        <v>0.35399999999999998</v>
      </c>
      <c r="Q98" s="25">
        <f>M98*P98</f>
        <v>5364.5159999999996</v>
      </c>
      <c r="R98" s="39">
        <v>6.9000000000000006E-2</v>
      </c>
      <c r="S98" s="25">
        <f>M98*R98</f>
        <v>1045.626</v>
      </c>
      <c r="T98" s="28">
        <v>0.22</v>
      </c>
      <c r="U98" s="25">
        <f>M98*T98</f>
        <v>3333.88</v>
      </c>
      <c r="V98" s="39">
        <v>0.50800000000000001</v>
      </c>
      <c r="W98" s="25">
        <f>M98*V98</f>
        <v>7698.232</v>
      </c>
      <c r="X98" s="39">
        <v>0.4</v>
      </c>
      <c r="Y98" s="25">
        <f>X98*M98</f>
        <v>6061.6</v>
      </c>
      <c r="Z98" s="47">
        <v>3.1900000000000001E-3</v>
      </c>
      <c r="AA98" s="18">
        <f>M98*Z98</f>
        <v>48.341260000000005</v>
      </c>
      <c r="AB98" s="27">
        <f>IF(M98&gt;0,(AD98+AL98)/M98,0)</f>
        <v>3.2249650917249573E-3</v>
      </c>
      <c r="AC98" s="47">
        <v>2.9E-4</v>
      </c>
      <c r="AD98" s="37">
        <f>AC98*M98</f>
        <v>4.39466</v>
      </c>
      <c r="AE98" s="28">
        <v>0.216</v>
      </c>
      <c r="AF98" s="41">
        <f>AI98*(1-AJ98)*AE98</f>
        <v>44.373744000000002</v>
      </c>
      <c r="AG98" s="28">
        <f>IF(AND(AE98&gt;0,AC98&gt;0,Z98&gt;0),((Z98-AC98)*AE98)/((AE98-AC98)*Z98),0)</f>
        <v>0.9103130887007389</v>
      </c>
      <c r="AH98" s="29">
        <f t="shared" si="1"/>
        <v>0.91129722128574853</v>
      </c>
      <c r="AI98" s="43">
        <v>226</v>
      </c>
      <c r="AJ98" s="39">
        <v>9.0999999999999998E-2</v>
      </c>
      <c r="AK98" s="28">
        <v>0.2165</v>
      </c>
      <c r="AL98" s="41">
        <f>AI98*(1-AJ98)*AK98</f>
        <v>44.476461</v>
      </c>
      <c r="AM98" s="18">
        <v>1.6</v>
      </c>
      <c r="AN98" s="18"/>
      <c r="AO98" s="121">
        <f>AO97+AI98-AN98</f>
        <v>1670.0000000000005</v>
      </c>
      <c r="AP98" s="104"/>
      <c r="AQ98" s="43"/>
      <c r="AR98" s="48"/>
      <c r="AS98" s="41"/>
      <c r="AT98" s="41"/>
      <c r="AU98" s="41"/>
      <c r="AV98" s="41"/>
    </row>
    <row r="99" spans="1:48" s="22" customFormat="1" ht="13.5" thickBot="1" x14ac:dyDescent="0.25">
      <c r="A99" s="159"/>
      <c r="B99" s="49" t="s">
        <v>38</v>
      </c>
      <c r="C99" s="50"/>
      <c r="D99" s="51">
        <f>SUM(D96:D98)</f>
        <v>49027</v>
      </c>
      <c r="E99" s="51"/>
      <c r="F99" s="51">
        <f>SUM(F96:F98)</f>
        <v>50347</v>
      </c>
      <c r="G99" s="52"/>
      <c r="H99" s="52"/>
      <c r="I99" s="51">
        <f>SUM(I96:I98)</f>
        <v>47604</v>
      </c>
      <c r="J99" s="52"/>
      <c r="K99" s="51">
        <f>SUM(K96:K98)</f>
        <v>48538</v>
      </c>
      <c r="L99" s="21">
        <f>IF(K99&gt;0,(K96*L96+K97*L97+K98*L98)/K99,0)</f>
        <v>6.4998413614075573E-2</v>
      </c>
      <c r="M99" s="52">
        <f>M96+M97+M98</f>
        <v>45382</v>
      </c>
      <c r="N99" s="53">
        <f>IF(M99&gt;0,O99/M99,0)</f>
        <v>0.65907692477193602</v>
      </c>
      <c r="O99" s="54">
        <f>O96+O97+O98</f>
        <v>29910.228999999999</v>
      </c>
      <c r="P99" s="21">
        <f>IF(M99&gt;0,Q99/M99,0)</f>
        <v>0.27849819311621349</v>
      </c>
      <c r="Q99" s="54">
        <f>Q96+Q97+Q98</f>
        <v>12638.805</v>
      </c>
      <c r="R99" s="21">
        <f>IF(M99&gt;0,S99/M99,0)</f>
        <v>6.2424882111850523E-2</v>
      </c>
      <c r="S99" s="54">
        <f>S96+S97+S98</f>
        <v>2832.9660000000003</v>
      </c>
      <c r="T99" s="21">
        <f>IF(M99&gt;0,U99/M99,0)</f>
        <v>0.22401075316204663</v>
      </c>
      <c r="U99" s="54">
        <f>U96+U97+U98</f>
        <v>10166.056</v>
      </c>
      <c r="V99" s="21">
        <f>IF(M99&gt;0,W99/M99,0)</f>
        <v>0.50364371336653302</v>
      </c>
      <c r="W99" s="54">
        <f>W96+W97+W98</f>
        <v>22856.359</v>
      </c>
      <c r="X99" s="21">
        <f>IF(M99&gt;0,Y99/M99,0)</f>
        <v>0.39668745317526777</v>
      </c>
      <c r="Y99" s="54">
        <f>Y96+Y97+Y98</f>
        <v>18002.47</v>
      </c>
      <c r="Z99" s="55">
        <f>IF(M99&gt;0,AA99/M99,0)</f>
        <v>3.1669192631439782E-3</v>
      </c>
      <c r="AA99" s="56">
        <f>SUM(AA96:AA98)</f>
        <v>143.72113000000002</v>
      </c>
      <c r="AB99" s="55">
        <f>IF(M99&gt;0,(AB96*M96+AB97*M97+AB98*M98)/M99,0)</f>
        <v>3.1768879247278652E-3</v>
      </c>
      <c r="AC99" s="55">
        <f>IF(K99&gt;0,(K96*AC96+K97*AC97+K98*AC98)/K99,0)</f>
        <v>2.866696196794264E-4</v>
      </c>
      <c r="AD99" s="52">
        <f>SUM(AD96:AD98)</f>
        <v>13.010450000000001</v>
      </c>
      <c r="AE99" s="53">
        <f>IF(K99&gt;0,(K96*AE96+K97*AE97+K98*AE98)/K99,0)</f>
        <v>0.21092935844080926</v>
      </c>
      <c r="AF99" s="58">
        <f>SUM(AF96:AF98)</f>
        <v>128.9835362</v>
      </c>
      <c r="AG99" s="53">
        <f>IF(AND(AA99&gt;0),((AA96*AG96+AA97*AG97+AA98*AG98)/AA99),0)</f>
        <v>0.91071258702445324</v>
      </c>
      <c r="AH99" s="57">
        <f t="shared" si="1"/>
        <v>0.91098150211320705</v>
      </c>
      <c r="AI99" s="51">
        <f>SUM(AI96:AI98)</f>
        <v>669</v>
      </c>
      <c r="AJ99" s="21">
        <f>IF(AI99&gt;0,(AJ96*AI96+AJ97*AI97+AJ98*AI98)/AI99,0)</f>
        <v>8.6038863976083707E-2</v>
      </c>
      <c r="AK99" s="53">
        <f>IF(K99&gt;0,(AK96*K96+AK97*K97+AK98*K98)/K99,0)</f>
        <v>0.21449930775886933</v>
      </c>
      <c r="AL99" s="58">
        <f>SUM(AL96:AL98)</f>
        <v>131.1630778</v>
      </c>
      <c r="AM99" s="56"/>
      <c r="AN99" s="56">
        <f>SUM(AN96:AN98)</f>
        <v>0</v>
      </c>
      <c r="AO99" s="105"/>
      <c r="AP99" s="106">
        <f>AO98</f>
        <v>1670.0000000000005</v>
      </c>
      <c r="AQ99" s="51">
        <f>SUM(AQ96:AQ98)</f>
        <v>0</v>
      </c>
      <c r="AR99" s="59"/>
      <c r="AS99" s="58"/>
      <c r="AT99" s="58"/>
      <c r="AU99" s="58"/>
      <c r="AV99" s="58"/>
    </row>
    <row r="100" spans="1:48" x14ac:dyDescent="0.2">
      <c r="A100" s="160">
        <v>25</v>
      </c>
      <c r="B100" s="33">
        <v>1</v>
      </c>
      <c r="C100" s="11" t="s">
        <v>56</v>
      </c>
      <c r="D100" s="12">
        <v>6947</v>
      </c>
      <c r="E100" s="12">
        <v>2</v>
      </c>
      <c r="F100" s="12">
        <v>6722</v>
      </c>
      <c r="G100" s="13">
        <v>2.2000000000000002</v>
      </c>
      <c r="H100" s="13">
        <v>7.6</v>
      </c>
      <c r="I100" s="12">
        <v>6869</v>
      </c>
      <c r="J100" s="13">
        <v>3.2</v>
      </c>
      <c r="K100" s="12">
        <v>15868</v>
      </c>
      <c r="L100" s="14">
        <v>6.2E-2</v>
      </c>
      <c r="M100" s="24">
        <f>ROUND(K100*(1-L100),0)</f>
        <v>14884</v>
      </c>
      <c r="N100" s="15">
        <v>0.73899999999999999</v>
      </c>
      <c r="O100" s="25">
        <f>M100*N100</f>
        <v>10999.276</v>
      </c>
      <c r="P100" s="14">
        <v>0.23899999999999999</v>
      </c>
      <c r="Q100" s="25">
        <f>M100*P100</f>
        <v>3557.2759999999998</v>
      </c>
      <c r="R100" s="16">
        <v>2.1999999999999999E-2</v>
      </c>
      <c r="S100" s="25">
        <f>M100*R100</f>
        <v>327.44799999999998</v>
      </c>
      <c r="T100" s="26">
        <v>0.21099999999999999</v>
      </c>
      <c r="U100" s="25">
        <f>M100*T100</f>
        <v>3140.5239999999999</v>
      </c>
      <c r="V100" s="16">
        <v>0.50700000000000001</v>
      </c>
      <c r="W100" s="25">
        <f>M100*V100</f>
        <v>7546.1880000000001</v>
      </c>
      <c r="X100" s="16">
        <v>0.39</v>
      </c>
      <c r="Y100" s="25">
        <f>X100*M100</f>
        <v>5804.76</v>
      </c>
      <c r="Z100" s="17">
        <v>3.16E-3</v>
      </c>
      <c r="AA100" s="18">
        <f>M100*Z100</f>
        <v>47.033439999999999</v>
      </c>
      <c r="AB100" s="27">
        <f>IF(M100&gt;0,(AD100+AL100)/M100,0)</f>
        <v>3.3160648011287285E-3</v>
      </c>
      <c r="AC100" s="17">
        <v>2.7999999999999998E-4</v>
      </c>
      <c r="AD100" s="24">
        <f>AC100*M100</f>
        <v>4.1675199999999997</v>
      </c>
      <c r="AE100" s="117">
        <v>0.2213</v>
      </c>
      <c r="AF100" s="30">
        <f>AI100*(1-AJ100)*AE100</f>
        <v>44.151341700000003</v>
      </c>
      <c r="AG100" s="28">
        <f>IF(AND(AE100&gt;0,AC100&gt;0,Z100&gt;0),((Z100-AC100)*AE100)/((AE100-AC100)*Z100),0)</f>
        <v>0.91254700588411175</v>
      </c>
      <c r="AH100" s="60">
        <f t="shared" si="1"/>
        <v>0.91669578900728632</v>
      </c>
      <c r="AI100" s="12">
        <v>219</v>
      </c>
      <c r="AJ100" s="14">
        <v>8.8999999999999996E-2</v>
      </c>
      <c r="AK100" s="15">
        <v>0.22650000000000001</v>
      </c>
      <c r="AL100" s="30">
        <f>AI100*(1-AJ100)*AK100</f>
        <v>45.188788500000001</v>
      </c>
      <c r="AM100" s="19">
        <v>1.65</v>
      </c>
      <c r="AN100" s="19">
        <v>956.42</v>
      </c>
      <c r="AO100" s="101">
        <f>AO98+AI100-AN100</f>
        <v>932.5800000000005</v>
      </c>
      <c r="AP100" s="120"/>
      <c r="AQ100" s="12"/>
      <c r="AR100" s="31"/>
      <c r="AS100" s="20"/>
      <c r="AT100" s="20"/>
      <c r="AU100" s="20"/>
      <c r="AV100" s="20"/>
    </row>
    <row r="101" spans="1:48" x14ac:dyDescent="0.2">
      <c r="A101" s="160"/>
      <c r="B101" s="33">
        <v>2</v>
      </c>
      <c r="C101" s="46" t="s">
        <v>50</v>
      </c>
      <c r="D101" s="34">
        <v>18413</v>
      </c>
      <c r="E101" s="34">
        <v>3</v>
      </c>
      <c r="F101" s="34">
        <v>16088</v>
      </c>
      <c r="G101" s="35">
        <v>1.2</v>
      </c>
      <c r="H101" s="35">
        <v>7.6</v>
      </c>
      <c r="I101" s="34">
        <v>16188</v>
      </c>
      <c r="J101" s="35">
        <v>2.1</v>
      </c>
      <c r="K101" s="34">
        <v>15834</v>
      </c>
      <c r="L101" s="36">
        <v>6.7000000000000004E-2</v>
      </c>
      <c r="M101" s="37">
        <f>ROUND(K101*(1-L101),0)</f>
        <v>14773</v>
      </c>
      <c r="N101" s="38">
        <v>0.77700000000000002</v>
      </c>
      <c r="O101" s="25">
        <f>M101*N101</f>
        <v>11478.621000000001</v>
      </c>
      <c r="P101" s="36">
        <v>0.2</v>
      </c>
      <c r="Q101" s="25">
        <f>M101*P101</f>
        <v>2954.6000000000004</v>
      </c>
      <c r="R101" s="39">
        <v>2.3E-2</v>
      </c>
      <c r="S101" s="25">
        <f>M101*R101</f>
        <v>339.779</v>
      </c>
      <c r="T101" s="28">
        <v>0.19800000000000001</v>
      </c>
      <c r="U101" s="25">
        <f>M101*T101</f>
        <v>2925.0540000000001</v>
      </c>
      <c r="V101" s="39">
        <v>0.51400000000000001</v>
      </c>
      <c r="W101" s="25">
        <f>M101*V101</f>
        <v>7593.3220000000001</v>
      </c>
      <c r="X101" s="39">
        <v>0.4</v>
      </c>
      <c r="Y101" s="25">
        <f>X101*M101</f>
        <v>5909.2000000000007</v>
      </c>
      <c r="Z101" s="40">
        <v>2.99E-3</v>
      </c>
      <c r="AA101" s="18">
        <f>M101*Z101</f>
        <v>44.17127</v>
      </c>
      <c r="AB101" s="27">
        <f>IF(M101&gt;0,(AD101+AL101)/M101,0)</f>
        <v>3.2066523522642663E-3</v>
      </c>
      <c r="AC101" s="40">
        <v>2.5999999999999998E-4</v>
      </c>
      <c r="AD101" s="37">
        <f>AC101*M101</f>
        <v>3.8409799999999996</v>
      </c>
      <c r="AE101" s="28">
        <v>0.22170000000000001</v>
      </c>
      <c r="AF101" s="41">
        <f>AI101*(1-AJ101)*AE101</f>
        <v>43.160999400000009</v>
      </c>
      <c r="AG101" s="28">
        <f>IF(AND(AE101&gt;0,AC101&gt;0,Z101&gt;0),((Z101-AC101)*AE101)/((AE101-AC101)*Z101),0)</f>
        <v>0.91411551269163127</v>
      </c>
      <c r="AH101" s="29">
        <f t="shared" si="1"/>
        <v>0.91998831082513899</v>
      </c>
      <c r="AI101" s="34">
        <v>213</v>
      </c>
      <c r="AJ101" s="36">
        <v>8.5999999999999993E-2</v>
      </c>
      <c r="AK101" s="38">
        <v>0.22359999999999999</v>
      </c>
      <c r="AL101" s="41">
        <f>AI101*(1-AJ101)*AK101</f>
        <v>43.530895200000003</v>
      </c>
      <c r="AM101" s="42">
        <v>1.6</v>
      </c>
      <c r="AN101" s="42"/>
      <c r="AO101" s="121">
        <f>AO100+AI101-AN101</f>
        <v>1145.5800000000004</v>
      </c>
      <c r="AP101" s="104"/>
      <c r="AQ101" s="43"/>
      <c r="AR101" s="44"/>
      <c r="AS101" s="45"/>
      <c r="AT101" s="45"/>
      <c r="AU101" s="45"/>
      <c r="AV101" s="45"/>
    </row>
    <row r="102" spans="1:48" x14ac:dyDescent="0.2">
      <c r="A102" s="160"/>
      <c r="B102" s="33">
        <v>3</v>
      </c>
      <c r="C102" s="11" t="s">
        <v>51</v>
      </c>
      <c r="D102" s="43">
        <v>22175</v>
      </c>
      <c r="E102" s="43">
        <v>1</v>
      </c>
      <c r="F102" s="43">
        <v>19696</v>
      </c>
      <c r="G102" s="37">
        <v>1.5</v>
      </c>
      <c r="H102" s="37">
        <v>7.7</v>
      </c>
      <c r="I102" s="43">
        <v>19171</v>
      </c>
      <c r="J102" s="37">
        <v>1.5</v>
      </c>
      <c r="K102" s="43">
        <v>15803</v>
      </c>
      <c r="L102" s="39">
        <v>6.5000000000000002E-2</v>
      </c>
      <c r="M102" s="37">
        <f>ROUND(K102*(1-L102),0)</f>
        <v>14776</v>
      </c>
      <c r="N102" s="28">
        <v>0.77600000000000002</v>
      </c>
      <c r="O102" s="25">
        <f>M102*N102</f>
        <v>11466.175999999999</v>
      </c>
      <c r="P102" s="39">
        <v>0.21099999999999999</v>
      </c>
      <c r="Q102" s="25">
        <f>M102*P102</f>
        <v>3117.7359999999999</v>
      </c>
      <c r="R102" s="39">
        <v>1.2999999999999999E-2</v>
      </c>
      <c r="S102" s="25">
        <f>M102*R102</f>
        <v>192.08799999999999</v>
      </c>
      <c r="T102" s="28">
        <v>0.20200000000000001</v>
      </c>
      <c r="U102" s="25">
        <f>M102*T102</f>
        <v>2984.7520000000004</v>
      </c>
      <c r="V102" s="39">
        <v>0.51400000000000001</v>
      </c>
      <c r="W102" s="25">
        <f>M102*V102</f>
        <v>7594.8640000000005</v>
      </c>
      <c r="X102" s="39">
        <v>0.39</v>
      </c>
      <c r="Y102" s="25">
        <f>X102*M102</f>
        <v>5762.64</v>
      </c>
      <c r="Z102" s="47">
        <v>2.8700000000000002E-3</v>
      </c>
      <c r="AA102" s="18">
        <f>M102*Z102</f>
        <v>42.407119999999999</v>
      </c>
      <c r="AB102" s="27">
        <f>IF(M102&gt;0,(AD102+AL102)/M102,0)</f>
        <v>3.2283127774769896E-3</v>
      </c>
      <c r="AC102" s="47">
        <v>2.5999999999999998E-4</v>
      </c>
      <c r="AD102" s="37">
        <f>AC102*M102</f>
        <v>3.8417599999999998</v>
      </c>
      <c r="AE102" s="28">
        <v>0.21790000000000001</v>
      </c>
      <c r="AF102" s="41">
        <f>AI102*(1-AJ102)*AE102</f>
        <v>42.175852400000004</v>
      </c>
      <c r="AG102" s="28">
        <f>IF(AND(AE102&gt;0,AC102&gt;0,Z102&gt;0),((Z102-AC102)*AE102)/((AE102-AC102)*Z102),0)</f>
        <v>0.91049407422159934</v>
      </c>
      <c r="AH102" s="29">
        <f t="shared" si="1"/>
        <v>0.92051877426939821</v>
      </c>
      <c r="AI102" s="43">
        <v>212</v>
      </c>
      <c r="AJ102" s="39">
        <v>8.6999999999999994E-2</v>
      </c>
      <c r="AK102" s="28">
        <v>0.2266</v>
      </c>
      <c r="AL102" s="41">
        <f>AI102*(1-AJ102)*AK102</f>
        <v>43.859789599999999</v>
      </c>
      <c r="AM102" s="18">
        <v>1.56</v>
      </c>
      <c r="AN102" s="18"/>
      <c r="AO102" s="121">
        <f>AO101+AI102-AN102</f>
        <v>1357.5800000000004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5" thickBot="1" x14ac:dyDescent="0.25">
      <c r="A103" s="160"/>
      <c r="B103" s="66" t="s">
        <v>38</v>
      </c>
      <c r="C103" s="50"/>
      <c r="D103" s="51">
        <f>SUM(D100:D102)</f>
        <v>47535</v>
      </c>
      <c r="E103" s="51"/>
      <c r="F103" s="51">
        <f>SUM(F100:F102)</f>
        <v>42506</v>
      </c>
      <c r="G103" s="52"/>
      <c r="H103" s="52"/>
      <c r="I103" s="51">
        <f>SUM(I100:I102)</f>
        <v>42228</v>
      </c>
      <c r="J103" s="52"/>
      <c r="K103" s="51">
        <f>SUM(K100:K102)</f>
        <v>47505</v>
      </c>
      <c r="L103" s="21">
        <f>IF(K103&gt;0,(K100*L100+K101*L101+K102*L102)/K103,0)</f>
        <v>6.4664540574676355E-2</v>
      </c>
      <c r="M103" s="52">
        <f>M100+M101+M102</f>
        <v>44433</v>
      </c>
      <c r="N103" s="53">
        <f>IF(M103&gt;0,O103/M103,0)</f>
        <v>0.76393835662683152</v>
      </c>
      <c r="O103" s="54">
        <f>O100+O101+O102</f>
        <v>33944.073000000004</v>
      </c>
      <c r="P103" s="21">
        <f>IF(M103&gt;0,Q103/M103,0)</f>
        <v>0.21672207593455317</v>
      </c>
      <c r="Q103" s="54">
        <f>Q100+Q101+Q102</f>
        <v>9629.612000000001</v>
      </c>
      <c r="R103" s="21">
        <f>IF(M103&gt;0,S103/M103,0)</f>
        <v>1.9339567438615441E-2</v>
      </c>
      <c r="S103" s="54">
        <f>S100+S101+S102</f>
        <v>859.31499999999994</v>
      </c>
      <c r="T103" s="21">
        <f>IF(M103&gt;0,U103/M103,0)</f>
        <v>0.20368487385501766</v>
      </c>
      <c r="U103" s="54">
        <f>U100+U101+U102</f>
        <v>9050.33</v>
      </c>
      <c r="V103" s="21">
        <f>IF(M103&gt;0,W103/M103,0)</f>
        <v>0.51165516620529783</v>
      </c>
      <c r="W103" s="54">
        <f>W100+W101+W102</f>
        <v>22734.374</v>
      </c>
      <c r="X103" s="21">
        <f>IF(M103&gt;0,Y103/M103,0)</f>
        <v>0.39332478113114133</v>
      </c>
      <c r="Y103" s="54">
        <f>Y100+Y101+Y102</f>
        <v>17476.600000000002</v>
      </c>
      <c r="Z103" s="55">
        <f>IF(M103&gt;0,AA103/M103,0)</f>
        <v>3.0070404879256407E-3</v>
      </c>
      <c r="AA103" s="56">
        <f>SUM(AA100:AA102)</f>
        <v>133.61183</v>
      </c>
      <c r="AB103" s="55">
        <f>IF(M103&gt;0,(AB100*M100+AB101*M101+AB102*M102)/M103,0)</f>
        <v>3.250506004546171E-3</v>
      </c>
      <c r="AC103" s="55">
        <f>IF(K103&gt;0,(K100*AC100+K101*AC101+K102*AC102)/K103,0)</f>
        <v>2.6668055994105884E-4</v>
      </c>
      <c r="AD103" s="52">
        <f>SUM(AD100:AD102)</f>
        <v>11.850259999999999</v>
      </c>
      <c r="AE103" s="53">
        <f>IF(K103&gt;0,(K100*AE100+K101*AE101+K102*AE102)/K103,0)</f>
        <v>0.22030228186506684</v>
      </c>
      <c r="AF103" s="58">
        <f>SUM(AF100:AF102)</f>
        <v>129.48819350000002</v>
      </c>
      <c r="AG103" s="53">
        <f>IF(AND(AA103&gt;0),((AA100*AG100+AA101*AG101+AA102*AG102)/AA103),0)</f>
        <v>0.91241396390966845</v>
      </c>
      <c r="AH103" s="57">
        <f t="shared" si="1"/>
        <v>0.91904377397028858</v>
      </c>
      <c r="AI103" s="51">
        <f>SUM(AI100:AI102)</f>
        <v>644</v>
      </c>
      <c r="AJ103" s="21">
        <f>IF(AI103&gt;0,(AJ100*AI100+AJ101*AI101+AJ102*AI102)/AI103,0)</f>
        <v>8.7349378881987572E-2</v>
      </c>
      <c r="AK103" s="53">
        <f>IF(K103&gt;0,(AK100*K100+AK101*K101+AK102*K102)/K103,0)</f>
        <v>0.22556666035154194</v>
      </c>
      <c r="AL103" s="58">
        <f>SUM(AL100:AL102)</f>
        <v>132.57947330000002</v>
      </c>
      <c r="AM103" s="56"/>
      <c r="AN103" s="56">
        <f>SUM(AN100:AN102)</f>
        <v>956.42</v>
      </c>
      <c r="AO103" s="122"/>
      <c r="AP103" s="106">
        <f>AO102</f>
        <v>1357.5800000000004</v>
      </c>
      <c r="AQ103" s="51">
        <f>SUM(AQ100:AQ102)</f>
        <v>0</v>
      </c>
      <c r="AR103" s="59"/>
      <c r="AS103" s="58"/>
      <c r="AT103" s="58"/>
      <c r="AU103" s="58"/>
      <c r="AV103" s="58"/>
    </row>
    <row r="104" spans="1:48" x14ac:dyDescent="0.2">
      <c r="A104" s="157">
        <v>26</v>
      </c>
      <c r="B104" s="23">
        <v>1</v>
      </c>
      <c r="C104" s="11" t="s">
        <v>56</v>
      </c>
      <c r="D104" s="12">
        <v>6668</v>
      </c>
      <c r="E104" s="12">
        <v>0</v>
      </c>
      <c r="F104" s="12">
        <v>9311</v>
      </c>
      <c r="G104" s="13">
        <v>1.8</v>
      </c>
      <c r="H104" s="13">
        <v>6.7</v>
      </c>
      <c r="I104" s="12">
        <v>8706</v>
      </c>
      <c r="J104" s="13">
        <v>3.5</v>
      </c>
      <c r="K104" s="12">
        <v>15687</v>
      </c>
      <c r="L104" s="14">
        <v>6.3E-2</v>
      </c>
      <c r="M104" s="24">
        <f>ROUND(K104*(1-L104),0)</f>
        <v>14699</v>
      </c>
      <c r="N104" s="15">
        <v>0.71899999999999997</v>
      </c>
      <c r="O104" s="25">
        <f>M104*N104</f>
        <v>10568.581</v>
      </c>
      <c r="P104" s="14">
        <v>0.248</v>
      </c>
      <c r="Q104" s="25">
        <f>M104*P104</f>
        <v>3645.3519999999999</v>
      </c>
      <c r="R104" s="16">
        <v>3.3000000000000002E-2</v>
      </c>
      <c r="S104" s="25">
        <f>M104*R104</f>
        <v>485.06700000000001</v>
      </c>
      <c r="T104" s="26">
        <v>0.20799999999999999</v>
      </c>
      <c r="U104" s="25">
        <f>M104*T104</f>
        <v>3057.3919999999998</v>
      </c>
      <c r="V104" s="16">
        <v>0.52</v>
      </c>
      <c r="W104" s="25">
        <f>M104*V104</f>
        <v>7643.4800000000005</v>
      </c>
      <c r="X104" s="16">
        <v>0.39</v>
      </c>
      <c r="Y104" s="25">
        <f>X104*M104</f>
        <v>5732.6100000000006</v>
      </c>
      <c r="Z104" s="17">
        <v>2.7399999999999998E-3</v>
      </c>
      <c r="AA104" s="18">
        <f>M104*Z104</f>
        <v>40.275259999999996</v>
      </c>
      <c r="AB104" s="27">
        <f>IF(M104&gt;0,(AD104+AL104)/M104,0)</f>
        <v>2.8061006871215729E-3</v>
      </c>
      <c r="AC104" s="17">
        <v>2.7E-4</v>
      </c>
      <c r="AD104" s="24">
        <f>AC104*M104</f>
        <v>3.9687299999999999</v>
      </c>
      <c r="AE104" s="117">
        <v>0.20699999999999999</v>
      </c>
      <c r="AF104" s="30">
        <f>AI104*(1-AJ104)*AE104</f>
        <v>36.484991999999998</v>
      </c>
      <c r="AG104" s="28">
        <f>IF(AND(AE104&gt;0,AC104&gt;0,Z104&gt;0),((Z104-AC104)*AE104)/((AE104-AC104)*Z104),0)</f>
        <v>0.90263720689315485</v>
      </c>
      <c r="AH104" s="60">
        <f t="shared" si="1"/>
        <v>0.90493630983339612</v>
      </c>
      <c r="AI104" s="12">
        <v>192</v>
      </c>
      <c r="AJ104" s="14">
        <v>8.2000000000000003E-2</v>
      </c>
      <c r="AK104" s="15">
        <v>0.21149999999999999</v>
      </c>
      <c r="AL104" s="30">
        <f>AI104*(1-AJ104)*AK104</f>
        <v>37.278143999999998</v>
      </c>
      <c r="AM104" s="19">
        <v>1.6</v>
      </c>
      <c r="AN104" s="19">
        <v>950.74</v>
      </c>
      <c r="AO104" s="101">
        <f>AO102+AI104-AN104</f>
        <v>598.84000000000037</v>
      </c>
      <c r="AP104" s="102"/>
      <c r="AQ104" s="12"/>
      <c r="AR104" s="31"/>
      <c r="AS104" s="20"/>
      <c r="AT104" s="20"/>
      <c r="AU104" s="20"/>
      <c r="AV104" s="20"/>
    </row>
    <row r="105" spans="1:48" x14ac:dyDescent="0.2">
      <c r="A105" s="158"/>
      <c r="B105" s="33">
        <v>2</v>
      </c>
      <c r="C105" s="11" t="s">
        <v>53</v>
      </c>
      <c r="D105" s="34">
        <v>19621</v>
      </c>
      <c r="E105" s="34">
        <v>5</v>
      </c>
      <c r="F105" s="34">
        <v>20378</v>
      </c>
      <c r="G105" s="35">
        <v>3.1</v>
      </c>
      <c r="H105" s="35">
        <v>6.8</v>
      </c>
      <c r="I105" s="34">
        <v>19518</v>
      </c>
      <c r="J105" s="35">
        <v>1.7</v>
      </c>
      <c r="K105" s="34">
        <v>15674</v>
      </c>
      <c r="L105" s="36">
        <v>6.0999999999999999E-2</v>
      </c>
      <c r="M105" s="37">
        <f>ROUND(K105*(1-L105),0)</f>
        <v>14718</v>
      </c>
      <c r="N105" s="38">
        <v>0.76700000000000002</v>
      </c>
      <c r="O105" s="25">
        <f>M105*N105</f>
        <v>11288.706</v>
      </c>
      <c r="P105" s="36">
        <v>0.21</v>
      </c>
      <c r="Q105" s="25">
        <f>M105*P105</f>
        <v>3090.7799999999997</v>
      </c>
      <c r="R105" s="39">
        <v>2.3E-2</v>
      </c>
      <c r="S105" s="25">
        <f>M105*R105</f>
        <v>338.51400000000001</v>
      </c>
      <c r="T105" s="28">
        <v>0.2</v>
      </c>
      <c r="U105" s="25">
        <f>M105*T105</f>
        <v>2943.6000000000004</v>
      </c>
      <c r="V105" s="39">
        <v>0.51600000000000001</v>
      </c>
      <c r="W105" s="25">
        <f>M105*V105</f>
        <v>7594.4880000000003</v>
      </c>
      <c r="X105" s="39">
        <v>0.39</v>
      </c>
      <c r="Y105" s="25">
        <f>X105*M105</f>
        <v>5740.02</v>
      </c>
      <c r="Z105" s="40">
        <v>2.7100000000000002E-3</v>
      </c>
      <c r="AA105" s="18">
        <f>M105*Z105</f>
        <v>39.885780000000004</v>
      </c>
      <c r="AB105" s="27">
        <f>IF(M105&gt;0,(AD105+AL105)/M105,0)</f>
        <v>2.8325055034651449E-3</v>
      </c>
      <c r="AC105" s="40">
        <v>2.5999999999999998E-4</v>
      </c>
      <c r="AD105" s="37">
        <f>AC105*M105</f>
        <v>3.8266799999999996</v>
      </c>
      <c r="AE105" s="28">
        <v>0.2089</v>
      </c>
      <c r="AF105" s="41">
        <f>AI105*(1-AJ105)*AE105</f>
        <v>37.150776</v>
      </c>
      <c r="AG105" s="28">
        <f>IF(AND(AE105&gt;0,AC105&gt;0,Z105&gt;0),((Z105-AC105)*AE105)/((AE105-AC105)*Z105),0)</f>
        <v>0.90518564790709266</v>
      </c>
      <c r="AH105" s="29">
        <f t="shared" si="1"/>
        <v>0.90931896307140458</v>
      </c>
      <c r="AI105" s="34">
        <v>195</v>
      </c>
      <c r="AJ105" s="36">
        <v>8.7999999999999995E-2</v>
      </c>
      <c r="AK105" s="38">
        <v>0.21290000000000001</v>
      </c>
      <c r="AL105" s="41">
        <f>AI105*(1-AJ105)*AK105</f>
        <v>37.862136</v>
      </c>
      <c r="AM105" s="42">
        <v>1.6</v>
      </c>
      <c r="AN105" s="42"/>
      <c r="AO105" s="121">
        <f>AO104+AI105-AN105</f>
        <v>793.84000000000037</v>
      </c>
      <c r="AP105" s="104"/>
      <c r="AQ105" s="43"/>
      <c r="AR105" s="44"/>
      <c r="AS105" s="45"/>
      <c r="AT105" s="45"/>
      <c r="AU105" s="45"/>
      <c r="AV105" s="45"/>
    </row>
    <row r="106" spans="1:48" x14ac:dyDescent="0.2">
      <c r="A106" s="158"/>
      <c r="B106" s="33">
        <v>3</v>
      </c>
      <c r="C106" s="46" t="s">
        <v>51</v>
      </c>
      <c r="D106" s="43">
        <v>22266</v>
      </c>
      <c r="E106" s="43">
        <v>2</v>
      </c>
      <c r="F106" s="43">
        <v>20278</v>
      </c>
      <c r="G106" s="37">
        <v>2.1</v>
      </c>
      <c r="H106" s="37">
        <v>9.8000000000000007</v>
      </c>
      <c r="I106" s="43">
        <v>20085</v>
      </c>
      <c r="J106" s="37">
        <v>1.1000000000000001</v>
      </c>
      <c r="K106" s="43">
        <v>15693</v>
      </c>
      <c r="L106" s="39">
        <v>0.06</v>
      </c>
      <c r="M106" s="37">
        <f>ROUND(K106*(1-L106),0)</f>
        <v>14751</v>
      </c>
      <c r="N106" s="28">
        <v>0.57599999999999996</v>
      </c>
      <c r="O106" s="25">
        <f>M106*N106</f>
        <v>8496.5759999999991</v>
      </c>
      <c r="P106" s="39">
        <v>0.35199999999999998</v>
      </c>
      <c r="Q106" s="25">
        <f>M106*P106</f>
        <v>5192.3519999999999</v>
      </c>
      <c r="R106" s="39">
        <v>7.1999999999999995E-2</v>
      </c>
      <c r="S106" s="25">
        <f>M106*R106</f>
        <v>1062.0719999999999</v>
      </c>
      <c r="T106" s="28">
        <v>0.19500000000000001</v>
      </c>
      <c r="U106" s="25">
        <f>M106*T106</f>
        <v>2876.4450000000002</v>
      </c>
      <c r="V106" s="39">
        <v>0.53900000000000003</v>
      </c>
      <c r="W106" s="25">
        <f>M106*V106</f>
        <v>7950.7890000000007</v>
      </c>
      <c r="X106" s="39">
        <v>0.39</v>
      </c>
      <c r="Y106" s="25">
        <f>X106*M106</f>
        <v>5752.89</v>
      </c>
      <c r="Z106" s="47">
        <v>2.5899999999999999E-3</v>
      </c>
      <c r="AA106" s="18">
        <f>M106*Z106</f>
        <v>38.205089999999998</v>
      </c>
      <c r="AB106" s="27">
        <f>IF(M106&gt;0,(AD106+AL106)/M106,0)</f>
        <v>2.6796162294081757E-3</v>
      </c>
      <c r="AC106" s="47">
        <v>2.5000000000000001E-4</v>
      </c>
      <c r="AD106" s="37">
        <f>AC106*M106</f>
        <v>3.6877499999999999</v>
      </c>
      <c r="AE106" s="28">
        <v>0.19839999999999999</v>
      </c>
      <c r="AF106" s="41">
        <f>AI106*(1-AJ106)*AE106</f>
        <v>35.217984000000001</v>
      </c>
      <c r="AG106" s="28">
        <f>IF(AND(AE106&gt;0,AC106&gt;0,Z106&gt;0),((Z106-AC106)*AE106)/((AE106-AC106)*Z106),0)</f>
        <v>0.90461479106445053</v>
      </c>
      <c r="AH106" s="29">
        <f t="shared" si="1"/>
        <v>0.90782716293319987</v>
      </c>
      <c r="AI106" s="43">
        <v>194</v>
      </c>
      <c r="AJ106" s="39">
        <v>8.5000000000000006E-2</v>
      </c>
      <c r="AK106" s="28">
        <v>0.2019</v>
      </c>
      <c r="AL106" s="41">
        <f>AI106*(1-AJ106)*AK106</f>
        <v>35.839269000000002</v>
      </c>
      <c r="AM106" s="18">
        <v>1.56</v>
      </c>
      <c r="AN106" s="18"/>
      <c r="AO106" s="121">
        <f>AO105+AI106-AN106</f>
        <v>987.84000000000037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5" thickBot="1" x14ac:dyDescent="0.25">
      <c r="A107" s="159"/>
      <c r="B107" s="49" t="s">
        <v>38</v>
      </c>
      <c r="C107" s="50"/>
      <c r="D107" s="51">
        <f>SUM(D104:D106)</f>
        <v>48555</v>
      </c>
      <c r="E107" s="51"/>
      <c r="F107" s="51">
        <f>SUM(F104:F106)</f>
        <v>49967</v>
      </c>
      <c r="G107" s="52"/>
      <c r="H107" s="52"/>
      <c r="I107" s="51">
        <f>SUM(I104:I106)</f>
        <v>48309</v>
      </c>
      <c r="J107" s="52"/>
      <c r="K107" s="51">
        <f>SUM(K104:K106)</f>
        <v>47054</v>
      </c>
      <c r="L107" s="21">
        <f>IF(K107&gt;0,(K104*L104+K105*L105+K106*L106)/K107,0)</f>
        <v>6.1333255408679385E-2</v>
      </c>
      <c r="M107" s="52">
        <f>M104+M105+M106</f>
        <v>44168</v>
      </c>
      <c r="N107" s="53">
        <f>IF(M107&gt;0,O107/M107,0)</f>
        <v>0.68723652870856722</v>
      </c>
      <c r="O107" s="54">
        <f>O104+O105+O106</f>
        <v>30353.862999999998</v>
      </c>
      <c r="P107" s="21">
        <f>IF(M107&gt;0,Q107/M107,0)</f>
        <v>0.27007072994022824</v>
      </c>
      <c r="Q107" s="54">
        <f>Q104+Q105+Q106</f>
        <v>11928.484</v>
      </c>
      <c r="R107" s="21">
        <f>IF(M107&gt;0,S107/M107,0)</f>
        <v>4.2692741351204488E-2</v>
      </c>
      <c r="S107" s="54">
        <f>S104+S105+S106</f>
        <v>1885.6529999999998</v>
      </c>
      <c r="T107" s="21">
        <f>IF(M107&gt;0,U107/M107,0)</f>
        <v>0.20099250588661474</v>
      </c>
      <c r="U107" s="54">
        <f>U104+U105+U106</f>
        <v>8877.4369999999999</v>
      </c>
      <c r="V107" s="21">
        <f>IF(M107&gt;0,W107/M107,0)</f>
        <v>0.52501261094004714</v>
      </c>
      <c r="W107" s="54">
        <f>W104+W105+W106</f>
        <v>23188.757000000001</v>
      </c>
      <c r="X107" s="21">
        <f>IF(M107&gt;0,Y107/M107,0)</f>
        <v>0.39</v>
      </c>
      <c r="Y107" s="54">
        <f>Y104+Y105+Y106</f>
        <v>17225.52</v>
      </c>
      <c r="Z107" s="55">
        <f>IF(M107&gt;0,AA107/M107,0)</f>
        <v>2.6799069462053976E-3</v>
      </c>
      <c r="AA107" s="56">
        <f>SUM(AA104:AA106)</f>
        <v>118.36613</v>
      </c>
      <c r="AB107" s="55">
        <f>IF(M107&gt;0,(AB104*M104+AB105*M105+AB106*M106)/M107,0)</f>
        <v>2.7726568782829196E-3</v>
      </c>
      <c r="AC107" s="55">
        <f>IF(K107&gt;0,(K104*AC104+K105*AC105+K106*AC106)/K107,0)</f>
        <v>2.5999872486929908E-4</v>
      </c>
      <c r="AD107" s="52">
        <f>SUM(AD104:AD106)</f>
        <v>11.48316</v>
      </c>
      <c r="AE107" s="53">
        <f>IF(K107&gt;0,(K104*AE104+K105*AE105+K106*AE106)/K107,0)</f>
        <v>0.20476471288307049</v>
      </c>
      <c r="AF107" s="58">
        <f>SUM(AF104:AF106)</f>
        <v>108.853752</v>
      </c>
      <c r="AG107" s="53">
        <f>IF(AND(AA107&gt;0),((AA104*AG104+AA105*AG105+AA106*AG106)/AA107),0)</f>
        <v>0.90413425963004701</v>
      </c>
      <c r="AH107" s="57">
        <f t="shared" si="1"/>
        <v>0.90735762459885061</v>
      </c>
      <c r="AI107" s="51">
        <f>SUM(AI104:AI106)</f>
        <v>581</v>
      </c>
      <c r="AJ107" s="21">
        <f>IF(AI107&gt;0,(AJ104*AI104+AJ105*AI105+AJ106*AI106)/AI107,0)</f>
        <v>8.5015490533562818E-2</v>
      </c>
      <c r="AK107" s="53">
        <f>IF(K107&gt;0,(AK104*K104+AK105*K105+AK106*K106)/K107,0)</f>
        <v>0.20876464912653545</v>
      </c>
      <c r="AL107" s="58">
        <f>SUM(AL104:AL106)</f>
        <v>110.97954899999999</v>
      </c>
      <c r="AM107" s="56"/>
      <c r="AN107" s="56">
        <f>SUM(AN104:AN106)</f>
        <v>950.74</v>
      </c>
      <c r="AO107" s="105"/>
      <c r="AP107" s="106">
        <f>AO106</f>
        <v>987.84000000000037</v>
      </c>
      <c r="AQ107" s="51">
        <f>SUM(AQ104:AQ106)</f>
        <v>0</v>
      </c>
      <c r="AR107" s="59"/>
      <c r="AS107" s="58"/>
      <c r="AT107" s="58"/>
      <c r="AU107" s="58"/>
      <c r="AV107" s="58"/>
    </row>
    <row r="108" spans="1:48" x14ac:dyDescent="0.2">
      <c r="A108" s="157">
        <v>27</v>
      </c>
      <c r="B108" s="23">
        <v>1</v>
      </c>
      <c r="C108" s="11" t="s">
        <v>56</v>
      </c>
      <c r="D108" s="12">
        <v>6414</v>
      </c>
      <c r="E108" s="12">
        <v>1</v>
      </c>
      <c r="F108" s="12">
        <v>7784</v>
      </c>
      <c r="G108" s="13">
        <v>2.4</v>
      </c>
      <c r="H108" s="13">
        <v>7</v>
      </c>
      <c r="I108" s="12">
        <v>8124</v>
      </c>
      <c r="J108" s="13">
        <v>2.9</v>
      </c>
      <c r="K108" s="12">
        <v>14540</v>
      </c>
      <c r="L108" s="14">
        <v>7.0000000000000007E-2</v>
      </c>
      <c r="M108" s="24">
        <f>ROUND(K108*(1-L108),0)</f>
        <v>13522</v>
      </c>
      <c r="N108" s="15">
        <v>0.66700000000000004</v>
      </c>
      <c r="O108" s="25">
        <f>M108*N108</f>
        <v>9019.1740000000009</v>
      </c>
      <c r="P108" s="14">
        <v>0.29799999999999999</v>
      </c>
      <c r="Q108" s="25">
        <f>M108*P108</f>
        <v>4029.556</v>
      </c>
      <c r="R108" s="16">
        <v>3.5000000000000003E-2</v>
      </c>
      <c r="S108" s="25">
        <f>M108*R108</f>
        <v>473.27000000000004</v>
      </c>
      <c r="T108" s="26">
        <v>0.20599999999999999</v>
      </c>
      <c r="U108" s="25">
        <f>M108*T108</f>
        <v>2785.5319999999997</v>
      </c>
      <c r="V108" s="16">
        <v>0.52400000000000002</v>
      </c>
      <c r="W108" s="25">
        <f>M108*V108</f>
        <v>7085.5280000000002</v>
      </c>
      <c r="X108" s="16">
        <v>0.39</v>
      </c>
      <c r="Y108" s="25">
        <f>X108*M108</f>
        <v>5273.58</v>
      </c>
      <c r="Z108" s="17">
        <v>2.5000000000000001E-3</v>
      </c>
      <c r="AA108" s="18">
        <f>M108*Z108</f>
        <v>33.805</v>
      </c>
      <c r="AB108" s="27">
        <f>IF(M108&gt;0,(AD108+AL108)/M108,0)</f>
        <v>2.5775767785830499E-3</v>
      </c>
      <c r="AC108" s="17">
        <v>2.7E-4</v>
      </c>
      <c r="AD108" s="24">
        <f>AC108*M108</f>
        <v>3.6509399999999999</v>
      </c>
      <c r="AE108" s="117">
        <v>0.1915</v>
      </c>
      <c r="AF108" s="30">
        <f>AI108*(1-AJ108)*AE108</f>
        <v>30.072393999999999</v>
      </c>
      <c r="AG108" s="28">
        <f>IF(AND(AE108&gt;0,AC108&gt;0,Z108&gt;0),((Z108-AC108)*AE108)/((AE108-AC108)*Z108),0)</f>
        <v>0.89325942582230822</v>
      </c>
      <c r="AH108" s="60">
        <f t="shared" si="1"/>
        <v>0.8964686035604148</v>
      </c>
      <c r="AI108" s="12">
        <v>172</v>
      </c>
      <c r="AJ108" s="14">
        <v>8.6999999999999994E-2</v>
      </c>
      <c r="AK108" s="15">
        <v>0.19869999999999999</v>
      </c>
      <c r="AL108" s="30">
        <f>AI108*(1-AJ108)*AK108</f>
        <v>31.203053199999999</v>
      </c>
      <c r="AM108" s="19">
        <v>1.6</v>
      </c>
      <c r="AN108" s="19">
        <v>501.3</v>
      </c>
      <c r="AO108" s="101">
        <f>AO106+AI108-AN108</f>
        <v>658.54000000000042</v>
      </c>
      <c r="AP108" s="102"/>
      <c r="AQ108" s="12"/>
      <c r="AR108" s="31"/>
      <c r="AS108" s="20"/>
      <c r="AT108" s="20"/>
      <c r="AU108" s="20"/>
      <c r="AV108" s="20"/>
    </row>
    <row r="109" spans="1:48" x14ac:dyDescent="0.2">
      <c r="A109" s="158"/>
      <c r="B109" s="33">
        <v>2</v>
      </c>
      <c r="C109" s="11" t="s">
        <v>53</v>
      </c>
      <c r="D109" s="34">
        <v>20717</v>
      </c>
      <c r="E109" s="34">
        <v>1</v>
      </c>
      <c r="F109" s="34">
        <v>13277</v>
      </c>
      <c r="G109" s="35">
        <v>4.9000000000000004</v>
      </c>
      <c r="H109" s="35">
        <v>7.3</v>
      </c>
      <c r="I109" s="34">
        <v>12962</v>
      </c>
      <c r="J109" s="35">
        <v>3.5</v>
      </c>
      <c r="K109" s="34">
        <v>14395</v>
      </c>
      <c r="L109" s="36">
        <v>6.9000000000000006E-2</v>
      </c>
      <c r="M109" s="37">
        <f>ROUND(K109*(1-L109),0)</f>
        <v>13402</v>
      </c>
      <c r="N109" s="38">
        <v>0.67</v>
      </c>
      <c r="O109" s="25">
        <f>M109*N109</f>
        <v>8979.34</v>
      </c>
      <c r="P109" s="36">
        <v>0.29899999999999999</v>
      </c>
      <c r="Q109" s="25">
        <f>M109*P109</f>
        <v>4007.1979999999999</v>
      </c>
      <c r="R109" s="39">
        <v>3.1E-2</v>
      </c>
      <c r="S109" s="25">
        <f>M109*R109</f>
        <v>415.46199999999999</v>
      </c>
      <c r="T109" s="28">
        <v>0.20699999999999999</v>
      </c>
      <c r="U109" s="25">
        <f>M109*T109</f>
        <v>2774.2139999999999</v>
      </c>
      <c r="V109" s="39">
        <v>0.52200000000000002</v>
      </c>
      <c r="W109" s="25">
        <f>M109*V109</f>
        <v>6995.8440000000001</v>
      </c>
      <c r="X109" s="39">
        <v>0.39</v>
      </c>
      <c r="Y109" s="25">
        <f>X109*M109</f>
        <v>5226.78</v>
      </c>
      <c r="Z109" s="40">
        <v>2.5400000000000002E-3</v>
      </c>
      <c r="AA109" s="18">
        <f>M109*Z109</f>
        <v>34.041080000000001</v>
      </c>
      <c r="AB109" s="27">
        <f>IF(M109&gt;0,(AD109+AL109)/M109,0)</f>
        <v>2.355367974929115E-3</v>
      </c>
      <c r="AC109" s="40">
        <v>2.5999999999999998E-4</v>
      </c>
      <c r="AD109" s="37">
        <f>AC109*M109</f>
        <v>3.4845199999999998</v>
      </c>
      <c r="AE109" s="28">
        <v>0.19259999999999999</v>
      </c>
      <c r="AF109" s="41">
        <f>AI109*(1-AJ109)*AE109</f>
        <v>29.652503400000001</v>
      </c>
      <c r="AG109" s="28">
        <f>IF(AND(AE109&gt;0,AC109&gt;0,Z109&gt;0),((Z109-AC109)*AE109)/((AE109-AC109)*Z109),0)</f>
        <v>0.898851197723192</v>
      </c>
      <c r="AH109" s="29">
        <f t="shared" si="1"/>
        <v>0.89088375118172081</v>
      </c>
      <c r="AI109" s="34">
        <v>169</v>
      </c>
      <c r="AJ109" s="36">
        <v>8.8999999999999996E-2</v>
      </c>
      <c r="AK109" s="38">
        <v>0.18240000000000001</v>
      </c>
      <c r="AL109" s="41">
        <f>AI109*(1-AJ109)*AK109</f>
        <v>28.082121600000001</v>
      </c>
      <c r="AM109" s="42">
        <v>1.55</v>
      </c>
      <c r="AN109" s="42"/>
      <c r="AO109" s="121">
        <f>AO108+AI109-AN109</f>
        <v>827.54000000000042</v>
      </c>
      <c r="AP109" s="104"/>
      <c r="AQ109" s="43"/>
      <c r="AR109" s="44"/>
      <c r="AS109" s="45"/>
      <c r="AT109" s="45"/>
      <c r="AU109" s="45"/>
      <c r="AV109" s="45"/>
    </row>
    <row r="110" spans="1:48" x14ac:dyDescent="0.2">
      <c r="A110" s="158"/>
      <c r="B110" s="33">
        <v>3</v>
      </c>
      <c r="C110" s="46" t="s">
        <v>52</v>
      </c>
      <c r="D110" s="43">
        <v>13484</v>
      </c>
      <c r="E110" s="43">
        <v>0</v>
      </c>
      <c r="F110" s="43">
        <v>16171</v>
      </c>
      <c r="G110" s="37">
        <v>3.3</v>
      </c>
      <c r="H110" s="37">
        <v>6.3</v>
      </c>
      <c r="I110" s="43">
        <v>15530</v>
      </c>
      <c r="J110" s="37">
        <v>2</v>
      </c>
      <c r="K110" s="43">
        <v>14484</v>
      </c>
      <c r="L110" s="39">
        <v>7.0999999999999994E-2</v>
      </c>
      <c r="M110" s="37">
        <f>ROUND(K110*(1-L110),0)</f>
        <v>13456</v>
      </c>
      <c r="N110" s="28">
        <v>0.66800000000000004</v>
      </c>
      <c r="O110" s="25">
        <f>M110*N110</f>
        <v>8988.6080000000002</v>
      </c>
      <c r="P110" s="39">
        <v>0.27700000000000002</v>
      </c>
      <c r="Q110" s="25">
        <f>M110*P110</f>
        <v>3727.3120000000004</v>
      </c>
      <c r="R110" s="39">
        <v>5.5E-2</v>
      </c>
      <c r="S110" s="25">
        <f>M110*R110</f>
        <v>740.08</v>
      </c>
      <c r="T110" s="28">
        <v>0.19900000000000001</v>
      </c>
      <c r="U110" s="25">
        <f>M110*T110</f>
        <v>2677.7440000000001</v>
      </c>
      <c r="V110" s="39">
        <v>0.52800000000000002</v>
      </c>
      <c r="W110" s="25">
        <f>M110*V110</f>
        <v>7104.768</v>
      </c>
      <c r="X110" s="39">
        <v>0.4</v>
      </c>
      <c r="Y110" s="25">
        <f>X110*M110</f>
        <v>5382.4000000000005</v>
      </c>
      <c r="Z110" s="47">
        <v>2.64E-3</v>
      </c>
      <c r="AA110" s="18">
        <f>M110*Z110</f>
        <v>35.52384</v>
      </c>
      <c r="AB110" s="27">
        <f>IF(M110&gt;0,(AD110+AL110)/M110,0)</f>
        <v>2.4462378121284192E-3</v>
      </c>
      <c r="AC110" s="47"/>
      <c r="AD110" s="37">
        <f>AC110*M110</f>
        <v>0</v>
      </c>
      <c r="AE110" s="28">
        <v>0.20030000000000001</v>
      </c>
      <c r="AF110" s="41">
        <f>AI110*(1-AJ110)*AE110</f>
        <v>32.256312000000008</v>
      </c>
      <c r="AG110" s="28">
        <f>IF(AND(AE110&gt;0,AC110&gt;0,Z110&gt;0),((Z110-AC110)*AE110)/((AE110-AC110)*Z110),0)</f>
        <v>0</v>
      </c>
      <c r="AH110" s="29">
        <f t="shared" si="1"/>
        <v>0</v>
      </c>
      <c r="AI110" s="43">
        <v>176</v>
      </c>
      <c r="AJ110" s="39">
        <v>8.5000000000000006E-2</v>
      </c>
      <c r="AK110" s="28">
        <v>0.2044</v>
      </c>
      <c r="AL110" s="41">
        <f>AI110*(1-AJ110)*AK110</f>
        <v>32.916576000000006</v>
      </c>
      <c r="AM110" s="18">
        <v>1.65</v>
      </c>
      <c r="AN110" s="18"/>
      <c r="AO110" s="121">
        <f>AO109+AI110-AN110</f>
        <v>1003.5400000000004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5" thickBot="1" x14ac:dyDescent="0.25">
      <c r="A111" s="159"/>
      <c r="B111" s="49" t="s">
        <v>38</v>
      </c>
      <c r="C111" s="50"/>
      <c r="D111" s="51">
        <f>SUM(D108:D110)</f>
        <v>40615</v>
      </c>
      <c r="E111" s="51"/>
      <c r="F111" s="51">
        <f>SUM(F108:F110)</f>
        <v>37232</v>
      </c>
      <c r="G111" s="52"/>
      <c r="H111" s="52"/>
      <c r="I111" s="51">
        <f>SUM(I108:I110)</f>
        <v>36616</v>
      </c>
      <c r="J111" s="52"/>
      <c r="K111" s="51">
        <f>SUM(K108:K110)</f>
        <v>43419</v>
      </c>
      <c r="L111" s="21">
        <f>IF(K111&gt;0,(K108*L108+K109*L109+K110*L110)/K111,0)</f>
        <v>7.0002049793869037E-2</v>
      </c>
      <c r="M111" s="52">
        <f>M108+M109+M110</f>
        <v>40380</v>
      </c>
      <c r="N111" s="53">
        <f>IF(M111&gt;0,O111/M111,0)</f>
        <v>0.66832892521050036</v>
      </c>
      <c r="O111" s="54">
        <f>O108+O109+O110</f>
        <v>26987.122000000003</v>
      </c>
      <c r="P111" s="21">
        <f>IF(M111&gt;0,Q111/M111,0)</f>
        <v>0.29133397721644383</v>
      </c>
      <c r="Q111" s="54">
        <f>Q108+Q109+Q110</f>
        <v>11764.066000000001</v>
      </c>
      <c r="R111" s="21">
        <f>IF(M111&gt;0,S111/M111,0)</f>
        <v>4.0337097573055966E-2</v>
      </c>
      <c r="S111" s="54">
        <f>S108+S109+S110</f>
        <v>1628.8119999999999</v>
      </c>
      <c r="T111" s="21">
        <f>IF(M111&gt;0,U111/M111,0)</f>
        <v>0.20399925705794947</v>
      </c>
      <c r="U111" s="54">
        <f>U108+U109+U110</f>
        <v>8237.49</v>
      </c>
      <c r="V111" s="21">
        <f>IF(M111&gt;0,W111/M111,0)</f>
        <v>0.52466914314016844</v>
      </c>
      <c r="W111" s="54">
        <f>W108+W109+W110</f>
        <v>21186.14</v>
      </c>
      <c r="X111" s="21">
        <f>IF(M111&gt;0,Y111/M111,0)</f>
        <v>0.39333234274393269</v>
      </c>
      <c r="Y111" s="54">
        <f>Y108+Y109+Y110</f>
        <v>15882.760000000002</v>
      </c>
      <c r="Z111" s="55">
        <f>IF(M111&gt;0,AA111/M111,0)</f>
        <v>2.5599286775631501E-3</v>
      </c>
      <c r="AA111" s="56">
        <f>SUM(AA108:AA110)</f>
        <v>103.36992000000001</v>
      </c>
      <c r="AB111" s="55">
        <f>IF(M111&gt;0,(AB108*M108+AB109*M109+AB110*M110)/M111,0)</f>
        <v>2.46005970282318E-3</v>
      </c>
      <c r="AC111" s="55">
        <f>IF(K111&gt;0,(K108*AC108+K109*AC109+K110*AC110)/K111,0)</f>
        <v>1.7661622791865313E-4</v>
      </c>
      <c r="AD111" s="52">
        <f>SUM(AD108:AD110)</f>
        <v>7.1354600000000001</v>
      </c>
      <c r="AE111" s="53">
        <f>IF(K111&gt;0,(K108*AE108+K109*AE109+K110*AE110)/K111,0)</f>
        <v>0.19480025334530965</v>
      </c>
      <c r="AF111" s="58">
        <f>SUM(AF108:AF110)</f>
        <v>91.981209400000012</v>
      </c>
      <c r="AG111" s="53">
        <f>IF(AND(AA111&gt;0),((AA108*AG108+AA109*AG109+AA110*AG110)/AA111),0)</f>
        <v>0.5881256406091262</v>
      </c>
      <c r="AH111" s="57">
        <f t="shared" si="1"/>
        <v>0.92904713737934752</v>
      </c>
      <c r="AI111" s="51">
        <f>SUM(AI108:AI110)</f>
        <v>517</v>
      </c>
      <c r="AJ111" s="21">
        <f>IF(AI111&gt;0,(AJ108*AI108+AJ109*AI109+AJ110*AI110)/AI111,0)</f>
        <v>8.6972920696324951E-2</v>
      </c>
      <c r="AK111" s="53">
        <f>IF(K111&gt;0,(AK108*K108+AK109*K109+AK110*K110)/K111,0)</f>
        <v>0.19519739284644974</v>
      </c>
      <c r="AL111" s="58">
        <f>SUM(AL108:AL110)</f>
        <v>92.201750800000013</v>
      </c>
      <c r="AM111" s="56"/>
      <c r="AN111" s="56">
        <f>SUM(AN108:AN110)</f>
        <v>501.3</v>
      </c>
      <c r="AO111" s="105"/>
      <c r="AP111" s="106">
        <f>AO110</f>
        <v>1003.5400000000004</v>
      </c>
      <c r="AQ111" s="51">
        <f>SUM(AQ108:AQ110)</f>
        <v>0</v>
      </c>
      <c r="AR111" s="59"/>
      <c r="AS111" s="58"/>
      <c r="AT111" s="58"/>
      <c r="AU111" s="58"/>
      <c r="AV111" s="58"/>
    </row>
    <row r="112" spans="1:48" x14ac:dyDescent="0.2">
      <c r="A112" s="157">
        <v>28</v>
      </c>
      <c r="B112" s="23">
        <v>1</v>
      </c>
      <c r="C112" s="46" t="s">
        <v>50</v>
      </c>
      <c r="D112" s="12">
        <v>4475</v>
      </c>
      <c r="E112" s="12">
        <v>0</v>
      </c>
      <c r="F112" s="12">
        <v>6648</v>
      </c>
      <c r="G112" s="13">
        <v>2.7</v>
      </c>
      <c r="H112" s="13">
        <v>8.4</v>
      </c>
      <c r="I112" s="12">
        <v>6488</v>
      </c>
      <c r="J112" s="13">
        <v>4.8</v>
      </c>
      <c r="K112" s="12">
        <v>14514</v>
      </c>
      <c r="L112" s="14">
        <v>7.0000000000000007E-2</v>
      </c>
      <c r="M112" s="24">
        <f>ROUND(K112*(1-L112),0)</f>
        <v>13498</v>
      </c>
      <c r="N112" s="15">
        <v>0.69299999999999995</v>
      </c>
      <c r="O112" s="25">
        <f>M112*N112</f>
        <v>9354.1139999999996</v>
      </c>
      <c r="P112" s="14">
        <v>0.22900000000000001</v>
      </c>
      <c r="Q112" s="25">
        <f>M112*P112</f>
        <v>3091.0419999999999</v>
      </c>
      <c r="R112" s="16">
        <v>7.8E-2</v>
      </c>
      <c r="S112" s="25">
        <f>M112*R112</f>
        <v>1052.8440000000001</v>
      </c>
      <c r="T112" s="26">
        <v>0.19800000000000001</v>
      </c>
      <c r="U112" s="25">
        <f>M112*T112</f>
        <v>2672.6040000000003</v>
      </c>
      <c r="V112" s="16">
        <v>0.52400000000000002</v>
      </c>
      <c r="W112" s="25">
        <f>M112*V112</f>
        <v>7072.9520000000002</v>
      </c>
      <c r="X112" s="16">
        <v>0.39</v>
      </c>
      <c r="Y112" s="25">
        <f>X112*M112</f>
        <v>5264.22</v>
      </c>
      <c r="Z112" s="17">
        <v>2.7399999999999998E-3</v>
      </c>
      <c r="AA112" s="18">
        <f>M112*Z112</f>
        <v>36.984519999999996</v>
      </c>
      <c r="AB112" s="27">
        <f>IF(M112&gt;0,(AD112+AL112)/M112,0)</f>
        <v>2.642675062972292E-3</v>
      </c>
      <c r="AC112" s="17">
        <v>2.5000000000000001E-4</v>
      </c>
      <c r="AD112" s="24">
        <f>AC112*M112</f>
        <v>3.3745000000000003</v>
      </c>
      <c r="AE112" s="117">
        <v>0.2114</v>
      </c>
      <c r="AF112" s="30">
        <f>AI112*(1-AJ112)*AE112</f>
        <v>32.919207999999998</v>
      </c>
      <c r="AG112" s="28">
        <f>IF(AND(AE112&gt;0,AC112&gt;0,Z112&gt;0),((Z112-AC112)*AE112)/((AE112-AC112)*Z112),0)</f>
        <v>0.90983508800434199</v>
      </c>
      <c r="AH112" s="60">
        <f t="shared" si="1"/>
        <v>0.90649157297000937</v>
      </c>
      <c r="AI112" s="12">
        <v>170</v>
      </c>
      <c r="AJ112" s="14">
        <v>8.4000000000000005E-2</v>
      </c>
      <c r="AK112" s="15">
        <v>0.2074</v>
      </c>
      <c r="AL112" s="30">
        <f>AI112*(1-AJ112)*AK112</f>
        <v>32.296328000000003</v>
      </c>
      <c r="AM112" s="19">
        <v>1.7</v>
      </c>
      <c r="AN112" s="19">
        <v>499.4</v>
      </c>
      <c r="AO112" s="101">
        <f>AO110+AI112-AN112</f>
        <v>674.14000000000044</v>
      </c>
      <c r="AP112" s="102"/>
      <c r="AQ112" s="12"/>
      <c r="AR112" s="31"/>
      <c r="AS112" s="20"/>
      <c r="AT112" s="20"/>
      <c r="AU112" s="20"/>
      <c r="AV112" s="20"/>
    </row>
    <row r="113" spans="1:48" x14ac:dyDescent="0.2">
      <c r="A113" s="158"/>
      <c r="B113" s="33">
        <v>2</v>
      </c>
      <c r="C113" s="11" t="s">
        <v>53</v>
      </c>
      <c r="D113" s="34">
        <v>17826</v>
      </c>
      <c r="E113" s="34">
        <v>0</v>
      </c>
      <c r="F113" s="34">
        <v>13822</v>
      </c>
      <c r="G113" s="35">
        <v>3.5</v>
      </c>
      <c r="H113" s="35">
        <v>8.3000000000000007</v>
      </c>
      <c r="I113" s="34">
        <v>13197</v>
      </c>
      <c r="J113" s="35">
        <v>4.2</v>
      </c>
      <c r="K113" s="34">
        <v>14128</v>
      </c>
      <c r="L113" s="36">
        <v>6.9000000000000006E-2</v>
      </c>
      <c r="M113" s="37">
        <f>ROUND(K113*(1-L113),0)</f>
        <v>13153</v>
      </c>
      <c r="N113" s="38">
        <v>0.76300000000000001</v>
      </c>
      <c r="O113" s="25">
        <f>M113*N113</f>
        <v>10035.739</v>
      </c>
      <c r="P113" s="36">
        <v>0.19900000000000001</v>
      </c>
      <c r="Q113" s="25">
        <f>M113*P113</f>
        <v>2617.4470000000001</v>
      </c>
      <c r="R113" s="39">
        <v>3.7999999999999999E-2</v>
      </c>
      <c r="S113" s="25">
        <f>M113*R113</f>
        <v>499.81399999999996</v>
      </c>
      <c r="T113" s="28">
        <v>0.184</v>
      </c>
      <c r="U113" s="25">
        <f>M113*T113</f>
        <v>2420.152</v>
      </c>
      <c r="V113" s="39">
        <v>0.54700000000000004</v>
      </c>
      <c r="W113" s="25">
        <f>M113*V113</f>
        <v>7194.6910000000007</v>
      </c>
      <c r="X113" s="39">
        <v>0.39</v>
      </c>
      <c r="Y113" s="25">
        <f>X113*M113</f>
        <v>5129.67</v>
      </c>
      <c r="Z113" s="40">
        <v>2.7699999999999999E-3</v>
      </c>
      <c r="AA113" s="18">
        <f>M113*Z113</f>
        <v>36.433810000000001</v>
      </c>
      <c r="AB113" s="27">
        <f>IF(M113&gt;0,(AD113+AL113)/M113,0)</f>
        <v>2.8137585341747131E-3</v>
      </c>
      <c r="AC113" s="40">
        <v>2.5000000000000001E-4</v>
      </c>
      <c r="AD113" s="37">
        <f>AC113*M113</f>
        <v>3.2882500000000001</v>
      </c>
      <c r="AE113" s="28">
        <v>0.21740000000000001</v>
      </c>
      <c r="AF113" s="41">
        <f>AI113*(1-AJ113)*AE113</f>
        <v>34.177019200000004</v>
      </c>
      <c r="AG113" s="28">
        <f>IF(AND(AE113&gt;0,AC113&gt;0,Z113&gt;0),((Z113-AC113)*AE113)/((AE113-AC113)*Z113),0)</f>
        <v>0.91079466438793999</v>
      </c>
      <c r="AH113" s="29">
        <f t="shared" si="1"/>
        <v>0.91221405576028147</v>
      </c>
      <c r="AI113" s="34">
        <v>172</v>
      </c>
      <c r="AJ113" s="36">
        <v>8.5999999999999993E-2</v>
      </c>
      <c r="AK113" s="38">
        <v>0.2145</v>
      </c>
      <c r="AL113" s="41">
        <f>AI113*(1-AJ113)*AK113</f>
        <v>33.721116000000002</v>
      </c>
      <c r="AM113" s="42">
        <v>1.7</v>
      </c>
      <c r="AN113" s="42"/>
      <c r="AO113" s="121">
        <f>AO112+AI113-AN113</f>
        <v>846.14000000000044</v>
      </c>
      <c r="AP113" s="104"/>
      <c r="AQ113" s="43"/>
      <c r="AR113" s="44"/>
      <c r="AS113" s="45"/>
      <c r="AT113" s="45"/>
      <c r="AU113" s="45"/>
      <c r="AV113" s="45"/>
    </row>
    <row r="114" spans="1:48" x14ac:dyDescent="0.2">
      <c r="A114" s="158"/>
      <c r="B114" s="33">
        <v>3</v>
      </c>
      <c r="C114" s="46" t="s">
        <v>52</v>
      </c>
      <c r="D114" s="43">
        <v>15689</v>
      </c>
      <c r="E114" s="43">
        <v>1</v>
      </c>
      <c r="F114" s="43">
        <v>17989</v>
      </c>
      <c r="G114" s="37">
        <v>2.5</v>
      </c>
      <c r="H114" s="37">
        <v>7.9</v>
      </c>
      <c r="I114" s="43">
        <v>17922</v>
      </c>
      <c r="J114" s="37">
        <v>3.4</v>
      </c>
      <c r="K114" s="43">
        <v>14907</v>
      </c>
      <c r="L114" s="39">
        <v>7.0999999999999994E-2</v>
      </c>
      <c r="M114" s="37">
        <f>ROUND(K114*(1-L114),0)</f>
        <v>13849</v>
      </c>
      <c r="N114" s="28">
        <v>0.81599999999999995</v>
      </c>
      <c r="O114" s="25">
        <f>M114*N114</f>
        <v>11300.784</v>
      </c>
      <c r="P114" s="39">
        <v>0.154</v>
      </c>
      <c r="Q114" s="25">
        <f>M114*P114</f>
        <v>2132.7460000000001</v>
      </c>
      <c r="R114" s="39">
        <v>0.03</v>
      </c>
      <c r="S114" s="25">
        <f>M114*R114</f>
        <v>415.46999999999997</v>
      </c>
      <c r="T114" s="28">
        <v>0.21</v>
      </c>
      <c r="U114" s="25">
        <f>M114*T114</f>
        <v>2908.29</v>
      </c>
      <c r="V114" s="39">
        <v>0.51200000000000001</v>
      </c>
      <c r="W114" s="25">
        <f>M114*V114</f>
        <v>7090.6880000000001</v>
      </c>
      <c r="X114" s="39">
        <v>0.4</v>
      </c>
      <c r="Y114" s="25">
        <f>X114*M114</f>
        <v>5539.6</v>
      </c>
      <c r="Z114" s="47">
        <v>2.7200000000000002E-3</v>
      </c>
      <c r="AA114" s="18">
        <f>M114*Z114</f>
        <v>37.669280000000001</v>
      </c>
      <c r="AB114" s="27">
        <f>IF(M114&gt;0,(AD114+AL114)/M114,0)</f>
        <v>2.8251262907069102E-3</v>
      </c>
      <c r="AC114" s="47">
        <v>2.3000000000000001E-4</v>
      </c>
      <c r="AD114" s="37">
        <f>AC114*M114</f>
        <v>3.18527</v>
      </c>
      <c r="AE114" s="28">
        <v>0.21909999999999999</v>
      </c>
      <c r="AF114" s="41">
        <f>AI114*(1-AJ114)*AE114</f>
        <v>35.091055999999995</v>
      </c>
      <c r="AG114" s="28">
        <f>IF(AND(AE114&gt;0,AC114&gt;0,Z114&gt;0),((Z114-AC114)*AE114)/((AE114-AC114)*Z114),0)</f>
        <v>0.91640316975696012</v>
      </c>
      <c r="AH114" s="29">
        <f t="shared" si="1"/>
        <v>0.91953018777159778</v>
      </c>
      <c r="AI114" s="43">
        <v>176</v>
      </c>
      <c r="AJ114" s="39">
        <v>0.09</v>
      </c>
      <c r="AK114" s="28">
        <v>0.22439999999999999</v>
      </c>
      <c r="AL114" s="41">
        <f>AI114*(1-AJ114)*AK114</f>
        <v>35.939903999999999</v>
      </c>
      <c r="AM114" s="18">
        <v>1.68</v>
      </c>
      <c r="AN114" s="18"/>
      <c r="AO114" s="121">
        <f>AO113+AI114-AN114</f>
        <v>1022.1400000000004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5" thickBot="1" x14ac:dyDescent="0.25">
      <c r="A115" s="159"/>
      <c r="B115" s="49" t="s">
        <v>38</v>
      </c>
      <c r="C115" s="50"/>
      <c r="D115" s="51">
        <f>SUM(D112:D114)</f>
        <v>37990</v>
      </c>
      <c r="E115" s="51"/>
      <c r="F115" s="51">
        <f>SUM(F112:F114)</f>
        <v>38459</v>
      </c>
      <c r="G115" s="52"/>
      <c r="H115" s="52"/>
      <c r="I115" s="51">
        <f>SUM(I112:I114)</f>
        <v>37607</v>
      </c>
      <c r="J115" s="52"/>
      <c r="K115" s="51">
        <f>SUM(K112:K114)</f>
        <v>43549</v>
      </c>
      <c r="L115" s="21">
        <f>IF(K115&gt;0,(K112*L112+K113*L113+K114*L114)/K115,0)</f>
        <v>7.0017887896392572E-2</v>
      </c>
      <c r="M115" s="52">
        <f>M112+M113+M114</f>
        <v>40500</v>
      </c>
      <c r="N115" s="53">
        <f>IF(M115&gt;0,O115/M115,0)</f>
        <v>0.75779350617283947</v>
      </c>
      <c r="O115" s="54">
        <f>O112+O113+O114</f>
        <v>30690.636999999999</v>
      </c>
      <c r="P115" s="21">
        <f>IF(M115&gt;0,Q115/M115,0)</f>
        <v>0.19361074074074072</v>
      </c>
      <c r="Q115" s="54">
        <f>Q112+Q113+Q114</f>
        <v>7841.2349999999997</v>
      </c>
      <c r="R115" s="21">
        <f>IF(M115&gt;0,S115/M115,0)</f>
        <v>4.8595753086419752E-2</v>
      </c>
      <c r="S115" s="54">
        <f>S112+S113+S114</f>
        <v>1968.1279999999999</v>
      </c>
      <c r="T115" s="21">
        <f>IF(M115&gt;0,U115/M115,0)</f>
        <v>0.1975566913580247</v>
      </c>
      <c r="U115" s="54">
        <f>U112+U113+U114</f>
        <v>8001.0460000000003</v>
      </c>
      <c r="V115" s="21">
        <f>IF(M115&gt;0,W115/M115,0)</f>
        <v>0.52736619753086411</v>
      </c>
      <c r="W115" s="54">
        <f>W112+W113+W114</f>
        <v>21358.330999999998</v>
      </c>
      <c r="X115" s="21">
        <f>IF(M115&gt;0,Y115/M115,0)</f>
        <v>0.39341950617283949</v>
      </c>
      <c r="Y115" s="54">
        <f>Y112+Y113+Y114</f>
        <v>15933.49</v>
      </c>
      <c r="Z115" s="55">
        <f>IF(M115&gt;0,AA115/M115,0)</f>
        <v>2.7429039506172838E-3</v>
      </c>
      <c r="AA115" s="56">
        <f>SUM(AA112:AA114)</f>
        <v>111.08761</v>
      </c>
      <c r="AB115" s="55">
        <f>IF(M115&gt;0,(AB112*M112+AB113*M113+AB114*M114)/M115,0)</f>
        <v>2.7606263703703702E-3</v>
      </c>
      <c r="AC115" s="55">
        <f>IF(K115&gt;0,(K112*AC112+K113*AC113+K114*AC114)/K115,0)</f>
        <v>2.4315391857447936E-4</v>
      </c>
      <c r="AD115" s="52">
        <f>SUM(AD112:AD114)</f>
        <v>9.8480200000000018</v>
      </c>
      <c r="AE115" s="53">
        <f>IF(K115&gt;0,(K112*AE112+K113*AE113+K114*AE114)/K115,0)</f>
        <v>0.21598223839812625</v>
      </c>
      <c r="AF115" s="58">
        <f>SUM(AF112:AF114)</f>
        <v>102.1872832</v>
      </c>
      <c r="AG115" s="53">
        <f>IF(AND(AA115&gt;0),((AA112*AG112+AA113*AG113+AA114*AG114)/AA115),0)</f>
        <v>0.91237700905424801</v>
      </c>
      <c r="AH115" s="57">
        <f t="shared" si="1"/>
        <v>0.91295074034086532</v>
      </c>
      <c r="AI115" s="51">
        <f>SUM(AI112:AI114)</f>
        <v>518</v>
      </c>
      <c r="AJ115" s="21">
        <f>IF(AI115&gt;0,(AJ112*AI112+AJ113*AI113+AJ114*AI114)/AI115,0)</f>
        <v>8.6702702702702694E-2</v>
      </c>
      <c r="AK115" s="53">
        <f>IF(K115&gt;0,(AK112*K112+AK113*K113+AK114*K114)/K115,0)</f>
        <v>0.21552252405336517</v>
      </c>
      <c r="AL115" s="58">
        <f>SUM(AL112:AL114)</f>
        <v>101.95734800000001</v>
      </c>
      <c r="AM115" s="56"/>
      <c r="AN115" s="56">
        <f>SUM(AN112:AN114)</f>
        <v>499.4</v>
      </c>
      <c r="AO115" s="105"/>
      <c r="AP115" s="106">
        <f>AO114</f>
        <v>1022.1400000000004</v>
      </c>
      <c r="AQ115" s="51">
        <f>SUM(AQ112:AQ114)</f>
        <v>0</v>
      </c>
      <c r="AR115" s="59"/>
      <c r="AS115" s="58"/>
      <c r="AT115" s="58"/>
      <c r="AU115" s="58"/>
      <c r="AV115" s="58"/>
    </row>
    <row r="116" spans="1:48" x14ac:dyDescent="0.2">
      <c r="A116" s="158">
        <v>29</v>
      </c>
      <c r="B116" s="33">
        <v>1</v>
      </c>
      <c r="C116" s="46" t="s">
        <v>50</v>
      </c>
      <c r="D116" s="12">
        <v>6270</v>
      </c>
      <c r="E116" s="12">
        <v>0</v>
      </c>
      <c r="F116" s="12">
        <v>10068</v>
      </c>
      <c r="G116" s="13">
        <v>1</v>
      </c>
      <c r="H116" s="13">
        <v>7.1</v>
      </c>
      <c r="I116" s="12">
        <v>10257</v>
      </c>
      <c r="J116" s="13">
        <v>4.4000000000000004</v>
      </c>
      <c r="K116" s="12">
        <v>15103</v>
      </c>
      <c r="L116" s="14">
        <v>7.2999999999999995E-2</v>
      </c>
      <c r="M116" s="24">
        <f>ROUND(K116*(1-L116),0)</f>
        <v>14000</v>
      </c>
      <c r="N116" s="15">
        <v>0.76300000000000001</v>
      </c>
      <c r="O116" s="25">
        <f>M116*N116</f>
        <v>10682</v>
      </c>
      <c r="P116" s="14">
        <v>0.17199999999999999</v>
      </c>
      <c r="Q116" s="25">
        <f>M116*P116</f>
        <v>2408</v>
      </c>
      <c r="R116" s="16">
        <v>6.5000000000000002E-2</v>
      </c>
      <c r="S116" s="25">
        <f>M116*R116</f>
        <v>910</v>
      </c>
      <c r="T116" s="26">
        <v>0.222</v>
      </c>
      <c r="U116" s="25">
        <f>M116*T116</f>
        <v>3108</v>
      </c>
      <c r="V116" s="16">
        <v>0.495</v>
      </c>
      <c r="W116" s="25">
        <f>M116*V116</f>
        <v>6930</v>
      </c>
      <c r="X116" s="16">
        <v>0.4</v>
      </c>
      <c r="Y116" s="25">
        <f>X116*M116</f>
        <v>5600</v>
      </c>
      <c r="Z116" s="17">
        <v>2.7200000000000002E-3</v>
      </c>
      <c r="AA116" s="18">
        <f>M116*Z116</f>
        <v>38.080000000000005</v>
      </c>
      <c r="AB116" s="27">
        <f>IF(M116&gt;0,(AD116+AL116)/M116,0)</f>
        <v>3.0938889071428569E-3</v>
      </c>
      <c r="AC116" s="17">
        <v>2.3000000000000001E-4</v>
      </c>
      <c r="AD116" s="24">
        <f>AC116*M116</f>
        <v>3.22</v>
      </c>
      <c r="AE116" s="117">
        <v>0.22059999999999999</v>
      </c>
      <c r="AF116" s="30">
        <f>AI116*(1-AJ116)*AE116</f>
        <v>39.503503799999997</v>
      </c>
      <c r="AG116" s="28">
        <f>IF(AND(AE116&gt;0,AC116&gt;0,Z116&gt;0),((Z116-AC116)*AE116)/((AE116-AC116)*Z116),0)</f>
        <v>0.91639662172442604</v>
      </c>
      <c r="AH116" s="60">
        <f t="shared" si="1"/>
        <v>0.92661176012725732</v>
      </c>
      <c r="AI116" s="12">
        <v>197</v>
      </c>
      <c r="AJ116" s="14">
        <v>9.0999999999999998E-2</v>
      </c>
      <c r="AK116" s="15">
        <v>0.22389999999999999</v>
      </c>
      <c r="AL116" s="30">
        <f>AI116*(1-AJ116)*AK116</f>
        <v>40.094444699999997</v>
      </c>
      <c r="AM116" s="19">
        <v>1.75</v>
      </c>
      <c r="AN116" s="19">
        <v>552.6</v>
      </c>
      <c r="AO116" s="101">
        <f>AO114+AI116-AN116</f>
        <v>666.5400000000003</v>
      </c>
      <c r="AP116" s="120"/>
      <c r="AQ116" s="12"/>
      <c r="AR116" s="31"/>
      <c r="AS116" s="20"/>
      <c r="AT116" s="20"/>
      <c r="AU116" s="20"/>
      <c r="AV116" s="20"/>
    </row>
    <row r="117" spans="1:48" x14ac:dyDescent="0.2">
      <c r="A117" s="158"/>
      <c r="B117" s="33">
        <v>2</v>
      </c>
      <c r="C117" s="11" t="s">
        <v>51</v>
      </c>
      <c r="D117" s="34">
        <v>19600</v>
      </c>
      <c r="E117" s="34">
        <v>3</v>
      </c>
      <c r="F117" s="34">
        <v>17372</v>
      </c>
      <c r="G117" s="35">
        <v>2.7</v>
      </c>
      <c r="H117" s="35">
        <v>7.4</v>
      </c>
      <c r="I117" s="34">
        <v>17032</v>
      </c>
      <c r="J117" s="35">
        <v>3.7</v>
      </c>
      <c r="K117" s="34">
        <v>14984</v>
      </c>
      <c r="L117" s="36">
        <v>7.0999999999999994E-2</v>
      </c>
      <c r="M117" s="37">
        <f>ROUND(K117*(1-L117),0)</f>
        <v>13920</v>
      </c>
      <c r="N117" s="38">
        <v>0.623</v>
      </c>
      <c r="O117" s="25">
        <f>M117*N117</f>
        <v>8672.16</v>
      </c>
      <c r="P117" s="36">
        <v>0.32900000000000001</v>
      </c>
      <c r="Q117" s="25">
        <f>M117*P117</f>
        <v>4579.68</v>
      </c>
      <c r="R117" s="39">
        <v>4.8000000000000001E-2</v>
      </c>
      <c r="S117" s="25">
        <f>M117*R117</f>
        <v>668.16</v>
      </c>
      <c r="T117" s="28">
        <v>0.21</v>
      </c>
      <c r="U117" s="25">
        <f>M117*T117</f>
        <v>2923.2</v>
      </c>
      <c r="V117" s="39">
        <v>0.50900000000000001</v>
      </c>
      <c r="W117" s="25">
        <f>M117*V117</f>
        <v>7085.28</v>
      </c>
      <c r="X117" s="39">
        <v>0.4</v>
      </c>
      <c r="Y117" s="25">
        <f>X117*M117</f>
        <v>5568</v>
      </c>
      <c r="Z117" s="40">
        <v>2.7299999999999998E-3</v>
      </c>
      <c r="AA117" s="18">
        <f>M117*Z117</f>
        <v>38.001599999999996</v>
      </c>
      <c r="AB117" s="27">
        <f>IF(M117&gt;0,(AD117+AL117)/M117,0)</f>
        <v>2.7147930459770113E-3</v>
      </c>
      <c r="AC117" s="40">
        <v>2.3000000000000001E-4</v>
      </c>
      <c r="AD117" s="37">
        <f>AC117*M117</f>
        <v>3.2016</v>
      </c>
      <c r="AE117" s="28">
        <v>0.20730000000000001</v>
      </c>
      <c r="AF117" s="41">
        <f>AI117*(1-AJ117)*AE117</f>
        <v>33.726051600000005</v>
      </c>
      <c r="AG117" s="28">
        <f>IF(AND(AE117&gt;0,AC117&gt;0,Z117&gt;0),((Z117-AC117)*AE117)/((AE117-AC117)*Z117),0)</f>
        <v>0.91676807280226413</v>
      </c>
      <c r="AH117" s="29">
        <f t="shared" si="1"/>
        <v>0.9162702545691066</v>
      </c>
      <c r="AI117" s="34">
        <v>178</v>
      </c>
      <c r="AJ117" s="36">
        <v>8.5999999999999993E-2</v>
      </c>
      <c r="AK117" s="38">
        <v>0.21260000000000001</v>
      </c>
      <c r="AL117" s="41">
        <f>AI117*(1-AJ117)*AK117</f>
        <v>34.588319200000001</v>
      </c>
      <c r="AM117" s="42">
        <v>1.64</v>
      </c>
      <c r="AN117" s="42"/>
      <c r="AO117" s="121">
        <f>AO116+AI117-AN117</f>
        <v>844.5400000000003</v>
      </c>
      <c r="AP117" s="104"/>
      <c r="AQ117" s="43"/>
      <c r="AR117" s="44"/>
      <c r="AS117" s="45"/>
      <c r="AT117" s="45"/>
      <c r="AU117" s="45"/>
      <c r="AV117" s="45"/>
    </row>
    <row r="118" spans="1:48" x14ac:dyDescent="0.2">
      <c r="A118" s="158"/>
      <c r="B118" s="33">
        <v>3</v>
      </c>
      <c r="C118" s="46" t="s">
        <v>52</v>
      </c>
      <c r="D118" s="43">
        <v>17305</v>
      </c>
      <c r="E118" s="43">
        <v>3</v>
      </c>
      <c r="F118" s="43">
        <v>17879</v>
      </c>
      <c r="G118" s="37">
        <v>3</v>
      </c>
      <c r="H118" s="37">
        <v>8.3000000000000007</v>
      </c>
      <c r="I118" s="43">
        <v>17792</v>
      </c>
      <c r="J118" s="37">
        <v>2.5</v>
      </c>
      <c r="K118" s="43">
        <v>15757</v>
      </c>
      <c r="L118" s="39">
        <v>7.2999999999999995E-2</v>
      </c>
      <c r="M118" s="37">
        <f>ROUND(K118*(1-L118),0)</f>
        <v>14607</v>
      </c>
      <c r="N118" s="28">
        <v>0.74099999999999999</v>
      </c>
      <c r="O118" s="25">
        <f>M118*N118</f>
        <v>10823.787</v>
      </c>
      <c r="P118" s="39">
        <v>0.20699999999999999</v>
      </c>
      <c r="Q118" s="25">
        <f>M118*P118</f>
        <v>3023.6489999999999</v>
      </c>
      <c r="R118" s="39">
        <v>5.1999999999999998E-2</v>
      </c>
      <c r="S118" s="25">
        <f>M118*R118</f>
        <v>759.56399999999996</v>
      </c>
      <c r="T118" s="28">
        <v>0.21299999999999999</v>
      </c>
      <c r="U118" s="25">
        <f>M118*T118</f>
        <v>3111.2909999999997</v>
      </c>
      <c r="V118" s="39">
        <v>0.51300000000000001</v>
      </c>
      <c r="W118" s="25">
        <f>M118*V118</f>
        <v>7493.3910000000005</v>
      </c>
      <c r="X118" s="39">
        <v>0.4</v>
      </c>
      <c r="Y118" s="25">
        <f>X118*M118</f>
        <v>5842.8</v>
      </c>
      <c r="Z118" s="47">
        <v>2.7299999999999998E-3</v>
      </c>
      <c r="AA118" s="18">
        <f>M118*Z118</f>
        <v>39.877109999999995</v>
      </c>
      <c r="AB118" s="27">
        <f>IF(M118&gt;0,(AD118+AL118)/M118,0)</f>
        <v>2.9177723009515986E-3</v>
      </c>
      <c r="AC118" s="47">
        <v>2.2000000000000001E-4</v>
      </c>
      <c r="AD118" s="37">
        <f>AC118*M118</f>
        <v>3.2135400000000001</v>
      </c>
      <c r="AE118" s="28">
        <v>0.21829999999999999</v>
      </c>
      <c r="AF118" s="41">
        <f>AI118*(1-AJ118)*AE118</f>
        <v>40.769708000000001</v>
      </c>
      <c r="AG118" s="28">
        <f>IF(AND(AE118&gt;0,AC118&gt;0,Z118&gt;0),((Z118-AC118)*AE118)/((AE118-AC118)*Z118),0)</f>
        <v>0.92034142795331342</v>
      </c>
      <c r="AH118" s="29">
        <f t="shared" si="1"/>
        <v>0.92556505492617869</v>
      </c>
      <c r="AI118" s="43">
        <v>203</v>
      </c>
      <c r="AJ118" s="39">
        <v>0.08</v>
      </c>
      <c r="AK118" s="28">
        <v>0.21099999999999999</v>
      </c>
      <c r="AL118" s="41">
        <f>AI118*(1-AJ118)*AK118</f>
        <v>39.406359999999999</v>
      </c>
      <c r="AM118" s="18">
        <v>1.7</v>
      </c>
      <c r="AN118" s="18"/>
      <c r="AO118" s="121">
        <f>AO117+AI118-AN118</f>
        <v>1047.5400000000004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5" thickBot="1" x14ac:dyDescent="0.25">
      <c r="A119" s="159"/>
      <c r="B119" s="49" t="s">
        <v>38</v>
      </c>
      <c r="C119" s="50"/>
      <c r="D119" s="51">
        <f>SUM(D116:D118)</f>
        <v>43175</v>
      </c>
      <c r="E119" s="51"/>
      <c r="F119" s="51">
        <f>SUM(F116:F118)</f>
        <v>45319</v>
      </c>
      <c r="G119" s="52"/>
      <c r="H119" s="52"/>
      <c r="I119" s="51">
        <f>SUM(I116:I118)</f>
        <v>45081</v>
      </c>
      <c r="J119" s="52"/>
      <c r="K119" s="51">
        <f>SUM(K116:K118)</f>
        <v>45844</v>
      </c>
      <c r="L119" s="21">
        <f>IF(K119&gt;0,(K116*L116+K117*L117+K118*L118)/K119,0)</f>
        <v>7.2346304859959853E-2</v>
      </c>
      <c r="M119" s="52">
        <f>M116+M117+M118</f>
        <v>42527</v>
      </c>
      <c r="N119" s="53">
        <f>IF(M119&gt;0,O119/M119,0)</f>
        <v>0.70961852470195408</v>
      </c>
      <c r="O119" s="54">
        <f>O116+O117+O118</f>
        <v>30177.947</v>
      </c>
      <c r="P119" s="21">
        <f>IF(M119&gt;0,Q119/M119,0)</f>
        <v>0.23541112704869846</v>
      </c>
      <c r="Q119" s="54">
        <f>Q116+Q117+Q118</f>
        <v>10011.329</v>
      </c>
      <c r="R119" s="21">
        <f>IF(M119&gt;0,S119/M119,0)</f>
        <v>5.4970348249347468E-2</v>
      </c>
      <c r="S119" s="54">
        <f>S116+S117+S118</f>
        <v>2337.7239999999997</v>
      </c>
      <c r="T119" s="21">
        <f>IF(M119&gt;0,U119/M119,0)</f>
        <v>0.21498085921884921</v>
      </c>
      <c r="U119" s="54">
        <f>U116+U117+U118</f>
        <v>9142.491</v>
      </c>
      <c r="V119" s="21">
        <f>IF(M119&gt;0,W119/M119,0)</f>
        <v>0.50576506689867606</v>
      </c>
      <c r="W119" s="54">
        <f>W116+W117+W118</f>
        <v>21508.670999999998</v>
      </c>
      <c r="X119" s="21">
        <f>IF(M119&gt;0,Y119/M119,0)</f>
        <v>0.39999999999999997</v>
      </c>
      <c r="Y119" s="54">
        <f>Y116+Y117+Y118</f>
        <v>17010.8</v>
      </c>
      <c r="Z119" s="55">
        <f>IF(M119&gt;0,AA119/M119,0)</f>
        <v>2.7267079737578479E-3</v>
      </c>
      <c r="AA119" s="56">
        <f>SUM(AA116:AA118)</f>
        <v>115.95871</v>
      </c>
      <c r="AB119" s="55">
        <f>IF(M119&gt;0,(AB116*M116+AB117*M117+AB118*M118)/M119,0)</f>
        <v>2.9093108824981774E-3</v>
      </c>
      <c r="AC119" s="55">
        <f>IF(K119&gt;0,(K116*AC116+K117*AC117+K118*AC118)/K119,0)</f>
        <v>2.2656290899572461E-4</v>
      </c>
      <c r="AD119" s="52">
        <f>SUM(AD116:AD118)</f>
        <v>9.6351399999999998</v>
      </c>
      <c r="AE119" s="53">
        <f>IF(K119&gt;0,(K116*AE116+K117*AE117+K118*AE118)/K119,0)</f>
        <v>0.21546239638774978</v>
      </c>
      <c r="AF119" s="58">
        <f>SUM(AF116:AF118)</f>
        <v>113.99926340000002</v>
      </c>
      <c r="AG119" s="53">
        <f>IF(AND(AA119&gt;0),((AA116*AG116+AA117*AG117+AA118*AG118)/AA119),0)</f>
        <v>0.91787493419614641</v>
      </c>
      <c r="AH119" s="57">
        <f t="shared" si="1"/>
        <v>0.92309414387371191</v>
      </c>
      <c r="AI119" s="51">
        <f>SUM(AI116:AI118)</f>
        <v>578</v>
      </c>
      <c r="AJ119" s="21">
        <f>IF(AI119&gt;0,(AJ116*AI116+AJ117*AI117+AJ118*AI118)/AI119,0)</f>
        <v>8.5596885813148796E-2</v>
      </c>
      <c r="AK119" s="53">
        <f>IF(K119&gt;0,(AK116*K116+AK117*K117+AK118*K118)/K119,0)</f>
        <v>0.21577277506325801</v>
      </c>
      <c r="AL119" s="58">
        <f>SUM(AL116:AL118)</f>
        <v>114.0891239</v>
      </c>
      <c r="AM119" s="56"/>
      <c r="AN119" s="56">
        <f>SUM(AN116:AN118)</f>
        <v>552.6</v>
      </c>
      <c r="AO119" s="105"/>
      <c r="AP119" s="106">
        <f>AO118</f>
        <v>1047.5400000000004</v>
      </c>
      <c r="AQ119" s="51">
        <f>SUM(AQ116:AQ118)</f>
        <v>0</v>
      </c>
      <c r="AR119" s="59"/>
      <c r="AS119" s="58"/>
      <c r="AT119" s="58"/>
      <c r="AU119" s="58"/>
      <c r="AV119" s="58"/>
    </row>
    <row r="120" spans="1:48" x14ac:dyDescent="0.2">
      <c r="A120" s="157">
        <v>30</v>
      </c>
      <c r="B120" s="23">
        <v>1</v>
      </c>
      <c r="C120" s="46" t="s">
        <v>50</v>
      </c>
      <c r="D120" s="12">
        <v>14557</v>
      </c>
      <c r="E120" s="12">
        <v>0</v>
      </c>
      <c r="F120" s="12">
        <v>15487</v>
      </c>
      <c r="G120" s="13">
        <v>3.3</v>
      </c>
      <c r="H120" s="13">
        <v>10.1</v>
      </c>
      <c r="I120" s="12">
        <v>15067</v>
      </c>
      <c r="J120" s="13">
        <v>2.9</v>
      </c>
      <c r="K120" s="12">
        <v>15768</v>
      </c>
      <c r="L120" s="14">
        <v>6.5000000000000002E-2</v>
      </c>
      <c r="M120" s="37">
        <f>ROUND(K120*(1-L120),0)</f>
        <v>14743</v>
      </c>
      <c r="N120" s="15">
        <v>0.73399999999999999</v>
      </c>
      <c r="O120" s="25">
        <f>M120*N120</f>
        <v>10821.361999999999</v>
      </c>
      <c r="P120" s="14">
        <v>0.18</v>
      </c>
      <c r="Q120" s="25">
        <f>M120*P120</f>
        <v>2653.74</v>
      </c>
      <c r="R120" s="16">
        <v>8.5999999999999993E-2</v>
      </c>
      <c r="S120" s="25">
        <f>M120*R120</f>
        <v>1267.8979999999999</v>
      </c>
      <c r="T120" s="26">
        <v>0.218</v>
      </c>
      <c r="U120" s="25">
        <f>M120*T120</f>
        <v>3213.9740000000002</v>
      </c>
      <c r="V120" s="16">
        <v>0.47699999999999998</v>
      </c>
      <c r="W120" s="25">
        <f>M120*V120</f>
        <v>7032.4110000000001</v>
      </c>
      <c r="X120" s="16">
        <v>0.39</v>
      </c>
      <c r="Y120" s="25">
        <f>X120*M120</f>
        <v>5749.77</v>
      </c>
      <c r="Z120" s="17">
        <v>2.7399999999999998E-3</v>
      </c>
      <c r="AA120" s="18">
        <f>M120*Z120</f>
        <v>40.395820000000001</v>
      </c>
      <c r="AB120" s="27">
        <f>IF(M120&gt;0,(AD120+AL120)/M120,0)</f>
        <v>2.8563502679237601E-3</v>
      </c>
      <c r="AC120" s="17">
        <v>2.2000000000000001E-4</v>
      </c>
      <c r="AD120" s="24">
        <f>AC120*M120</f>
        <v>3.2434600000000002</v>
      </c>
      <c r="AE120" s="117">
        <v>0.21790000000000001</v>
      </c>
      <c r="AF120" s="30">
        <f>AI120*(1-AJ120)*AE120</f>
        <v>38.921298</v>
      </c>
      <c r="AG120" s="28">
        <f>IF(AND(AE120&gt;0,AC120&gt;0,Z120&gt;0),((Z120-AC120)*AE120)/((AE120-AC120)*Z120),0)</f>
        <v>0.92063753933316705</v>
      </c>
      <c r="AH120" s="60">
        <f t="shared" si="1"/>
        <v>0.92391273674417884</v>
      </c>
      <c r="AI120" s="12">
        <v>195</v>
      </c>
      <c r="AJ120" s="14">
        <v>8.4000000000000005E-2</v>
      </c>
      <c r="AK120" s="15">
        <v>0.21759999999999999</v>
      </c>
      <c r="AL120" s="30">
        <f>AI120*(1-AJ120)*AK120</f>
        <v>38.867711999999997</v>
      </c>
      <c r="AM120" s="19">
        <v>1.7</v>
      </c>
      <c r="AN120" s="19"/>
      <c r="AO120" s="101">
        <f>AO118+AI120-AN120</f>
        <v>1242.5400000000004</v>
      </c>
      <c r="AP120" s="102"/>
      <c r="AQ120" s="12"/>
      <c r="AR120" s="31"/>
      <c r="AS120" s="20"/>
      <c r="AT120" s="20"/>
      <c r="AU120" s="20"/>
      <c r="AV120" s="20"/>
    </row>
    <row r="121" spans="1:48" x14ac:dyDescent="0.2">
      <c r="A121" s="158"/>
      <c r="B121" s="33">
        <v>2</v>
      </c>
      <c r="C121" s="11" t="s">
        <v>51</v>
      </c>
      <c r="D121" s="34">
        <v>19863</v>
      </c>
      <c r="E121" s="34">
        <v>2</v>
      </c>
      <c r="F121" s="34">
        <v>17482</v>
      </c>
      <c r="G121" s="35">
        <v>2.4</v>
      </c>
      <c r="H121" s="35">
        <v>6.6</v>
      </c>
      <c r="I121" s="34">
        <v>16809</v>
      </c>
      <c r="J121" s="35">
        <v>2.1</v>
      </c>
      <c r="K121" s="34">
        <v>15780</v>
      </c>
      <c r="L121" s="36">
        <v>6.9000000000000006E-2</v>
      </c>
      <c r="M121" s="37">
        <f>ROUND(K121*(1-L121),0)</f>
        <v>14691</v>
      </c>
      <c r="N121" s="38">
        <v>0.51300000000000001</v>
      </c>
      <c r="O121" s="25">
        <f>M121*N121</f>
        <v>7536.4830000000002</v>
      </c>
      <c r="P121" s="36">
        <v>0.42699999999999999</v>
      </c>
      <c r="Q121" s="25">
        <f>M121*P121</f>
        <v>6273.0569999999998</v>
      </c>
      <c r="R121" s="39">
        <v>0.06</v>
      </c>
      <c r="S121" s="25">
        <f>M121*R121</f>
        <v>881.45999999999992</v>
      </c>
      <c r="T121" s="28">
        <v>0.218</v>
      </c>
      <c r="U121" s="25">
        <f>M121*T121</f>
        <v>3202.6379999999999</v>
      </c>
      <c r="V121" s="39">
        <v>0.498</v>
      </c>
      <c r="W121" s="25">
        <f>M121*V121</f>
        <v>7316.1180000000004</v>
      </c>
      <c r="X121" s="39">
        <v>0.39</v>
      </c>
      <c r="Y121" s="25">
        <f>X121*M121</f>
        <v>5729.49</v>
      </c>
      <c r="Z121" s="40">
        <v>2.7699999999999999E-3</v>
      </c>
      <c r="AA121" s="18">
        <f>M121*Z121</f>
        <v>40.694069999999996</v>
      </c>
      <c r="AB121" s="27">
        <f>IF(M121&gt;0,(AD121+AL121)/M121,0)</f>
        <v>2.8958228030767134E-3</v>
      </c>
      <c r="AC121" s="40">
        <v>2.3000000000000001E-4</v>
      </c>
      <c r="AD121" s="37">
        <f>AC121*M121</f>
        <v>3.37893</v>
      </c>
      <c r="AE121" s="28">
        <v>0.2175</v>
      </c>
      <c r="AF121" s="41">
        <f>AI121*(1-AJ121)*AE121</f>
        <v>39.091709999999999</v>
      </c>
      <c r="AG121" s="28">
        <f>IF(AND(AE121&gt;0,AC121&gt;0,Z121&gt;0),((Z121-AC121)*AE121)/((AE121-AC121)*Z121),0)</f>
        <v>0.9179382022966649</v>
      </c>
      <c r="AH121" s="29">
        <f t="shared" si="1"/>
        <v>0.92154797233857055</v>
      </c>
      <c r="AI121" s="34">
        <v>196</v>
      </c>
      <c r="AJ121" s="36">
        <v>8.3000000000000004E-2</v>
      </c>
      <c r="AK121" s="38">
        <v>0.21790000000000001</v>
      </c>
      <c r="AL121" s="41">
        <f>AI121*(1-AJ121)*AK121</f>
        <v>39.1636028</v>
      </c>
      <c r="AM121" s="42">
        <v>1.64</v>
      </c>
      <c r="AN121" s="42"/>
      <c r="AO121" s="121">
        <f>AO120+AI121-AN121</f>
        <v>1438.5400000000004</v>
      </c>
      <c r="AP121" s="104"/>
      <c r="AQ121" s="43"/>
      <c r="AR121" s="44"/>
      <c r="AS121" s="45"/>
      <c r="AT121" s="45"/>
      <c r="AU121" s="45"/>
      <c r="AV121" s="45"/>
    </row>
    <row r="122" spans="1:48" x14ac:dyDescent="0.2">
      <c r="A122" s="158"/>
      <c r="B122" s="33">
        <v>3</v>
      </c>
      <c r="C122" s="46" t="s">
        <v>56</v>
      </c>
      <c r="D122" s="43">
        <v>16150</v>
      </c>
      <c r="E122" s="43">
        <v>2</v>
      </c>
      <c r="F122" s="43">
        <v>15668</v>
      </c>
      <c r="G122" s="37">
        <v>1.8</v>
      </c>
      <c r="H122" s="37">
        <v>9.4</v>
      </c>
      <c r="I122" s="43">
        <v>15268</v>
      </c>
      <c r="J122" s="37">
        <v>2.4</v>
      </c>
      <c r="K122" s="43">
        <v>15862</v>
      </c>
      <c r="L122" s="39">
        <v>6.0999999999999999E-2</v>
      </c>
      <c r="M122" s="37">
        <f>ROUND(K122*(1-L122),0)</f>
        <v>14894</v>
      </c>
      <c r="N122" s="28">
        <v>0.78</v>
      </c>
      <c r="O122" s="25">
        <f>M122*N122</f>
        <v>11617.32</v>
      </c>
      <c r="P122" s="39">
        <v>0.19700000000000001</v>
      </c>
      <c r="Q122" s="25">
        <f>M122*P122</f>
        <v>2934.1179999999999</v>
      </c>
      <c r="R122" s="39">
        <v>2.3E-2</v>
      </c>
      <c r="S122" s="25">
        <f>M122*R122</f>
        <v>342.56200000000001</v>
      </c>
      <c r="T122" s="28">
        <v>0.215</v>
      </c>
      <c r="U122" s="25">
        <f>M122*T122</f>
        <v>3202.21</v>
      </c>
      <c r="V122" s="39">
        <v>0.50600000000000001</v>
      </c>
      <c r="W122" s="25">
        <f>M122*V122</f>
        <v>7536.3640000000005</v>
      </c>
      <c r="X122" s="39">
        <v>0.39</v>
      </c>
      <c r="Y122" s="25">
        <f>X122*M122</f>
        <v>5808.66</v>
      </c>
      <c r="Z122" s="47">
        <v>2.7399999999999998E-3</v>
      </c>
      <c r="AA122" s="18">
        <f>M122*Z122</f>
        <v>40.809559999999998</v>
      </c>
      <c r="AB122" s="27">
        <f>IF(M122&gt;0,(AD122+AL122)/M122,0)</f>
        <v>2.8927961595273262E-3</v>
      </c>
      <c r="AC122" s="47">
        <v>2.2000000000000001E-4</v>
      </c>
      <c r="AD122" s="37">
        <f>AC122*M122</f>
        <v>3.2766800000000003</v>
      </c>
      <c r="AE122" s="28">
        <v>0.221</v>
      </c>
      <c r="AF122" s="41">
        <f>AI122*(1-AJ122)*AE122</f>
        <v>39.345734999999998</v>
      </c>
      <c r="AG122" s="28">
        <f>IF(AND(AE122&gt;0,AC122&gt;0,Z122&gt;0),((Z122-AC122)*AE122)/((AE122-AC122)*Z122),0)</f>
        <v>0.92062448796337848</v>
      </c>
      <c r="AH122" s="29">
        <f t="shared" si="1"/>
        <v>0.92485898266678201</v>
      </c>
      <c r="AI122" s="43">
        <v>195</v>
      </c>
      <c r="AJ122" s="39">
        <v>8.6999999999999994E-2</v>
      </c>
      <c r="AK122" s="28">
        <v>0.22359999999999999</v>
      </c>
      <c r="AL122" s="41">
        <f>AI122*(1-AJ122)*AK122</f>
        <v>39.808625999999997</v>
      </c>
      <c r="AM122" s="18">
        <v>1.7</v>
      </c>
      <c r="AN122" s="18"/>
      <c r="AO122" s="121">
        <f>AO121+AI122-AN122</f>
        <v>1633.5400000000004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5" thickBot="1" x14ac:dyDescent="0.25">
      <c r="A123" s="159"/>
      <c r="B123" s="49" t="s">
        <v>38</v>
      </c>
      <c r="C123" s="50"/>
      <c r="D123" s="51">
        <f>SUM(D120:D122)</f>
        <v>50570</v>
      </c>
      <c r="E123" s="51"/>
      <c r="F123" s="51">
        <f>SUM(F120:F122)</f>
        <v>48637</v>
      </c>
      <c r="G123" s="52"/>
      <c r="H123" s="52"/>
      <c r="I123" s="51">
        <f>SUM(I120:I122)</f>
        <v>47144</v>
      </c>
      <c r="J123" s="52"/>
      <c r="K123" s="51">
        <f>SUM(K120:K122)</f>
        <v>47410</v>
      </c>
      <c r="L123" s="21">
        <f>IF(K123&gt;0,(K120*L120+K121*L121+K122*L122)/K123,0)</f>
        <v>6.4993081628348451E-2</v>
      </c>
      <c r="M123" s="52">
        <f>M120+M121+M122</f>
        <v>44328</v>
      </c>
      <c r="N123" s="53">
        <f>IF(M123&gt;0,O123/M123,0)</f>
        <v>0.67621289027251397</v>
      </c>
      <c r="O123" s="54">
        <f>O120+O121+O122</f>
        <v>29975.165000000001</v>
      </c>
      <c r="P123" s="21">
        <f>IF(M123&gt;0,Q123/M123,0)</f>
        <v>0.26757162515791372</v>
      </c>
      <c r="Q123" s="54">
        <f>Q120+Q121+Q122</f>
        <v>11860.914999999999</v>
      </c>
      <c r="R123" s="21">
        <f>IF(M123&gt;0,S123/M123,0)</f>
        <v>5.6215484569572267E-2</v>
      </c>
      <c r="S123" s="54">
        <f>S120+S121+S122</f>
        <v>2491.9199999999996</v>
      </c>
      <c r="T123" s="21">
        <f>IF(M123&gt;0,U123/M123,0)</f>
        <v>0.21699201407688143</v>
      </c>
      <c r="U123" s="54">
        <f>U120+U121+U122</f>
        <v>9618.8220000000001</v>
      </c>
      <c r="V123" s="21">
        <f>IF(M123&gt;0,W123/M123,0)</f>
        <v>0.49370359592131385</v>
      </c>
      <c r="W123" s="54">
        <f>W120+W121+W122</f>
        <v>21884.893</v>
      </c>
      <c r="X123" s="21">
        <f>IF(M123&gt;0,Y123/M123,0)</f>
        <v>0.38999999999999996</v>
      </c>
      <c r="Y123" s="54">
        <f>Y120+Y121+Y122</f>
        <v>17287.919999999998</v>
      </c>
      <c r="Z123" s="55">
        <f>IF(M123&gt;0,AA123/M123,0)</f>
        <v>2.7499424742826206E-3</v>
      </c>
      <c r="AA123" s="56">
        <f>SUM(AA120:AA122)</f>
        <v>121.89945</v>
      </c>
      <c r="AB123" s="55">
        <f>IF(M123&gt;0,(AB120*M120+AB121*M121+AB122*M122)/M123,0)</f>
        <v>2.8816777386753293E-3</v>
      </c>
      <c r="AC123" s="55">
        <f>IF(K123&gt;0,(K120*AC120+K121*AC121+K122*AC122)/K123,0)</f>
        <v>2.2332841172748364E-4</v>
      </c>
      <c r="AD123" s="52">
        <f>SUM(AD120:AD122)</f>
        <v>9.89907</v>
      </c>
      <c r="AE123" s="53">
        <f>IF(K123&gt;0,(K120*AE120+K121*AE121+K122*AE122)/K123,0)</f>
        <v>0.21880403290445055</v>
      </c>
      <c r="AF123" s="58">
        <f>SUM(AF120:AF122)</f>
        <v>117.358743</v>
      </c>
      <c r="AG123" s="53">
        <f>IF(AND(AA123&gt;0),((AA120*AG120+AA121*AG121+AA122*AG122)/AA123),0)</f>
        <v>0.91973204196648095</v>
      </c>
      <c r="AH123" s="57">
        <f t="shared" si="1"/>
        <v>0.92343921875563173</v>
      </c>
      <c r="AI123" s="51">
        <f>SUM(AI120:AI122)</f>
        <v>586</v>
      </c>
      <c r="AJ123" s="21">
        <f>IF(AI123&gt;0,(AJ120*AI120+AJ121*AI121+AJ122*AI122)/AI123,0)</f>
        <v>8.4663822525597274E-2</v>
      </c>
      <c r="AK123" s="53">
        <f>IF(K123&gt;0,(AK120*K120+AK121*K121+AK122*K122)/K123,0)</f>
        <v>0.21970727694579203</v>
      </c>
      <c r="AL123" s="58">
        <f>SUM(AL120:AL122)</f>
        <v>117.83994079999999</v>
      </c>
      <c r="AM123" s="56"/>
      <c r="AN123" s="56">
        <f>SUM(AN120:AN122)</f>
        <v>0</v>
      </c>
      <c r="AO123" s="105"/>
      <c r="AP123" s="106">
        <f>AO122</f>
        <v>1633.5400000000004</v>
      </c>
      <c r="AQ123" s="51">
        <f>SUM(AQ120:AQ122)</f>
        <v>0</v>
      </c>
      <c r="AR123" s="59"/>
      <c r="AS123" s="58"/>
      <c r="AT123" s="58"/>
      <c r="AU123" s="58"/>
      <c r="AV123" s="58"/>
    </row>
    <row r="124" spans="1:48" x14ac:dyDescent="0.2">
      <c r="A124" s="157">
        <v>31</v>
      </c>
      <c r="B124" s="23">
        <v>1</v>
      </c>
      <c r="C124" s="11" t="s">
        <v>53</v>
      </c>
      <c r="D124" s="12">
        <v>12054</v>
      </c>
      <c r="E124" s="12">
        <v>0</v>
      </c>
      <c r="F124" s="12">
        <v>15493</v>
      </c>
      <c r="G124" s="13">
        <v>2.2000000000000002</v>
      </c>
      <c r="H124" s="13">
        <v>8.4</v>
      </c>
      <c r="I124" s="12">
        <v>14909</v>
      </c>
      <c r="J124" s="13">
        <v>2.4</v>
      </c>
      <c r="K124" s="12">
        <v>15824</v>
      </c>
      <c r="L124" s="14">
        <v>6.6000000000000003E-2</v>
      </c>
      <c r="M124" s="24">
        <f>ROUND(K124*(1-L124),0)</f>
        <v>14780</v>
      </c>
      <c r="N124" s="15">
        <v>0.78600000000000003</v>
      </c>
      <c r="O124" s="25">
        <f>M124*N124</f>
        <v>11617.08</v>
      </c>
      <c r="P124" s="14">
        <v>0.15</v>
      </c>
      <c r="Q124" s="25">
        <f>M124*P124</f>
        <v>2217</v>
      </c>
      <c r="R124" s="16">
        <v>6.4000000000000001E-2</v>
      </c>
      <c r="S124" s="25">
        <f>M124*R124</f>
        <v>945.92000000000007</v>
      </c>
      <c r="T124" s="26">
        <v>0.218</v>
      </c>
      <c r="U124" s="25">
        <f>M124*T124</f>
        <v>3222.04</v>
      </c>
      <c r="V124" s="16">
        <v>0.49</v>
      </c>
      <c r="W124" s="25">
        <f>M124*V124</f>
        <v>7242.2</v>
      </c>
      <c r="X124" s="16">
        <v>0.39</v>
      </c>
      <c r="Y124" s="25">
        <f>X124*M124</f>
        <v>5764.2</v>
      </c>
      <c r="Z124" s="17">
        <v>2.7499999999999998E-3</v>
      </c>
      <c r="AA124" s="18">
        <f>M124*Z124</f>
        <v>40.644999999999996</v>
      </c>
      <c r="AB124" s="27">
        <f>IF(M124&gt;0,(AD124+AL124)/M124,0)</f>
        <v>2.9896319350473611E-3</v>
      </c>
      <c r="AC124" s="17">
        <v>2.3000000000000001E-4</v>
      </c>
      <c r="AD124" s="24">
        <f>AC124*M124</f>
        <v>3.3994</v>
      </c>
      <c r="AE124" s="117">
        <v>0.21659999999999999</v>
      </c>
      <c r="AF124" s="30">
        <f>AI124*(1-AJ124)*AE124</f>
        <v>39.334559999999996</v>
      </c>
      <c r="AG124" s="28">
        <f>IF(AND(AE124&gt;0,AC124&gt;0,Z124&gt;0),((Z124-AC124)*AE124)/((AE124-AC124)*Z124),0)</f>
        <v>0.91733772536101876</v>
      </c>
      <c r="AH124" s="60">
        <f t="shared" si="1"/>
        <v>0.92401368228996072</v>
      </c>
      <c r="AI124" s="12">
        <v>200</v>
      </c>
      <c r="AJ124" s="14">
        <v>9.1999999999999998E-2</v>
      </c>
      <c r="AK124" s="15">
        <v>0.22459999999999999</v>
      </c>
      <c r="AL124" s="30">
        <f>AI124*(1-AJ124)*AK124</f>
        <v>40.78736</v>
      </c>
      <c r="AM124" s="19">
        <v>1.65</v>
      </c>
      <c r="AN124" s="19"/>
      <c r="AO124" s="101">
        <f>AO122+AI124-AN124-AP124</f>
        <v>1685.5400000000004</v>
      </c>
      <c r="AP124" s="102">
        <v>148</v>
      </c>
      <c r="AQ124" s="12"/>
      <c r="AR124" s="31"/>
      <c r="AS124" s="20"/>
      <c r="AT124" s="20"/>
      <c r="AU124" s="20"/>
      <c r="AV124" s="20"/>
    </row>
    <row r="125" spans="1:48" x14ac:dyDescent="0.2">
      <c r="A125" s="158"/>
      <c r="B125" s="33">
        <v>2</v>
      </c>
      <c r="C125" s="11" t="s">
        <v>51</v>
      </c>
      <c r="D125" s="34">
        <v>19761</v>
      </c>
      <c r="E125" s="34">
        <v>3</v>
      </c>
      <c r="F125" s="34">
        <v>19021</v>
      </c>
      <c r="G125" s="35">
        <v>4.5</v>
      </c>
      <c r="H125" s="35">
        <v>9.5</v>
      </c>
      <c r="I125" s="34">
        <v>18830</v>
      </c>
      <c r="J125" s="35">
        <v>1.5</v>
      </c>
      <c r="K125" s="34">
        <v>15892</v>
      </c>
      <c r="L125" s="36">
        <v>6.9000000000000006E-2</v>
      </c>
      <c r="M125" s="37">
        <f>ROUND(K125*(1-L125),0)</f>
        <v>14795</v>
      </c>
      <c r="N125" s="38">
        <v>0.57099999999999995</v>
      </c>
      <c r="O125" s="25">
        <f>M125*N125</f>
        <v>8447.9449999999997</v>
      </c>
      <c r="P125" s="36">
        <v>0.38700000000000001</v>
      </c>
      <c r="Q125" s="25">
        <f>M125*P125</f>
        <v>5725.665</v>
      </c>
      <c r="R125" s="39">
        <v>4.2000000000000003E-2</v>
      </c>
      <c r="S125" s="25">
        <f>M125*R125</f>
        <v>621.39</v>
      </c>
      <c r="T125" s="28">
        <v>0.219</v>
      </c>
      <c r="U125" s="25">
        <f>M125*T125</f>
        <v>3240.105</v>
      </c>
      <c r="V125" s="39">
        <v>0.503</v>
      </c>
      <c r="W125" s="25">
        <f>M125*V125</f>
        <v>7441.8850000000002</v>
      </c>
      <c r="X125" s="39">
        <v>0.4</v>
      </c>
      <c r="Y125" s="25">
        <f>X125*M125</f>
        <v>5918</v>
      </c>
      <c r="Z125" s="40">
        <v>2.8600000000000001E-3</v>
      </c>
      <c r="AA125" s="18">
        <f>M125*Z125</f>
        <v>42.313700000000004</v>
      </c>
      <c r="AB125" s="27">
        <f>IF(M125&gt;0,(AD125+AL125)/M125,0)</f>
        <v>2.8067973910104764E-3</v>
      </c>
      <c r="AC125" s="40">
        <v>2.5000000000000001E-4</v>
      </c>
      <c r="AD125" s="37">
        <f>AC125*M125</f>
        <v>3.69875</v>
      </c>
      <c r="AE125" s="28">
        <v>0.21510000000000001</v>
      </c>
      <c r="AF125" s="41">
        <f>AI125*(1-AJ125)*AE125</f>
        <v>37.427615100000004</v>
      </c>
      <c r="AG125" s="28">
        <f>IF(AND(AE125&gt;0,AC125&gt;0,Z125&gt;0),((Z125-AC125)*AE125)/((AE125-AC125)*Z125),0)</f>
        <v>0.91364930159437963</v>
      </c>
      <c r="AH125" s="29">
        <f t="shared" si="1"/>
        <v>0.911979248515428</v>
      </c>
      <c r="AI125" s="34">
        <v>191</v>
      </c>
      <c r="AJ125" s="36">
        <v>8.8999999999999996E-2</v>
      </c>
      <c r="AK125" s="38">
        <v>0.21740000000000001</v>
      </c>
      <c r="AL125" s="41">
        <f>AI125*(1-AJ125)*AK125</f>
        <v>37.827817400000001</v>
      </c>
      <c r="AM125" s="42">
        <v>1.65</v>
      </c>
      <c r="AN125" s="42"/>
      <c r="AO125" s="121">
        <f>AO124+AI125-AN125</f>
        <v>1876.5400000000004</v>
      </c>
      <c r="AP125" s="104"/>
      <c r="AQ125" s="43"/>
      <c r="AR125" s="44"/>
      <c r="AS125" s="45"/>
      <c r="AT125" s="45"/>
      <c r="AU125" s="45"/>
      <c r="AV125" s="45"/>
    </row>
    <row r="126" spans="1:48" x14ac:dyDescent="0.2">
      <c r="A126" s="158"/>
      <c r="B126" s="33">
        <v>3</v>
      </c>
      <c r="C126" s="46" t="s">
        <v>56</v>
      </c>
      <c r="D126" s="43">
        <v>16065</v>
      </c>
      <c r="E126" s="43">
        <v>4</v>
      </c>
      <c r="F126" s="43">
        <v>18746</v>
      </c>
      <c r="G126" s="37">
        <v>3.2</v>
      </c>
      <c r="H126" s="37">
        <v>8.8000000000000007</v>
      </c>
      <c r="I126" s="43">
        <v>18560</v>
      </c>
      <c r="J126" s="37">
        <v>0.8</v>
      </c>
      <c r="K126" s="43">
        <v>15738</v>
      </c>
      <c r="L126" s="39">
        <v>6.4000000000000001E-2</v>
      </c>
      <c r="M126" s="37">
        <f>ROUND(K126*(1-L126),0)</f>
        <v>14731</v>
      </c>
      <c r="N126" s="28">
        <v>0.71099999999999997</v>
      </c>
      <c r="O126" s="25">
        <f>M126*N126</f>
        <v>10473.741</v>
      </c>
      <c r="P126" s="39">
        <v>0.254</v>
      </c>
      <c r="Q126" s="25">
        <f>M126*P126</f>
        <v>3741.674</v>
      </c>
      <c r="R126" s="39">
        <v>3.5000000000000003E-2</v>
      </c>
      <c r="S126" s="25">
        <f>M126*R126</f>
        <v>515.58500000000004</v>
      </c>
      <c r="T126" s="28"/>
      <c r="U126" s="25">
        <f>M126*T126</f>
        <v>0</v>
      </c>
      <c r="V126" s="39"/>
      <c r="W126" s="25">
        <f>M126*V126</f>
        <v>0</v>
      </c>
      <c r="X126" s="39">
        <v>0.39</v>
      </c>
      <c r="Y126" s="25">
        <f>X126*M126</f>
        <v>5745.09</v>
      </c>
      <c r="Z126" s="47">
        <v>2.8999999999999998E-3</v>
      </c>
      <c r="AA126" s="18">
        <f>M126*Z126</f>
        <v>42.719899999999996</v>
      </c>
      <c r="AB126" s="27">
        <f>IF(M126&gt;0,(AD126+AL126)/M126,0)</f>
        <v>3.0212138347702126E-3</v>
      </c>
      <c r="AC126" s="47">
        <v>2.7E-4</v>
      </c>
      <c r="AD126" s="37">
        <f>AC126*M126</f>
        <v>3.9773700000000001</v>
      </c>
      <c r="AE126" s="28">
        <v>0.21590000000000001</v>
      </c>
      <c r="AF126" s="41">
        <f>AI126*(1-AJ126)*AE126</f>
        <v>40.453183000000003</v>
      </c>
      <c r="AG126" s="28">
        <f>IF(AND(AE126&gt;0,AC126&gt;0,Z126&gt;0),((Z126-AC126)*AE126)/((AE126-AC126)*Z126),0)</f>
        <v>0.90803211759607372</v>
      </c>
      <c r="AH126" s="29">
        <f t="shared" si="1"/>
        <v>0.91177007823354794</v>
      </c>
      <c r="AI126" s="43">
        <v>205</v>
      </c>
      <c r="AJ126" s="39">
        <v>8.5999999999999993E-2</v>
      </c>
      <c r="AK126" s="28">
        <v>0.21629999999999999</v>
      </c>
      <c r="AL126" s="41">
        <f>AI126*(1-AJ126)*AK126</f>
        <v>40.528131000000002</v>
      </c>
      <c r="AM126" s="18">
        <v>1.75</v>
      </c>
      <c r="AN126" s="18"/>
      <c r="AO126" s="121">
        <f>AO125+AI126-AN126</f>
        <v>2081.5400000000004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5" thickBot="1" x14ac:dyDescent="0.25">
      <c r="A127" s="159"/>
      <c r="B127" s="49" t="s">
        <v>38</v>
      </c>
      <c r="C127" s="50"/>
      <c r="D127" s="51">
        <f>SUM(D124:D126)</f>
        <v>47880</v>
      </c>
      <c r="E127" s="61"/>
      <c r="F127" s="51">
        <f>SUM(F124:F126)</f>
        <v>53260</v>
      </c>
      <c r="G127" s="62"/>
      <c r="H127" s="62"/>
      <c r="I127" s="51">
        <f>SUM(I124:I126)</f>
        <v>52299</v>
      </c>
      <c r="J127" s="52"/>
      <c r="K127" s="51">
        <f>SUM(K124:K126)</f>
        <v>47454</v>
      </c>
      <c r="L127" s="21">
        <f>IF(K127&gt;0,(K124*L124+K125*L125+K126*L126)/K127,0)</f>
        <v>6.6341383234290049E-2</v>
      </c>
      <c r="M127" s="52">
        <f>M124+M125+M126</f>
        <v>44306</v>
      </c>
      <c r="N127" s="53">
        <f>IF(M127&gt;0,O127/M127,0)</f>
        <v>0.68926930889721494</v>
      </c>
      <c r="O127" s="54">
        <f>O124+O125+O126</f>
        <v>30538.766000000003</v>
      </c>
      <c r="P127" s="21">
        <f>IF(M127&gt;0,Q127/M127,0)</f>
        <v>0.26371911253554825</v>
      </c>
      <c r="Q127" s="54">
        <f>Q124+Q125+Q126</f>
        <v>11684.339</v>
      </c>
      <c r="R127" s="21">
        <f>IF(M127&gt;0,S127/M127,0)</f>
        <v>4.7011578567236943E-2</v>
      </c>
      <c r="S127" s="54">
        <f>S124+S125+S126</f>
        <v>2082.895</v>
      </c>
      <c r="T127" s="21">
        <f>IF(M127&gt;0,U127/M127,0)</f>
        <v>0.1458525933282174</v>
      </c>
      <c r="U127" s="54">
        <f>U124+U125+U126</f>
        <v>6462.1450000000004</v>
      </c>
      <c r="V127" s="21">
        <f>IF(M127&gt;0,W127/M127,0)</f>
        <v>0.33142429919198302</v>
      </c>
      <c r="W127" s="54">
        <f>W124+W125+W126</f>
        <v>14684.084999999999</v>
      </c>
      <c r="X127" s="21">
        <f>IF(M127&gt;0,Y127/M127,0)</f>
        <v>0.39333927684737963</v>
      </c>
      <c r="Y127" s="54">
        <f>Y124+Y125+Y126</f>
        <v>17427.29</v>
      </c>
      <c r="Z127" s="55">
        <f>IF(M127&gt;0,AA127/M127,0)</f>
        <v>2.8366045230894233E-3</v>
      </c>
      <c r="AA127" s="56">
        <f>SUM(AA124:AA126)</f>
        <v>125.67859999999999</v>
      </c>
      <c r="AB127" s="55">
        <f>IF(M127&gt;0,(AB124*M124+AB125*M125+AB126*M126)/M127,0)</f>
        <v>2.9390788696790505E-3</v>
      </c>
      <c r="AC127" s="55">
        <f>IF(K127&gt;0,(K124*AC124+K125*AC125+K126*AC126)/K127,0)</f>
        <v>2.4996375437265562E-4</v>
      </c>
      <c r="AD127" s="52">
        <f>SUM(AD124:AD126)</f>
        <v>11.075520000000001</v>
      </c>
      <c r="AE127" s="53">
        <f>IF(K127&gt;0,(K124*AE124+K125*AE125+K126*AE126)/K127,0)</f>
        <v>0.21586550764951321</v>
      </c>
      <c r="AF127" s="58">
        <f>SUM(AF124:AF126)</f>
        <v>117.2153581</v>
      </c>
      <c r="AG127" s="53">
        <f>IF(AND(AA127&gt;0),((AA124*AG124+AA125*AG125+AA126*AG126)/AA127),0)</f>
        <v>0.91293279492821544</v>
      </c>
      <c r="AH127" s="57">
        <f t="shared" si="1"/>
        <v>0.91599509548478419</v>
      </c>
      <c r="AI127" s="51">
        <f>SUM(AI124:AI126)</f>
        <v>596</v>
      </c>
      <c r="AJ127" s="21">
        <f>IF(AI127&gt;0,(AJ124*AI124+AJ125*AI125+AJ126*AI126)/AI127,0)</f>
        <v>8.8974832214765098E-2</v>
      </c>
      <c r="AK127" s="53">
        <f>IF(K127&gt;0,(AK124*K124+AK125*K125+AK126*K126)/K127,0)</f>
        <v>0.21943609811607032</v>
      </c>
      <c r="AL127" s="58">
        <f>SUM(AL124:AL126)</f>
        <v>119.1433084</v>
      </c>
      <c r="AM127" s="63"/>
      <c r="AN127" s="56">
        <f>SUM(AN124:AN126)</f>
        <v>0</v>
      </c>
      <c r="AO127" s="105"/>
      <c r="AP127" s="106">
        <f>AO126</f>
        <v>2081.5400000000004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1458830</v>
      </c>
      <c r="E128" s="69"/>
      <c r="F128" s="69">
        <f>SUM(F127,F123,F119,F115,F111,F107,F103,F99,F95,F91,F87,F83,F79,F75,F71,F67,F63,F59,F55,F51,F47,F43,F39,F35,F31,F27,F23,F19,F15,F11,F7)</f>
        <v>1451852</v>
      </c>
      <c r="G128" s="75"/>
      <c r="H128" s="69"/>
      <c r="I128" s="69">
        <f>SUM(I127,I123,I119,I115,I111,I107,I103,I99,I95,I91,I87,I83,I79,I75,I71,I67,I63,I59,I55,I51,I47,I43,I39,I35,I31,I27,I23,I19,I15,I11,I7)</f>
        <v>1417360</v>
      </c>
      <c r="J128" s="75"/>
      <c r="K128" s="69">
        <f>SUM(K127,K123,K119,K115,K111,K107,K103,K99,K95,K91,K87,K83,K79,K75,K71,K67,K63,K59,K55,K51,K47,K43,K39,K35,K31,K27,K23,K19,K15,K11,K7)</f>
        <v>1465464</v>
      </c>
      <c r="L128" s="70">
        <f>1-M128/K128</f>
        <v>6.7749190700010398E-2</v>
      </c>
      <c r="M128" s="69">
        <f>SUM(M127,M123,M119,M115,M111,M107,M103,M99,M95,M91,M87,M83,M79,M75,M71,M67,M63,M59,M55,M51,M47,M43,M39,M35,M31,M27,M23,M19,M15,M11,M7)</f>
        <v>1366180</v>
      </c>
      <c r="N128" s="71">
        <f>IF(AND(M128&gt;0),(O128/M128),0)</f>
        <v>0.71317882855846237</v>
      </c>
      <c r="O128" s="69">
        <f>SUM(O127,O123,O119,O115,O111,O107,O103,O99,O95,O91,O87,O83,O79,O75,O71,O67,O63,O59,O55,O51,O47,O43,O39,O35,O31,O27,O23,O19,O15,O11,O7)</f>
        <v>974330.65200000012</v>
      </c>
      <c r="P128" s="71">
        <f>Q128/M128</f>
        <v>0.24875515085859845</v>
      </c>
      <c r="Q128" s="69">
        <f>SUM(Q127,Q123,Q119,Q115,Q111,Q107,Q103,Q99,Q95,Q91,Q87,Q83,Q79,Q75,Q71,Q67,Q63,Q59,Q55,Q51,Q47,Q43,Q39,Q35,Q31,Q27,Q23,Q19,Q15,Q11,Q7)</f>
        <v>339844.31200000003</v>
      </c>
      <c r="R128" s="71">
        <f>S128/M128</f>
        <v>3.7757496083971373E-2</v>
      </c>
      <c r="S128" s="69">
        <f>SUM(S127,S123,S119,S115,S111,S107,S103,S99,S95,S91,S87,S83,S79,S75,S71,S67,S63,S59,S55,S51,S47,S43,S39,S35,S31,S27,S23,S19,S15,S11,S7)</f>
        <v>51583.536000000007</v>
      </c>
      <c r="T128" s="71">
        <f>U128/M128</f>
        <v>0.20834984775066245</v>
      </c>
      <c r="U128" s="69">
        <f>SUM(U127,U123,U119,U115,U111,U107,U103,U99,U95,U91,U87,U83,U79,U75,U71,U67,U63,U59,U55,U51,U47,U43,U39,U35,U31,U27,U23,U19,U15,U11,U7)</f>
        <v>284643.39500000002</v>
      </c>
      <c r="V128" s="71">
        <f>W128/M128</f>
        <v>0.50309842626886658</v>
      </c>
      <c r="W128" s="69">
        <f>SUM(W127,W123,W119,W115,W111,W107,W103,W99,W95,W91,W87,W83,W79,W75,W71,W67,W63,W59,W55,W51,W47,W43,W39,W35,W31,W27,W23,W19,W15,W11,W7)</f>
        <v>687323.00800000015</v>
      </c>
      <c r="X128" s="71">
        <f>IF(AND(M128&gt;0),(Y128/M128),0)</f>
        <v>0.3915875140903835</v>
      </c>
      <c r="Y128" s="69">
        <f>SUM(Y127,Y123,Y119,Y115,Y111,Y107,Y103,Y99,Y95,Y91,Y87,Y83,Y79,Y75,Y71,Y67,Y63,Y59,Y55,Y51,Y47,Y43,Y39,Y35,Y31,Y27,Y23,Y19,Y15,Y11,Y7)</f>
        <v>534979.03000000014</v>
      </c>
      <c r="Z128" s="72">
        <f>IF(AND(M128&gt;0),(AA128/M128),0)</f>
        <v>2.9548109912310235E-3</v>
      </c>
      <c r="AA128" s="69">
        <f>SUM(AA127,AA123,AA119,AA115,AA111,AA107,AA103,AA99,AA95,AA91,AA87,AA83,AA79,AA75,AA71,AA67,AA63,AA59,AA55,AA51,AA47,AA43,AA39,AA35,AA31,AA27,AA23,AA19,AA15,AA11,AA7)</f>
        <v>4036.8036799999995</v>
      </c>
      <c r="AB128" s="73">
        <f>(AD128+AL128)/M128</f>
        <v>3.0043577862360745E-3</v>
      </c>
      <c r="AC128" s="74">
        <f>AD128/(M128-AI128)</f>
        <v>2.6833614259046676E-4</v>
      </c>
      <c r="AD128" s="75">
        <f>SUM(AD127,AD123,AD119,AD115,AD111,AD107,AD103,AD99,AD95,AD91,AD87,AD83,AD79,AD75,AD71,AD67,AD63,AD59,AD55,AD51,AD47,AD43,AD39,AD35,AD31,AD27,AD23,AD19,AD15,AD11,AD7)</f>
        <v>361.37848000000002</v>
      </c>
      <c r="AE128" s="71">
        <f>AF128/AI128</f>
        <v>0.2002280287264685</v>
      </c>
      <c r="AF128" s="69">
        <f>SUM(AF127,AF123,AF119,AF115,AF111,AF107,AF103,AF99,AF95,AF91,AF87,AF83,AF79,AF75,AF71,AF67,AF63,AF59,AF55,AF51,AF47,AF43,AF39,AF35,AF31,AF27,AF23,AF19,AF15,AF11,AF7)</f>
        <v>3892.8333345000005</v>
      </c>
      <c r="AG128" s="76">
        <f>((Z128-AC128)*AE128)/((AE128-AC128)*Z128)</f>
        <v>0.91040678225413174</v>
      </c>
      <c r="AH128" s="77">
        <f>((AB128-AC128)*AK128)/((AK128-AC128)*AB128)</f>
        <v>0.91195540248659435</v>
      </c>
      <c r="AI128" s="69">
        <f>SUM(AI127,AI123,AI119,AI115,AI111,AI107,AI103,AI99,AI95,AI91,AI87,AI83,AI79,AI75,AI71,AI67,AI63,AI59,AI55,AI51,AI47,AI43,AI39,AI35,AI31,AI27,AI23,AI19,AI15,AI11,AI7)</f>
        <v>19442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8.7683468778932211E-2</v>
      </c>
      <c r="AK128" s="71">
        <f>AL128/AI128</f>
        <v>0.19252726264787576</v>
      </c>
      <c r="AL128" s="69">
        <f>SUM(AL127,AL123,AL119,AL115,AL111,AL107,AL103,AL99,AL95,AL91,AL87,AL83,AL79,AL75,AL71,AL67,AL63,AL59,AL55,AL51,AL47,AL43,AL39,AL35,AL31,AL27,AL23,AL19,AL15,AL11,AL7)</f>
        <v>3743.1150404000005</v>
      </c>
      <c r="AM128" s="69"/>
      <c r="AN128" s="107">
        <f>SUM(AN127,AN123,AN119,AN115,AN111,AN107,AN103,AN99,AN95,AN91,AN87,AN83,AN79,AN75,AN71,AN67,AN63,AN59,AN55,AN51,AN47,AN43,AN39,AN35,AN31,AN27,AN23,AN19,AN15,AN11,AN7)</f>
        <v>18760.919999999998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2">
      <c r="AH131" s="80"/>
    </row>
    <row r="132" spans="34:34" x14ac:dyDescent="0.2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_3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</protectedRanges>
  <mergeCells count="36"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  <mergeCell ref="A124:A127"/>
    <mergeCell ref="A104:A107"/>
    <mergeCell ref="A108:A111"/>
    <mergeCell ref="A112:A115"/>
    <mergeCell ref="A116:A119"/>
    <mergeCell ref="A120:A123"/>
    <mergeCell ref="AS1:AT1"/>
    <mergeCell ref="AU1:AV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32"/>
  <sheetViews>
    <sheetView topLeftCell="V1" zoomScale="110" zoomScaleNormal="110" workbookViewId="0">
      <pane ySplit="2" topLeftCell="A3" activePane="bottomLeft" state="frozen"/>
      <selection pane="bottomLeft" activeCell="AJ124" sqref="AJ124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8.42578125" style="32" hidden="1" customWidth="1"/>
    <col min="20" max="20" width="9" style="32" customWidth="1"/>
    <col min="21" max="21" width="6.7109375" style="32" hidden="1" customWidth="1"/>
    <col min="22" max="22" width="9" style="32" customWidth="1"/>
    <col min="23" max="23" width="7.42578125" style="32" hidden="1" customWidth="1"/>
    <col min="24" max="24" width="9.85546875" style="32" customWidth="1"/>
    <col min="25" max="25" width="14.42578125" style="32" hidden="1" customWidth="1"/>
    <col min="26" max="26" width="11.5703125" style="32" bestFit="1" customWidth="1"/>
    <col min="27" max="27" width="7.5703125" style="32" hidden="1" customWidth="1"/>
    <col min="28" max="28" width="11.7109375" style="32" hidden="1" customWidth="1"/>
    <col min="29" max="29" width="11.5703125" style="32" bestFit="1" customWidth="1"/>
    <col min="30" max="30" width="12.28515625" style="32" hidden="1" customWidth="1"/>
    <col min="31" max="31" width="15" style="80" customWidth="1"/>
    <col min="32" max="32" width="15" style="82" hidden="1" customWidth="1"/>
    <col min="33" max="33" width="13.85546875" style="32" customWidth="1"/>
    <col min="34" max="34" width="10" style="32" customWidth="1"/>
    <col min="35" max="35" width="12" style="32" customWidth="1"/>
    <col min="36" max="36" width="11.5703125" style="81" customWidth="1"/>
    <col min="37" max="37" width="12.28515625" style="82" bestFit="1" customWidth="1"/>
    <col min="38" max="38" width="11.7109375" style="32" bestFit="1" customWidth="1"/>
    <col min="39" max="39" width="11.85546875" style="32" customWidth="1"/>
    <col min="40" max="40" width="12" style="110" customWidth="1"/>
    <col min="41" max="41" width="11.5703125" style="111" customWidth="1"/>
    <col min="42" max="42" width="11.5703125" style="112" customWidth="1"/>
    <col min="43" max="43" width="12.140625" style="83" customWidth="1"/>
    <col min="44" max="44" width="14.85546875" style="32" customWidth="1"/>
    <col min="45" max="45" width="6.42578125" style="32" bestFit="1" customWidth="1"/>
    <col min="46" max="46" width="10.42578125" style="32" customWidth="1"/>
    <col min="47" max="47" width="6.42578125" style="32" bestFit="1" customWidth="1"/>
    <col min="48" max="48" width="11.140625" style="32" customWidth="1"/>
    <col min="49" max="16384" width="9.140625" style="32"/>
  </cols>
  <sheetData>
    <row r="1" spans="1:48" s="22" customFormat="1" ht="66" customHeight="1" x14ac:dyDescent="0.2">
      <c r="A1" s="164" t="s">
        <v>47</v>
      </c>
      <c r="B1" s="166" t="s">
        <v>46</v>
      </c>
      <c r="C1" s="161" t="s">
        <v>45</v>
      </c>
      <c r="D1" s="129" t="s">
        <v>0</v>
      </c>
      <c r="E1" s="129" t="s">
        <v>1</v>
      </c>
      <c r="F1" s="129" t="s">
        <v>2</v>
      </c>
      <c r="G1" s="2" t="s">
        <v>48</v>
      </c>
      <c r="H1" s="129" t="s">
        <v>3</v>
      </c>
      <c r="I1" s="129" t="s">
        <v>4</v>
      </c>
      <c r="J1" s="124" t="s">
        <v>49</v>
      </c>
      <c r="K1" s="129" t="s">
        <v>5</v>
      </c>
      <c r="L1" s="129" t="s">
        <v>6</v>
      </c>
      <c r="M1" s="129" t="s">
        <v>7</v>
      </c>
      <c r="N1" s="129" t="s">
        <v>8</v>
      </c>
      <c r="O1" s="129"/>
      <c r="P1" s="1" t="s">
        <v>9</v>
      </c>
      <c r="Q1" s="1"/>
      <c r="R1" s="1" t="s">
        <v>10</v>
      </c>
      <c r="S1" s="1"/>
      <c r="T1" s="129" t="s">
        <v>11</v>
      </c>
      <c r="U1" s="129"/>
      <c r="V1" s="129" t="s">
        <v>12</v>
      </c>
      <c r="W1" s="129"/>
      <c r="X1" s="129" t="s">
        <v>13</v>
      </c>
      <c r="Y1" s="129"/>
      <c r="Z1" s="129" t="s">
        <v>14</v>
      </c>
      <c r="AA1" s="129" t="s">
        <v>15</v>
      </c>
      <c r="AB1" s="129" t="s">
        <v>16</v>
      </c>
      <c r="AC1" s="129" t="s">
        <v>17</v>
      </c>
      <c r="AD1" s="129" t="s">
        <v>18</v>
      </c>
      <c r="AE1" s="114" t="s">
        <v>43</v>
      </c>
      <c r="AF1" s="3" t="s">
        <v>44</v>
      </c>
      <c r="AG1" s="129" t="s">
        <v>19</v>
      </c>
      <c r="AH1" s="129" t="s">
        <v>20</v>
      </c>
      <c r="AI1" s="129" t="s">
        <v>21</v>
      </c>
      <c r="AJ1" s="2" t="s">
        <v>22</v>
      </c>
      <c r="AK1" s="3" t="s">
        <v>23</v>
      </c>
      <c r="AL1" s="129" t="s">
        <v>24</v>
      </c>
      <c r="AM1" s="129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29" t="s">
        <v>27</v>
      </c>
      <c r="AS1" s="163" t="s">
        <v>28</v>
      </c>
      <c r="AT1" s="163"/>
      <c r="AU1" s="163" t="s">
        <v>29</v>
      </c>
      <c r="AV1" s="163"/>
    </row>
    <row r="2" spans="1:48" s="22" customFormat="1" ht="13.5" thickBot="1" x14ac:dyDescent="0.25">
      <c r="A2" s="165"/>
      <c r="B2" s="167"/>
      <c r="C2" s="162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5" thickBot="1" x14ac:dyDescent="0.25">
      <c r="A3" s="84"/>
      <c r="B3" s="85"/>
      <c r="C3" s="91"/>
      <c r="D3" s="128"/>
      <c r="E3" s="128"/>
      <c r="F3" s="128"/>
      <c r="G3" s="88"/>
      <c r="H3" s="128"/>
      <c r="I3" s="128"/>
      <c r="J3" s="88"/>
      <c r="K3" s="128"/>
      <c r="L3" s="128"/>
      <c r="M3" s="128"/>
      <c r="N3" s="128"/>
      <c r="O3" s="6"/>
      <c r="P3" s="128"/>
      <c r="Q3" s="6"/>
      <c r="R3" s="128"/>
      <c r="S3" s="6"/>
      <c r="T3" s="91"/>
      <c r="U3" s="6"/>
      <c r="V3" s="128"/>
      <c r="W3" s="6"/>
      <c r="X3" s="128"/>
      <c r="Y3" s="91"/>
      <c r="Z3" s="86"/>
      <c r="AA3" s="87"/>
      <c r="AB3" s="92"/>
      <c r="AC3" s="86"/>
      <c r="AD3" s="86"/>
      <c r="AE3" s="116"/>
      <c r="AF3" s="119"/>
      <c r="AG3" s="92"/>
      <c r="AH3" s="92"/>
      <c r="AI3" s="128"/>
      <c r="AJ3" s="88"/>
      <c r="AK3" s="89"/>
      <c r="AL3" s="128"/>
      <c r="AM3" s="128"/>
      <c r="AN3" s="99"/>
      <c r="AO3" s="123">
        <f>Юли!AP127</f>
        <v>2081.5400000000004</v>
      </c>
      <c r="AP3" s="100"/>
      <c r="AQ3" s="90"/>
      <c r="AR3" s="128"/>
      <c r="AS3" s="128"/>
      <c r="AT3" s="128"/>
      <c r="AU3" s="128"/>
      <c r="AV3" s="128"/>
    </row>
    <row r="4" spans="1:48" x14ac:dyDescent="0.2">
      <c r="A4" s="157">
        <v>1</v>
      </c>
      <c r="B4" s="23">
        <v>1</v>
      </c>
      <c r="C4" s="11" t="s">
        <v>53</v>
      </c>
      <c r="D4" s="12">
        <v>8911</v>
      </c>
      <c r="E4" s="12">
        <v>1</v>
      </c>
      <c r="F4" s="12">
        <v>7879</v>
      </c>
      <c r="G4" s="13">
        <v>2.5</v>
      </c>
      <c r="H4" s="13">
        <v>7.7</v>
      </c>
      <c r="I4" s="12">
        <v>7806</v>
      </c>
      <c r="J4" s="13">
        <v>3.5</v>
      </c>
      <c r="K4" s="12">
        <v>14839</v>
      </c>
      <c r="L4" s="14">
        <v>6.4000000000000001E-2</v>
      </c>
      <c r="M4" s="24">
        <f>ROUND(K4*(1-L4),0)</f>
        <v>13889</v>
      </c>
      <c r="N4" s="15">
        <v>0.71399999999999997</v>
      </c>
      <c r="O4" s="25">
        <f>M4*N4</f>
        <v>9916.7459999999992</v>
      </c>
      <c r="P4" s="14">
        <v>0.23400000000000001</v>
      </c>
      <c r="Q4" s="25">
        <f>M4*P4</f>
        <v>3250.0260000000003</v>
      </c>
      <c r="R4" s="16">
        <v>5.1999999999999998E-2</v>
      </c>
      <c r="S4" s="25">
        <f>M4*R4</f>
        <v>722.22799999999995</v>
      </c>
      <c r="T4" s="26">
        <v>0.20799999999999999</v>
      </c>
      <c r="U4" s="25">
        <f>M4*T4</f>
        <v>2888.9119999999998</v>
      </c>
      <c r="V4" s="16">
        <v>0.51400000000000001</v>
      </c>
      <c r="W4" s="25">
        <f>M4*V4</f>
        <v>7138.9459999999999</v>
      </c>
      <c r="X4" s="16">
        <v>0.39</v>
      </c>
      <c r="Y4" s="155">
        <f>X4*M4</f>
        <v>5416.71</v>
      </c>
      <c r="Z4" s="17">
        <v>2.8400000000000001E-3</v>
      </c>
      <c r="AA4" s="19">
        <f>M4*Z4</f>
        <v>39.444760000000002</v>
      </c>
      <c r="AB4" s="27">
        <f>IF(M4&gt;0,(AD4+AL4)/M4,0)</f>
        <v>3.002297933616531E-3</v>
      </c>
      <c r="AC4" s="17">
        <v>2.7999999999999998E-4</v>
      </c>
      <c r="AD4" s="24">
        <f>AC4*M4</f>
        <v>3.8889199999999997</v>
      </c>
      <c r="AE4" s="117">
        <v>0.21920000000000001</v>
      </c>
      <c r="AF4" s="30">
        <f>AI4*(1-AJ4)*AE4</f>
        <v>37.706784000000006</v>
      </c>
      <c r="AG4" s="28">
        <f>IF(AND(AE4&gt;0,AC4&gt;0,Z4&gt;0),((Z4-AC4)*AE4)/((AE4-AC4)*Z4),0)</f>
        <v>0.90256135754780842</v>
      </c>
      <c r="AH4" s="60">
        <f>IF(AND(AB4&gt;0,AK4&gt;0,AC4&gt;0),((AK4*(AB4-AC4))/(AB4*(AK4-AC4))),0)</f>
        <v>0.90789465691900206</v>
      </c>
      <c r="AI4" s="12">
        <v>188</v>
      </c>
      <c r="AJ4" s="14">
        <v>8.5000000000000006E-2</v>
      </c>
      <c r="AK4" s="15">
        <v>0.2198</v>
      </c>
      <c r="AL4" s="30">
        <f>AI4*(1-AJ4)*AK4</f>
        <v>37.809995999999998</v>
      </c>
      <c r="AM4" s="19">
        <v>1.7</v>
      </c>
      <c r="AN4" s="19">
        <v>880.62</v>
      </c>
      <c r="AO4" s="113">
        <f>AO3+AI4-AN4</f>
        <v>1388.9200000000005</v>
      </c>
      <c r="AP4" s="102"/>
      <c r="AQ4" s="12"/>
      <c r="AR4" s="31"/>
      <c r="AS4" s="20"/>
      <c r="AT4" s="20"/>
      <c r="AU4" s="20"/>
      <c r="AV4" s="20"/>
    </row>
    <row r="5" spans="1:48" x14ac:dyDescent="0.2">
      <c r="A5" s="158"/>
      <c r="B5" s="33">
        <v>2</v>
      </c>
      <c r="C5" s="46" t="s">
        <v>50</v>
      </c>
      <c r="D5" s="34">
        <v>18064</v>
      </c>
      <c r="E5" s="34">
        <v>5</v>
      </c>
      <c r="F5" s="34">
        <v>18326</v>
      </c>
      <c r="G5" s="35">
        <v>2.2999999999999998</v>
      </c>
      <c r="H5" s="35">
        <v>7.3</v>
      </c>
      <c r="I5" s="34">
        <v>17836</v>
      </c>
      <c r="J5" s="35">
        <v>2</v>
      </c>
      <c r="K5" s="34">
        <v>14989</v>
      </c>
      <c r="L5" s="36">
        <v>6.6000000000000003E-2</v>
      </c>
      <c r="M5" s="37">
        <f>ROUND(K5*(1-L5),0)</f>
        <v>14000</v>
      </c>
      <c r="N5" s="38">
        <v>0.755</v>
      </c>
      <c r="O5" s="25">
        <f>M5*N5</f>
        <v>10570</v>
      </c>
      <c r="P5" s="36">
        <v>0.20399999999999999</v>
      </c>
      <c r="Q5" s="25">
        <f>M5*P5</f>
        <v>2856</v>
      </c>
      <c r="R5" s="39">
        <v>4.1000000000000002E-2</v>
      </c>
      <c r="S5" s="25">
        <f>M5*R5</f>
        <v>574</v>
      </c>
      <c r="T5" s="28">
        <v>0.20399999999999999</v>
      </c>
      <c r="U5" s="25">
        <f>M5*T5</f>
        <v>2856</v>
      </c>
      <c r="V5" s="39">
        <v>0.52500000000000002</v>
      </c>
      <c r="W5" s="25">
        <f>M5*V5</f>
        <v>7350</v>
      </c>
      <c r="X5" s="39">
        <v>0.39</v>
      </c>
      <c r="Y5" s="25">
        <f>X5*M5</f>
        <v>5460</v>
      </c>
      <c r="Z5" s="40">
        <v>2.8400000000000001E-3</v>
      </c>
      <c r="AA5" s="18">
        <f>M5*Z5</f>
        <v>39.76</v>
      </c>
      <c r="AB5" s="27">
        <f>IF(M5&gt;0,(AD5+AL5)/M5,0)</f>
        <v>2.8536130000000005E-3</v>
      </c>
      <c r="AC5" s="40">
        <v>2.7999999999999998E-4</v>
      </c>
      <c r="AD5" s="37">
        <f>AC5*M5</f>
        <v>3.9199999999999995</v>
      </c>
      <c r="AE5" s="28">
        <v>0.223</v>
      </c>
      <c r="AF5" s="41">
        <f>AI5*(1-AJ5)*AE5</f>
        <v>36.439092000000002</v>
      </c>
      <c r="AG5" s="28">
        <f>IF(AND(AE5&gt;0,AC5&gt;0,Z5&gt;0),((Z5-AC5)*AE5)/((AE5-AC5)*Z5),0)</f>
        <v>0.90254168690302738</v>
      </c>
      <c r="AH5" s="29">
        <f t="shared" ref="AH5:AH68" si="0">IF(AND(AB5&gt;0,AK5&gt;0,AC5&gt;0),((AK5*(AB5-AC5))/(AB5*(AK5-AC5))),0)</f>
        <v>0.90302547515003839</v>
      </c>
      <c r="AI5" s="34">
        <v>178</v>
      </c>
      <c r="AJ5" s="36">
        <v>8.2000000000000003E-2</v>
      </c>
      <c r="AK5" s="38">
        <v>0.2205</v>
      </c>
      <c r="AL5" s="41">
        <f>AI5*(1-AJ5)*AK5</f>
        <v>36.030582000000003</v>
      </c>
      <c r="AM5" s="42">
        <v>1.65</v>
      </c>
      <c r="AN5" s="42"/>
      <c r="AO5" s="113">
        <f>AO4+AI5-AN5</f>
        <v>1566.9200000000005</v>
      </c>
      <c r="AP5" s="103"/>
      <c r="AQ5" s="43"/>
      <c r="AR5" s="44"/>
      <c r="AS5" s="45"/>
      <c r="AT5" s="45"/>
      <c r="AU5" s="45"/>
      <c r="AV5" s="45"/>
    </row>
    <row r="6" spans="1:48" x14ac:dyDescent="0.2">
      <c r="A6" s="158"/>
      <c r="B6" s="33">
        <v>3</v>
      </c>
      <c r="C6" s="46" t="s">
        <v>56</v>
      </c>
      <c r="D6" s="43">
        <v>22295</v>
      </c>
      <c r="E6" s="43">
        <v>1</v>
      </c>
      <c r="F6" s="43">
        <v>17239</v>
      </c>
      <c r="G6" s="37">
        <v>3.4</v>
      </c>
      <c r="H6" s="37">
        <v>8.9</v>
      </c>
      <c r="I6" s="43">
        <v>17534</v>
      </c>
      <c r="J6" s="37">
        <v>1.2</v>
      </c>
      <c r="K6" s="43">
        <v>15191</v>
      </c>
      <c r="L6" s="39">
        <v>6.3E-2</v>
      </c>
      <c r="M6" s="37">
        <f>ROUND(K6*(1-L6),0)</f>
        <v>14234</v>
      </c>
      <c r="N6" s="28">
        <v>0.56599999999999995</v>
      </c>
      <c r="O6" s="25">
        <f>M6*N6</f>
        <v>8056.4439999999995</v>
      </c>
      <c r="P6" s="39">
        <v>0.40400000000000003</v>
      </c>
      <c r="Q6" s="25">
        <f>M6*P6</f>
        <v>5750.5360000000001</v>
      </c>
      <c r="R6" s="39">
        <v>0.03</v>
      </c>
      <c r="S6" s="25">
        <f>M6*R6</f>
        <v>427.02</v>
      </c>
      <c r="T6" s="28">
        <v>0.185</v>
      </c>
      <c r="U6" s="25">
        <f>M6*T6</f>
        <v>2633.29</v>
      </c>
      <c r="V6" s="39">
        <v>0.55000000000000004</v>
      </c>
      <c r="W6" s="25">
        <f>M6*V6</f>
        <v>7828.7000000000007</v>
      </c>
      <c r="X6" s="39">
        <v>0.39</v>
      </c>
      <c r="Y6" s="25">
        <f>X6*M6</f>
        <v>5551.26</v>
      </c>
      <c r="Z6" s="47">
        <v>2.7899999999999999E-3</v>
      </c>
      <c r="AA6" s="18">
        <f>M6*Z6</f>
        <v>39.712859999999999</v>
      </c>
      <c r="AB6" s="27">
        <f>IF(M6&gt;0,(AD6+AL6)/M6,0)</f>
        <v>2.7760401854714065E-3</v>
      </c>
      <c r="AC6" s="47">
        <v>2.7E-4</v>
      </c>
      <c r="AD6" s="37">
        <f>AC6*M6</f>
        <v>3.8431800000000003</v>
      </c>
      <c r="AE6" s="28">
        <v>0.21529999999999999</v>
      </c>
      <c r="AF6" s="41">
        <f>AI6*(1-AJ6)*AE6</f>
        <v>34.861376</v>
      </c>
      <c r="AG6" s="28">
        <f>IF(AND(AE6&gt;0,AC6&gt;0,Z6&gt;0),((Z6-AC6)*AE6)/((AE6-AC6)*Z6),0)</f>
        <v>0.90435993177246088</v>
      </c>
      <c r="AH6" s="29">
        <f t="shared" si="0"/>
        <v>0.90384691620604241</v>
      </c>
      <c r="AI6" s="43">
        <v>176</v>
      </c>
      <c r="AJ6" s="39">
        <v>0.08</v>
      </c>
      <c r="AK6" s="28">
        <v>0.2203</v>
      </c>
      <c r="AL6" s="41">
        <f>AI6*(1-AJ6)*AK6</f>
        <v>35.670976000000003</v>
      </c>
      <c r="AM6" s="18">
        <v>1.65</v>
      </c>
      <c r="AN6" s="18"/>
      <c r="AO6" s="113">
        <f>AO5+AI6-AN6</f>
        <v>1742.9200000000005</v>
      </c>
      <c r="AP6" s="104"/>
      <c r="AQ6" s="43"/>
      <c r="AR6" s="48"/>
      <c r="AS6" s="41"/>
      <c r="AT6" s="41"/>
      <c r="AU6" s="41"/>
      <c r="AV6" s="41"/>
    </row>
    <row r="7" spans="1:48" s="22" customFormat="1" ht="13.5" thickBot="1" x14ac:dyDescent="0.25">
      <c r="A7" s="159"/>
      <c r="B7" s="49" t="s">
        <v>38</v>
      </c>
      <c r="C7" s="50"/>
      <c r="D7" s="51">
        <f>SUM(D4:D6)</f>
        <v>49270</v>
      </c>
      <c r="E7" s="51"/>
      <c r="F7" s="51">
        <f>SUM(F4:F6)</f>
        <v>43444</v>
      </c>
      <c r="G7" s="52"/>
      <c r="H7" s="52"/>
      <c r="I7" s="51">
        <f>SUM(I4:I6)</f>
        <v>43176</v>
      </c>
      <c r="J7" s="52"/>
      <c r="K7" s="51">
        <f>SUM(K4:K6)</f>
        <v>45019</v>
      </c>
      <c r="L7" s="21">
        <f>IF(K7&gt;0,(K4*L4+K5*L5+K6*L6)/K7,0)</f>
        <v>6.4328461316333102E-2</v>
      </c>
      <c r="M7" s="52">
        <f>M4+M5+M6</f>
        <v>42123</v>
      </c>
      <c r="N7" s="53">
        <f>IF(M7&gt;0,O7/M7,0)</f>
        <v>0.67761531704769362</v>
      </c>
      <c r="O7" s="54">
        <f>O4+O5+O6</f>
        <v>28543.19</v>
      </c>
      <c r="P7" s="21">
        <f>IF(M7&gt;0,Q7/M7,0)</f>
        <v>0.28147477625050449</v>
      </c>
      <c r="Q7" s="54">
        <f>Q4+Q5+Q6</f>
        <v>11856.562</v>
      </c>
      <c r="R7" s="21">
        <f>IF(M7&gt;0,S7/M7,0)</f>
        <v>4.0909906701801869E-2</v>
      </c>
      <c r="S7" s="54">
        <f>S4+S5+S6</f>
        <v>1723.248</v>
      </c>
      <c r="T7" s="21">
        <f>IF(M7&gt;0,U7/M7,0)</f>
        <v>0.19889851150202981</v>
      </c>
      <c r="U7" s="54">
        <f>U4+U5+U6</f>
        <v>8378.2020000000011</v>
      </c>
      <c r="V7" s="21">
        <f>IF(M7&gt;0,W7/M7,0)</f>
        <v>0.52982090544358196</v>
      </c>
      <c r="W7" s="54">
        <f>W4+W5+W6</f>
        <v>22317.646000000001</v>
      </c>
      <c r="X7" s="21">
        <f>IF(M7&gt;0,Y7/M7,0)</f>
        <v>0.39</v>
      </c>
      <c r="Y7" s="54">
        <f>Y4+Y5+Y6</f>
        <v>16427.97</v>
      </c>
      <c r="Z7" s="55">
        <f>IF(M7&gt;0,AA7/M7,0)</f>
        <v>2.8231042423379153E-3</v>
      </c>
      <c r="AA7" s="56">
        <f>SUM(AA4:AA6)</f>
        <v>118.91762</v>
      </c>
      <c r="AB7" s="55">
        <f>IF(M7&gt;0,(AB4*M4+AB5*M5+AB6*M6)/M7,0)</f>
        <v>2.876425088431498E-3</v>
      </c>
      <c r="AC7" s="55">
        <f>IF(K7&gt;0,(K4*AC4+K5*AC5+K6*AC6)/K7,0)</f>
        <v>2.7662564694906589E-4</v>
      </c>
      <c r="AD7" s="52">
        <f>SUM(AD4:AD6)</f>
        <v>11.652099999999999</v>
      </c>
      <c r="AE7" s="53">
        <f>IF(K7&gt;0,(K4*AE4+K5*AE5+K6*AE6)/K7,0)</f>
        <v>0.21914920589084608</v>
      </c>
      <c r="AF7" s="58">
        <f>SUM(AF4:AF6)</f>
        <v>109.00725200000002</v>
      </c>
      <c r="AG7" s="53">
        <f>IF(AND(AA7&gt;0),((AA4*AG4+AA5*AG5+AA6*AG6)/AA7),0)</f>
        <v>0.90315541939959076</v>
      </c>
      <c r="AH7" s="57">
        <f t="shared" si="0"/>
        <v>0.90496690647147948</v>
      </c>
      <c r="AI7" s="51">
        <f>SUM(AI4:AI6)</f>
        <v>542</v>
      </c>
      <c r="AJ7" s="21">
        <f>IF(AI7&gt;0,(AJ4*AI4+AJ5*AI5+AJ6*AI6)/AI7,0)</f>
        <v>8.2391143911439119E-2</v>
      </c>
      <c r="AK7" s="53">
        <f>IF(K7&gt;0,(AK4*K4+AK5*K5+AK6*K6)/K7,0)</f>
        <v>0.22020178147004596</v>
      </c>
      <c r="AL7" s="58">
        <f>SUM(AL4:AL6)</f>
        <v>109.51155399999999</v>
      </c>
      <c r="AM7" s="56"/>
      <c r="AN7" s="56">
        <f>SUM(AN4:AN6)</f>
        <v>880.62</v>
      </c>
      <c r="AO7" s="105"/>
      <c r="AP7" s="106">
        <f>AO6</f>
        <v>1742.9200000000005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2">
      <c r="A8" s="157">
        <v>2</v>
      </c>
      <c r="B8" s="23">
        <v>1</v>
      </c>
      <c r="C8" s="11" t="s">
        <v>53</v>
      </c>
      <c r="D8" s="12">
        <v>5091</v>
      </c>
      <c r="E8" s="12">
        <v>0</v>
      </c>
      <c r="F8" s="12">
        <v>8826</v>
      </c>
      <c r="G8" s="13">
        <v>4.2</v>
      </c>
      <c r="H8" s="13">
        <v>7.7</v>
      </c>
      <c r="I8" s="12">
        <v>8820</v>
      </c>
      <c r="J8" s="13">
        <v>3.2</v>
      </c>
      <c r="K8" s="12">
        <v>14263</v>
      </c>
      <c r="L8" s="14">
        <v>6.3E-2</v>
      </c>
      <c r="M8" s="24">
        <f>ROUND(K8*(1-L8),0)</f>
        <v>13364</v>
      </c>
      <c r="N8" s="15">
        <v>0.623</v>
      </c>
      <c r="O8" s="25">
        <f>M8*N8</f>
        <v>8325.7720000000008</v>
      </c>
      <c r="P8" s="14">
        <v>0.32200000000000001</v>
      </c>
      <c r="Q8" s="25">
        <f>M8*P8</f>
        <v>4303.2080000000005</v>
      </c>
      <c r="R8" s="16">
        <v>5.5E-2</v>
      </c>
      <c r="S8" s="25">
        <f>M8*R8</f>
        <v>735.02</v>
      </c>
      <c r="T8" s="26">
        <v>0.19400000000000001</v>
      </c>
      <c r="U8" s="25">
        <f>M8*T8</f>
        <v>2592.616</v>
      </c>
      <c r="V8" s="16">
        <v>0.54600000000000004</v>
      </c>
      <c r="W8" s="25">
        <f>M8*V8</f>
        <v>7296.7440000000006</v>
      </c>
      <c r="X8" s="16">
        <v>0.4</v>
      </c>
      <c r="Y8" s="25">
        <f>X8*M8</f>
        <v>5345.6</v>
      </c>
      <c r="Z8" s="17">
        <v>2.7799999999999999E-3</v>
      </c>
      <c r="AA8" s="18">
        <f>M8*Z8</f>
        <v>37.151919999999997</v>
      </c>
      <c r="AB8" s="27">
        <f>IF(M8&gt;0,(AD8+AL8)/M8,0)</f>
        <v>2.9601848548338828E-3</v>
      </c>
      <c r="AC8" s="17">
        <v>2.5999999999999998E-4</v>
      </c>
      <c r="AD8" s="24">
        <f>AC8*M8</f>
        <v>3.4746399999999995</v>
      </c>
      <c r="AE8" s="117">
        <v>0.21390000000000001</v>
      </c>
      <c r="AF8" s="30">
        <f>AI8*(1-AJ8)*AE8</f>
        <v>36.051561600000007</v>
      </c>
      <c r="AG8" s="28">
        <f>IF(AND(AE8&gt;0,AC8&gt;0,Z8&gt;0),((Z8-AC8)*AE8)/((AE8-AC8)*Z8),0)</f>
        <v>0.90757800050916015</v>
      </c>
      <c r="AH8" s="60">
        <f t="shared" si="0"/>
        <v>0.91327671765500307</v>
      </c>
      <c r="AI8" s="12">
        <v>184</v>
      </c>
      <c r="AJ8" s="14">
        <v>8.4000000000000005E-2</v>
      </c>
      <c r="AK8" s="15">
        <v>0.21410000000000001</v>
      </c>
      <c r="AL8" s="30">
        <f>AI8*(1-AJ8)*AK8</f>
        <v>36.085270400000006</v>
      </c>
      <c r="AM8" s="19">
        <v>1.65</v>
      </c>
      <c r="AN8" s="19">
        <v>634.24</v>
      </c>
      <c r="AO8" s="101">
        <f>AO6+AI8-AN8</f>
        <v>1292.6800000000005</v>
      </c>
      <c r="AP8" s="102"/>
      <c r="AQ8" s="12"/>
      <c r="AR8" s="31"/>
      <c r="AS8" s="20"/>
      <c r="AT8" s="20"/>
      <c r="AU8" s="20"/>
      <c r="AV8" s="20"/>
    </row>
    <row r="9" spans="1:48" x14ac:dyDescent="0.2">
      <c r="A9" s="158"/>
      <c r="B9" s="33">
        <v>2</v>
      </c>
      <c r="C9" s="11" t="s">
        <v>51</v>
      </c>
      <c r="D9" s="34">
        <v>20209</v>
      </c>
      <c r="E9" s="34">
        <v>2</v>
      </c>
      <c r="F9" s="34">
        <v>18629</v>
      </c>
      <c r="G9" s="35">
        <v>2.9</v>
      </c>
      <c r="H9" s="35">
        <v>8.6999999999999993</v>
      </c>
      <c r="I9" s="34">
        <v>17837</v>
      </c>
      <c r="J9" s="35">
        <v>1.5</v>
      </c>
      <c r="K9" s="34">
        <v>14763</v>
      </c>
      <c r="L9" s="36">
        <v>6.2E-2</v>
      </c>
      <c r="M9" s="37">
        <f>ROUND(K9*(1-L9),0)</f>
        <v>13848</v>
      </c>
      <c r="N9" s="38">
        <v>0.66900000000000004</v>
      </c>
      <c r="O9" s="25">
        <f>M9*N9</f>
        <v>9264.3119999999999</v>
      </c>
      <c r="P9" s="36">
        <v>0.27100000000000002</v>
      </c>
      <c r="Q9" s="25">
        <f>M9*P9</f>
        <v>3752.8080000000004</v>
      </c>
      <c r="R9" s="39">
        <v>0.06</v>
      </c>
      <c r="S9" s="25">
        <f>M9*R9</f>
        <v>830.88</v>
      </c>
      <c r="T9" s="28">
        <v>0.19900000000000001</v>
      </c>
      <c r="U9" s="25">
        <f>M9*T9</f>
        <v>2755.752</v>
      </c>
      <c r="V9" s="39">
        <v>0.54</v>
      </c>
      <c r="W9" s="25">
        <f>M9*V9</f>
        <v>7477.92</v>
      </c>
      <c r="X9" s="39">
        <v>0.4</v>
      </c>
      <c r="Y9" s="25">
        <f>X9*M9</f>
        <v>5539.2000000000007</v>
      </c>
      <c r="Z9" s="40">
        <v>2.8E-3</v>
      </c>
      <c r="AA9" s="18">
        <f>M9*Z9</f>
        <v>38.7744</v>
      </c>
      <c r="AB9" s="27">
        <f>IF(M9&gt;0,(AD9+AL9)/M9,0)</f>
        <v>2.9073317157712305E-3</v>
      </c>
      <c r="AC9" s="40">
        <v>2.7E-4</v>
      </c>
      <c r="AD9" s="37">
        <f>AC9*M9</f>
        <v>3.7389600000000001</v>
      </c>
      <c r="AE9" s="28">
        <v>0.21379999999999999</v>
      </c>
      <c r="AF9" s="41">
        <f>AI9*(1-AJ9)*AE9</f>
        <v>36.267321600000002</v>
      </c>
      <c r="AG9" s="28">
        <f>IF(AND(AE9&gt;0,AC9&gt;0,Z9&gt;0),((Z9-AC9)*AE9)/((AE9-AC9)*Z9),0)</f>
        <v>0.90471395789149722</v>
      </c>
      <c r="AH9" s="29">
        <f t="shared" si="0"/>
        <v>0.90827036947334083</v>
      </c>
      <c r="AI9" s="34">
        <v>186</v>
      </c>
      <c r="AJ9" s="36">
        <v>8.7999999999999995E-2</v>
      </c>
      <c r="AK9" s="38">
        <v>0.21529999999999999</v>
      </c>
      <c r="AL9" s="41">
        <f>AI9*(1-AJ9)*AK9</f>
        <v>36.521769599999999</v>
      </c>
      <c r="AM9" s="42">
        <v>1.68</v>
      </c>
      <c r="AN9" s="42"/>
      <c r="AO9" s="113">
        <f>AO8+AI9-AN9</f>
        <v>1478.6800000000005</v>
      </c>
      <c r="AP9" s="104"/>
      <c r="AQ9" s="43"/>
      <c r="AR9" s="44"/>
      <c r="AS9" s="45"/>
      <c r="AT9" s="45"/>
      <c r="AU9" s="45"/>
      <c r="AV9" s="45"/>
    </row>
    <row r="10" spans="1:48" x14ac:dyDescent="0.2">
      <c r="A10" s="158"/>
      <c r="B10" s="33">
        <v>3</v>
      </c>
      <c r="C10" s="46" t="s">
        <v>50</v>
      </c>
      <c r="D10" s="43">
        <v>22736</v>
      </c>
      <c r="E10" s="43">
        <v>0</v>
      </c>
      <c r="F10" s="43">
        <v>18929</v>
      </c>
      <c r="G10" s="37">
        <v>3.5</v>
      </c>
      <c r="H10" s="37">
        <v>8.6999999999999993</v>
      </c>
      <c r="I10" s="43">
        <v>18991</v>
      </c>
      <c r="J10" s="37">
        <v>0.6</v>
      </c>
      <c r="K10" s="43">
        <v>15282</v>
      </c>
      <c r="L10" s="39">
        <v>6.3E-2</v>
      </c>
      <c r="M10" s="37">
        <f>ROUND(K10*(1-L10),0)</f>
        <v>14319</v>
      </c>
      <c r="N10" s="28">
        <v>0.626</v>
      </c>
      <c r="O10" s="25">
        <f>M10*N10</f>
        <v>8963.6939999999995</v>
      </c>
      <c r="P10" s="39">
        <v>0.23699999999999999</v>
      </c>
      <c r="Q10" s="25">
        <f>M10*P10</f>
        <v>3393.6029999999996</v>
      </c>
      <c r="R10" s="39">
        <v>0.13700000000000001</v>
      </c>
      <c r="S10" s="25">
        <f>M10*R10</f>
        <v>1961.7030000000002</v>
      </c>
      <c r="T10" s="28">
        <v>0.2</v>
      </c>
      <c r="U10" s="25">
        <f>M10*T10</f>
        <v>2863.8</v>
      </c>
      <c r="V10" s="39">
        <v>0.53600000000000003</v>
      </c>
      <c r="W10" s="25">
        <f>M10*V10</f>
        <v>7674.9840000000004</v>
      </c>
      <c r="X10" s="39">
        <v>0.4</v>
      </c>
      <c r="Y10" s="25">
        <f>X10*M10</f>
        <v>5727.6</v>
      </c>
      <c r="Z10" s="47">
        <v>2.8300000000000001E-3</v>
      </c>
      <c r="AA10" s="18">
        <f>M10*Z10</f>
        <v>40.522770000000001</v>
      </c>
      <c r="AB10" s="27">
        <f>IF(M10&gt;0,(AD10+AL10)/M10,0)</f>
        <v>2.8589055799986031E-3</v>
      </c>
      <c r="AC10" s="47">
        <v>2.7E-4</v>
      </c>
      <c r="AD10" s="37">
        <f>AC10*M10</f>
        <v>3.8661300000000001</v>
      </c>
      <c r="AE10" s="28">
        <v>0.21390000000000001</v>
      </c>
      <c r="AF10" s="41">
        <f>AI10*(1-AJ10)*AE10</f>
        <v>37.105232999999998</v>
      </c>
      <c r="AG10" s="28">
        <f>IF(AND(AE10&gt;0,AC10&gt;0,Z10&gt;0),((Z10-AC10)*AE10)/((AE10-AC10)*Z10),0)</f>
        <v>0.90573692601835121</v>
      </c>
      <c r="AH10" s="29">
        <f t="shared" si="0"/>
        <v>0.90670384420147632</v>
      </c>
      <c r="AI10" s="43">
        <v>190</v>
      </c>
      <c r="AJ10" s="39">
        <v>8.6999999999999994E-2</v>
      </c>
      <c r="AK10" s="28">
        <v>0.2137</v>
      </c>
      <c r="AL10" s="41">
        <f>AI10*(1-AJ10)*AK10</f>
        <v>37.070538999999997</v>
      </c>
      <c r="AM10" s="18">
        <v>1.65</v>
      </c>
      <c r="AN10" s="18"/>
      <c r="AO10" s="113">
        <f>AO9+AI10-AN10</f>
        <v>1668.6800000000005</v>
      </c>
      <c r="AP10" s="104"/>
      <c r="AQ10" s="43"/>
      <c r="AR10" s="48"/>
      <c r="AS10" s="41"/>
      <c r="AT10" s="41"/>
      <c r="AU10" s="41"/>
      <c r="AV10" s="41"/>
    </row>
    <row r="11" spans="1:48" s="22" customFormat="1" ht="13.5" thickBot="1" x14ac:dyDescent="0.25">
      <c r="A11" s="159"/>
      <c r="B11" s="49" t="s">
        <v>38</v>
      </c>
      <c r="C11" s="50"/>
      <c r="D11" s="51">
        <f>SUM(D8:D10)</f>
        <v>48036</v>
      </c>
      <c r="E11" s="51"/>
      <c r="F11" s="51">
        <f>SUM(F8:F10)</f>
        <v>46384</v>
      </c>
      <c r="G11" s="52"/>
      <c r="H11" s="52"/>
      <c r="I11" s="51">
        <f>SUM(I8:I10)</f>
        <v>45648</v>
      </c>
      <c r="J11" s="52"/>
      <c r="K11" s="51">
        <f>SUM(K8:K10)</f>
        <v>44308</v>
      </c>
      <c r="L11" s="21">
        <f>IF(K11&gt;0,(K8*L8+K9*L9+K10*L10)/K11,0)</f>
        <v>6.2666809605488857E-2</v>
      </c>
      <c r="M11" s="52">
        <f>M8+M9+M10</f>
        <v>41531</v>
      </c>
      <c r="N11" s="53">
        <f>IF(M11&gt;0,O11/M11,0)</f>
        <v>0.63937246875827702</v>
      </c>
      <c r="O11" s="54">
        <f>O8+O9+O10</f>
        <v>26553.778000000002</v>
      </c>
      <c r="P11" s="21">
        <f>IF(M11&gt;0,Q11/M11,0)</f>
        <v>0.27568849774866966</v>
      </c>
      <c r="Q11" s="54">
        <f>Q8+Q9+Q10</f>
        <v>11449.619000000001</v>
      </c>
      <c r="R11" s="21">
        <f>IF(M11&gt;0,S11/M11,0)</f>
        <v>8.4939033493053387E-2</v>
      </c>
      <c r="S11" s="54">
        <f>S8+S9+S10</f>
        <v>3527.6030000000001</v>
      </c>
      <c r="T11" s="21">
        <f>IF(M11&gt;0,U11/M11,0)</f>
        <v>0.1977358599600299</v>
      </c>
      <c r="U11" s="54">
        <f>U8+U9+U10</f>
        <v>8212.1680000000015</v>
      </c>
      <c r="V11" s="21">
        <f>IF(M11&gt;0,W11/M11,0)</f>
        <v>0.54055158797043179</v>
      </c>
      <c r="W11" s="54">
        <f>W8+W9+W10</f>
        <v>22449.648000000001</v>
      </c>
      <c r="X11" s="21">
        <f>IF(M11&gt;0,Y11/M11,0)</f>
        <v>0.4</v>
      </c>
      <c r="Y11" s="54">
        <f>Y8+Y9+Y10</f>
        <v>16612.400000000001</v>
      </c>
      <c r="Z11" s="55">
        <f>IF(M11&gt;0,AA11/M11,0)</f>
        <v>2.8039076834172065E-3</v>
      </c>
      <c r="AA11" s="56">
        <f>SUM(AA8:AA10)</f>
        <v>116.44909000000001</v>
      </c>
      <c r="AB11" s="55">
        <f>IF(M11&gt;0,(AB8*M8+AB9*M9+AB10*M10)/M11,0)</f>
        <v>2.9076427006332617E-3</v>
      </c>
      <c r="AC11" s="55">
        <f>IF(K11&gt;0,(K8*AC8+K9*AC9+K10*AC10)/K11,0)</f>
        <v>2.6678094249345491E-4</v>
      </c>
      <c r="AD11" s="52">
        <f>SUM(AD8:AD10)</f>
        <v>11.07973</v>
      </c>
      <c r="AE11" s="53">
        <f>IF(K11&gt;0,(K8*AE8+K9*AE9+K10*AE10)/K11,0)</f>
        <v>0.21386668096054889</v>
      </c>
      <c r="AF11" s="58">
        <f>SUM(AF8:AF10)</f>
        <v>109.42411620000001</v>
      </c>
      <c r="AG11" s="53">
        <f>IF(AND(AA11&gt;0),((AA8*AG8+AA9*AG9+AA10*AG10)/AA11),0)</f>
        <v>0.90598368171956511</v>
      </c>
      <c r="AH11" s="57">
        <f t="shared" si="0"/>
        <v>0.90938013088216885</v>
      </c>
      <c r="AI11" s="51">
        <f>SUM(AI8:AI10)</f>
        <v>560</v>
      </c>
      <c r="AJ11" s="21">
        <f>IF(AI11&gt;0,(AJ8*AI8+AJ9*AI9+AJ10*AI10)/AI11,0)</f>
        <v>8.6346428571428574E-2</v>
      </c>
      <c r="AK11" s="53">
        <f>IF(K11&gt;0,(AK8*K8+AK9*K9+AK10*K10)/K11,0)</f>
        <v>0.21436186693147963</v>
      </c>
      <c r="AL11" s="58">
        <f>SUM(AL8:AL10)</f>
        <v>109.67757900000001</v>
      </c>
      <c r="AM11" s="56"/>
      <c r="AN11" s="56">
        <f>SUM(AN8:AN10)</f>
        <v>634.24</v>
      </c>
      <c r="AO11" s="105"/>
      <c r="AP11" s="106">
        <f>AO10</f>
        <v>1668.6800000000005</v>
      </c>
      <c r="AQ11" s="51">
        <f>SUM(AQ8:AQ10)</f>
        <v>0</v>
      </c>
      <c r="AR11" s="59"/>
      <c r="AS11" s="58"/>
      <c r="AT11" s="58"/>
      <c r="AU11" s="58"/>
      <c r="AV11" s="58"/>
    </row>
    <row r="12" spans="1:48" x14ac:dyDescent="0.2">
      <c r="A12" s="157">
        <v>3</v>
      </c>
      <c r="B12" s="23">
        <v>1</v>
      </c>
      <c r="C12" s="11" t="s">
        <v>51</v>
      </c>
      <c r="D12" s="12">
        <v>2822</v>
      </c>
      <c r="E12" s="12">
        <v>0</v>
      </c>
      <c r="F12" s="12">
        <v>8336</v>
      </c>
      <c r="G12" s="13">
        <v>2.2000000000000002</v>
      </c>
      <c r="H12" s="13">
        <v>7.7</v>
      </c>
      <c r="I12" s="12">
        <v>8409</v>
      </c>
      <c r="J12" s="13">
        <v>3</v>
      </c>
      <c r="K12" s="12">
        <v>15239</v>
      </c>
      <c r="L12" s="14">
        <v>6.2E-2</v>
      </c>
      <c r="M12" s="24">
        <f>ROUND(K12*(1-L12),0)</f>
        <v>14294</v>
      </c>
      <c r="N12" s="15">
        <v>0.44700000000000001</v>
      </c>
      <c r="O12" s="25">
        <f>M12*N12</f>
        <v>6389.4180000000006</v>
      </c>
      <c r="P12" s="14">
        <v>0.23499999999999999</v>
      </c>
      <c r="Q12" s="25">
        <f>M12*P12</f>
        <v>3359.0899999999997</v>
      </c>
      <c r="R12" s="16">
        <v>0.318</v>
      </c>
      <c r="S12" s="25">
        <f>M12*R12</f>
        <v>4545.4920000000002</v>
      </c>
      <c r="T12" s="26">
        <v>0.223</v>
      </c>
      <c r="U12" s="25">
        <f>M12*T12</f>
        <v>3187.5619999999999</v>
      </c>
      <c r="V12" s="16">
        <v>0.51300000000000001</v>
      </c>
      <c r="W12" s="25">
        <f>M12*V12</f>
        <v>7332.8220000000001</v>
      </c>
      <c r="X12" s="16">
        <v>0.4</v>
      </c>
      <c r="Y12" s="25">
        <f>X12*M12</f>
        <v>5717.6</v>
      </c>
      <c r="Z12" s="17">
        <v>2.8500000000000001E-3</v>
      </c>
      <c r="AA12" s="18">
        <f>M12*Z12</f>
        <v>40.737900000000003</v>
      </c>
      <c r="AB12" s="27">
        <f>IF(M12&gt;0,(AD12+AL12)/M12,0)</f>
        <v>2.6543026724499788E-3</v>
      </c>
      <c r="AC12" s="17">
        <v>2.7999999999999998E-4</v>
      </c>
      <c r="AD12" s="24">
        <f>AC12*M12</f>
        <v>4.0023199999999992</v>
      </c>
      <c r="AE12" s="117">
        <v>0.21629999999999999</v>
      </c>
      <c r="AF12" s="30">
        <f>AI12*(1-AJ12)*AE12</f>
        <v>34.399486799999998</v>
      </c>
      <c r="AG12" s="28">
        <f>IF(AND(AE12&gt;0,AC12&gt;0,Z12&gt;0),((Z12-AC12)*AE12)/((AE12-AC12)*Z12),0)</f>
        <v>0.90292321861036251</v>
      </c>
      <c r="AH12" s="60">
        <f t="shared" si="0"/>
        <v>0.89568612079375509</v>
      </c>
      <c r="AI12" s="12">
        <v>174</v>
      </c>
      <c r="AJ12" s="14">
        <v>8.5999999999999993E-2</v>
      </c>
      <c r="AK12" s="15">
        <v>0.21340000000000001</v>
      </c>
      <c r="AL12" s="30">
        <f>AI12*(1-AJ12)*AK12</f>
        <v>33.938282399999999</v>
      </c>
      <c r="AM12" s="19">
        <v>1.68</v>
      </c>
      <c r="AN12" s="19">
        <v>499.72</v>
      </c>
      <c r="AO12" s="101">
        <f>AO10+AI12-AN12</f>
        <v>1342.9600000000005</v>
      </c>
      <c r="AP12" s="102"/>
      <c r="AQ12" s="12"/>
      <c r="AR12" s="31"/>
      <c r="AS12" s="20"/>
      <c r="AT12" s="20"/>
      <c r="AU12" s="20"/>
      <c r="AV12" s="20"/>
    </row>
    <row r="13" spans="1:48" x14ac:dyDescent="0.2">
      <c r="A13" s="158"/>
      <c r="B13" s="33">
        <v>2</v>
      </c>
      <c r="C13" s="11" t="s">
        <v>53</v>
      </c>
      <c r="D13" s="34">
        <v>22542</v>
      </c>
      <c r="E13" s="34">
        <v>2</v>
      </c>
      <c r="F13" s="34">
        <v>19618</v>
      </c>
      <c r="G13" s="35">
        <v>1.7</v>
      </c>
      <c r="H13" s="35">
        <v>7.9</v>
      </c>
      <c r="I13" s="34">
        <v>18272</v>
      </c>
      <c r="J13" s="35">
        <v>1.1000000000000001</v>
      </c>
      <c r="K13" s="34">
        <v>15546</v>
      </c>
      <c r="L13" s="36">
        <v>6.0999999999999999E-2</v>
      </c>
      <c r="M13" s="37">
        <f>ROUND(K13*(1-L13),0)</f>
        <v>14598</v>
      </c>
      <c r="N13" s="38">
        <v>0.62</v>
      </c>
      <c r="O13" s="25">
        <f>M13*N13</f>
        <v>9050.76</v>
      </c>
      <c r="P13" s="36">
        <v>0.30099999999999999</v>
      </c>
      <c r="Q13" s="25">
        <f>M13*P13</f>
        <v>4393.9979999999996</v>
      </c>
      <c r="R13" s="39">
        <v>7.9000000000000001E-2</v>
      </c>
      <c r="S13" s="25">
        <f>M13*R13</f>
        <v>1153.242</v>
      </c>
      <c r="T13" s="28">
        <v>0.2</v>
      </c>
      <c r="U13" s="25">
        <f>M13*T13</f>
        <v>2919.6000000000004</v>
      </c>
      <c r="V13" s="39">
        <v>0.53400000000000003</v>
      </c>
      <c r="W13" s="25">
        <f>M13*V13</f>
        <v>7795.3320000000003</v>
      </c>
      <c r="X13" s="39">
        <v>0.4</v>
      </c>
      <c r="Y13" s="25">
        <f>X13*M13</f>
        <v>5839.2000000000007</v>
      </c>
      <c r="Z13" s="40">
        <v>2.7899999999999999E-3</v>
      </c>
      <c r="AA13" s="18">
        <f>M13*Z13</f>
        <v>40.72842</v>
      </c>
      <c r="AB13" s="27">
        <f>IF(M13&gt;0,(AD13+AL13)/M13,0)</f>
        <v>2.9591204274558159E-3</v>
      </c>
      <c r="AC13" s="40">
        <v>2.9E-4</v>
      </c>
      <c r="AD13" s="37">
        <f>AC13*M13</f>
        <v>4.2334199999999997</v>
      </c>
      <c r="AE13" s="28">
        <v>0.21360000000000001</v>
      </c>
      <c r="AF13" s="41">
        <f>AI13*(1-AJ13)*AE13</f>
        <v>39.631771200000003</v>
      </c>
      <c r="AG13" s="28">
        <f>IF(AND(AE13&gt;0,AC13&gt;0,Z13&gt;0),((Z13-AC13)*AE13)/((AE13-AC13)*Z13),0)</f>
        <v>0.89727555886909016</v>
      </c>
      <c r="AH13" s="29">
        <f t="shared" si="0"/>
        <v>0.90324524409214824</v>
      </c>
      <c r="AI13" s="34">
        <v>203</v>
      </c>
      <c r="AJ13" s="36">
        <v>8.5999999999999993E-2</v>
      </c>
      <c r="AK13" s="38">
        <v>0.21</v>
      </c>
      <c r="AL13" s="41">
        <f>AI13*(1-AJ13)*AK13</f>
        <v>38.963819999999998</v>
      </c>
      <c r="AM13" s="42">
        <v>1.7</v>
      </c>
      <c r="AN13" s="42"/>
      <c r="AO13" s="113">
        <f>AO12+AI13-AN13</f>
        <v>1545.9600000000005</v>
      </c>
      <c r="AP13" s="104"/>
      <c r="AQ13" s="43"/>
      <c r="AR13" s="44"/>
      <c r="AS13" s="45"/>
      <c r="AT13" s="45"/>
      <c r="AU13" s="45"/>
      <c r="AV13" s="45"/>
    </row>
    <row r="14" spans="1:48" x14ac:dyDescent="0.2">
      <c r="A14" s="158"/>
      <c r="B14" s="33">
        <v>3</v>
      </c>
      <c r="C14" s="46" t="s">
        <v>50</v>
      </c>
      <c r="D14" s="43">
        <v>19725</v>
      </c>
      <c r="E14" s="43">
        <v>2</v>
      </c>
      <c r="F14" s="43">
        <v>17965</v>
      </c>
      <c r="G14" s="37">
        <v>1.4</v>
      </c>
      <c r="H14" s="37">
        <v>7.3</v>
      </c>
      <c r="I14" s="43">
        <v>17684</v>
      </c>
      <c r="J14" s="37">
        <v>0.5</v>
      </c>
      <c r="K14" s="43">
        <v>15990</v>
      </c>
      <c r="L14" s="39">
        <v>6.3E-2</v>
      </c>
      <c r="M14" s="37">
        <f>ROUND(K14*(1-L14),0)</f>
        <v>14983</v>
      </c>
      <c r="N14" s="28">
        <v>0.53200000000000003</v>
      </c>
      <c r="O14" s="25">
        <f>M14*N14</f>
        <v>7970.9560000000001</v>
      </c>
      <c r="P14" s="39">
        <v>0.27600000000000002</v>
      </c>
      <c r="Q14" s="25">
        <f>M14*P14</f>
        <v>4135.308</v>
      </c>
      <c r="R14" s="39">
        <v>0.192</v>
      </c>
      <c r="S14" s="25">
        <f>M14*R14</f>
        <v>2876.7359999999999</v>
      </c>
      <c r="T14" s="28">
        <v>0.19400000000000001</v>
      </c>
      <c r="U14" s="25">
        <f>M14*T14</f>
        <v>2906.7020000000002</v>
      </c>
      <c r="V14" s="39">
        <v>0.53800000000000003</v>
      </c>
      <c r="W14" s="25">
        <f>M14*V14</f>
        <v>8060.8540000000003</v>
      </c>
      <c r="X14" s="39">
        <v>0.4</v>
      </c>
      <c r="Y14" s="25">
        <f>X14*M14</f>
        <v>5993.2000000000007</v>
      </c>
      <c r="Z14" s="47">
        <v>2.82E-3</v>
      </c>
      <c r="AA14" s="18">
        <f>M14*Z14</f>
        <v>42.25206</v>
      </c>
      <c r="AB14" s="27">
        <f>IF(M14&gt;0,(AD14+AL14)/M14,0)</f>
        <v>2.9660746312487486E-3</v>
      </c>
      <c r="AC14" s="47">
        <v>2.9E-4</v>
      </c>
      <c r="AD14" s="37">
        <f>AC14*M14</f>
        <v>4.3450699999999998</v>
      </c>
      <c r="AE14" s="28">
        <v>0.21809999999999999</v>
      </c>
      <c r="AF14" s="41">
        <f>AI14*(1-AJ14)*AE14</f>
        <v>40.466710200000001</v>
      </c>
      <c r="AG14" s="28">
        <f>IF(AND(AE14&gt;0,AC14&gt;0,Z14&gt;0),((Z14-AC14)*AE14)/((AE14-AC14)*Z14),0)</f>
        <v>0.8983576355343863</v>
      </c>
      <c r="AH14" s="29">
        <f t="shared" si="0"/>
        <v>0.90344006997628168</v>
      </c>
      <c r="AI14" s="43">
        <v>203</v>
      </c>
      <c r="AJ14" s="39">
        <v>8.5999999999999993E-2</v>
      </c>
      <c r="AK14" s="28">
        <v>0.21609999999999999</v>
      </c>
      <c r="AL14" s="41">
        <f>AI14*(1-AJ14)*AK14</f>
        <v>40.095626199999998</v>
      </c>
      <c r="AM14" s="18">
        <v>1.7</v>
      </c>
      <c r="AN14" s="18"/>
      <c r="AO14" s="113">
        <f>AO13+AI14-AN14</f>
        <v>1748.9600000000005</v>
      </c>
      <c r="AP14" s="104"/>
      <c r="AQ14" s="43"/>
      <c r="AR14" s="48"/>
      <c r="AS14" s="41"/>
      <c r="AT14" s="41"/>
      <c r="AU14" s="41"/>
      <c r="AV14" s="41"/>
    </row>
    <row r="15" spans="1:48" s="22" customFormat="1" ht="13.5" thickBot="1" x14ac:dyDescent="0.25">
      <c r="A15" s="159"/>
      <c r="B15" s="49" t="s">
        <v>38</v>
      </c>
      <c r="C15" s="50"/>
      <c r="D15" s="51">
        <f>SUM(D12:D14)</f>
        <v>45089</v>
      </c>
      <c r="E15" s="51"/>
      <c r="F15" s="51">
        <f>SUM(F12:F14)</f>
        <v>45919</v>
      </c>
      <c r="G15" s="52"/>
      <c r="H15" s="52"/>
      <c r="I15" s="51">
        <f>SUM(I12:I14)</f>
        <v>44365</v>
      </c>
      <c r="J15" s="52"/>
      <c r="K15" s="51">
        <f>SUM(K12:K14)</f>
        <v>46775</v>
      </c>
      <c r="L15" s="21">
        <f>IF(K15&gt;0,(K12*L12+K13*L13+K14*L14)/K15,0)</f>
        <v>6.2009492250133615E-2</v>
      </c>
      <c r="M15" s="52">
        <f>M12+M13+M14</f>
        <v>43875</v>
      </c>
      <c r="N15" s="53">
        <f>IF(M15&gt;0,O15/M15,0)</f>
        <v>0.53358709971509966</v>
      </c>
      <c r="O15" s="54">
        <f>O12+O13+O14</f>
        <v>23411.133999999998</v>
      </c>
      <c r="P15" s="21">
        <f>IF(M15&gt;0,Q15/M15,0)</f>
        <v>0.27096059259259259</v>
      </c>
      <c r="Q15" s="54">
        <f>Q12+Q13+Q14</f>
        <v>11888.396000000001</v>
      </c>
      <c r="R15" s="21">
        <f>IF(M15&gt;0,S15/M15,0)</f>
        <v>0.19545230769230773</v>
      </c>
      <c r="S15" s="54">
        <f>S12+S13+S14</f>
        <v>8575.4700000000012</v>
      </c>
      <c r="T15" s="21">
        <f>IF(M15&gt;0,U15/M15,0)</f>
        <v>0.20544419373219378</v>
      </c>
      <c r="U15" s="54">
        <f>U12+U13+U14</f>
        <v>9013.8640000000014</v>
      </c>
      <c r="V15" s="21">
        <f>IF(M15&gt;0,W15/M15,0)</f>
        <v>0.52852439886039893</v>
      </c>
      <c r="W15" s="54">
        <f>W12+W13+W14</f>
        <v>23189.008000000002</v>
      </c>
      <c r="X15" s="21">
        <f>IF(M15&gt;0,Y15/M15,0)</f>
        <v>0.4</v>
      </c>
      <c r="Y15" s="54">
        <f>Y12+Y13+Y14</f>
        <v>17550</v>
      </c>
      <c r="Z15" s="55">
        <f>IF(M15&gt;0,AA15/M15,0)</f>
        <v>2.8197921367521367E-3</v>
      </c>
      <c r="AA15" s="56">
        <f>SUM(AA12:AA14)</f>
        <v>123.71838</v>
      </c>
      <c r="AB15" s="55">
        <f>IF(M15&gt;0,(AB12*M12+AB13*M13+AB14*M14)/M15,0)</f>
        <v>2.8621889139601141E-3</v>
      </c>
      <c r="AC15" s="55">
        <f>IF(K15&gt;0,(K12*AC12+K13*AC13+K14*AC14)/K15,0)</f>
        <v>2.8674206306787811E-4</v>
      </c>
      <c r="AD15" s="52">
        <f>SUM(AD12:AD14)</f>
        <v>12.58081</v>
      </c>
      <c r="AE15" s="53">
        <f>IF(K15&gt;0,(K12*AE12+K13*AE13+K14*AE14)/K15,0)</f>
        <v>0.2160179647247461</v>
      </c>
      <c r="AF15" s="58">
        <f>SUM(AF12:AF14)</f>
        <v>114.4979682</v>
      </c>
      <c r="AG15" s="53">
        <f>IF(AND(AA15&gt;0),((AA12*AG12+AA13*AG13+AA14*AG14)/AA15),0)</f>
        <v>0.8995047649576331</v>
      </c>
      <c r="AH15" s="57">
        <f t="shared" si="0"/>
        <v>0.90102908632007406</v>
      </c>
      <c r="AI15" s="51">
        <f>SUM(AI12:AI14)</f>
        <v>580</v>
      </c>
      <c r="AJ15" s="21">
        <f>IF(AI15&gt;0,(AJ12*AI12+AJ13*AI13+AJ14*AI14)/AI15,0)</f>
        <v>8.5999999999999993E-2</v>
      </c>
      <c r="AK15" s="53">
        <f>IF(K15&gt;0,(AK12*K12+AK13*K13+AK14*K14)/K15,0)</f>
        <v>0.21319297915553179</v>
      </c>
      <c r="AL15" s="58">
        <f>SUM(AL12:AL14)</f>
        <v>112.99772859999999</v>
      </c>
      <c r="AM15" s="56"/>
      <c r="AN15" s="56">
        <f>SUM(AN12:AN14)</f>
        <v>499.72</v>
      </c>
      <c r="AO15" s="105"/>
      <c r="AP15" s="106">
        <f>AO14</f>
        <v>1748.9600000000005</v>
      </c>
      <c r="AQ15" s="51">
        <f>SUM(AQ12:AQ14)</f>
        <v>0</v>
      </c>
      <c r="AR15" s="59"/>
      <c r="AS15" s="58"/>
      <c r="AT15" s="58"/>
      <c r="AU15" s="58"/>
      <c r="AV15" s="58"/>
    </row>
    <row r="16" spans="1:48" x14ac:dyDescent="0.2">
      <c r="A16" s="157">
        <v>4</v>
      </c>
      <c r="B16" s="23">
        <v>1</v>
      </c>
      <c r="C16" s="11" t="s">
        <v>51</v>
      </c>
      <c r="D16" s="12">
        <v>4020</v>
      </c>
      <c r="E16" s="12">
        <v>0</v>
      </c>
      <c r="F16" s="12">
        <v>6697</v>
      </c>
      <c r="G16" s="13">
        <v>2.2999999999999998</v>
      </c>
      <c r="H16" s="13">
        <v>7</v>
      </c>
      <c r="I16" s="12">
        <v>6917</v>
      </c>
      <c r="J16" s="13">
        <v>3.8</v>
      </c>
      <c r="K16" s="12">
        <v>16040</v>
      </c>
      <c r="L16" s="14">
        <v>6.3E-2</v>
      </c>
      <c r="M16" s="24">
        <f>ROUND(K16*(1-L16),0)</f>
        <v>15029</v>
      </c>
      <c r="N16" s="15">
        <v>0.46200000000000002</v>
      </c>
      <c r="O16" s="25">
        <f>M16*N16</f>
        <v>6943.3980000000001</v>
      </c>
      <c r="P16" s="14">
        <v>0.379</v>
      </c>
      <c r="Q16" s="25">
        <f>M16*P16</f>
        <v>5695.991</v>
      </c>
      <c r="R16" s="16">
        <v>0.159</v>
      </c>
      <c r="S16" s="25">
        <f>M16*R16</f>
        <v>2389.6109999999999</v>
      </c>
      <c r="T16" s="26">
        <v>0.20899999999999999</v>
      </c>
      <c r="U16" s="25">
        <f>M16*T16</f>
        <v>3141.0609999999997</v>
      </c>
      <c r="V16" s="16">
        <v>0.52700000000000002</v>
      </c>
      <c r="W16" s="25">
        <f>M16*V16</f>
        <v>7920.2830000000004</v>
      </c>
      <c r="X16" s="16">
        <v>0.4</v>
      </c>
      <c r="Y16" s="25">
        <f>X16*M16</f>
        <v>6011.6</v>
      </c>
      <c r="Z16" s="17">
        <v>2.81E-3</v>
      </c>
      <c r="AA16" s="18">
        <f>M16*Z16</f>
        <v>42.231490000000001</v>
      </c>
      <c r="AB16" s="27">
        <f>IF(M16&gt;0,(AD16+AL16)/M16,0)</f>
        <v>2.9517536096879365E-3</v>
      </c>
      <c r="AC16" s="17">
        <v>2.9E-4</v>
      </c>
      <c r="AD16" s="24">
        <f>AC16*M16</f>
        <v>4.3584100000000001</v>
      </c>
      <c r="AE16" s="117">
        <v>0.2185</v>
      </c>
      <c r="AF16" s="30">
        <f>AI16*(1-AJ16)*AE16</f>
        <v>40.940345000000001</v>
      </c>
      <c r="AG16" s="28">
        <f>IF(AND(AE16&gt;0,AC16&gt;0,Z16&gt;0),((Z16-AC16)*AE16)/((AE16-AC16)*Z16),0)</f>
        <v>0.89798899196161075</v>
      </c>
      <c r="AH16" s="60">
        <f t="shared" si="0"/>
        <v>0.90297984740499659</v>
      </c>
      <c r="AI16" s="12">
        <v>205</v>
      </c>
      <c r="AJ16" s="14">
        <v>8.5999999999999993E-2</v>
      </c>
      <c r="AK16" s="15">
        <v>0.2135</v>
      </c>
      <c r="AL16" s="30">
        <f>AI16*(1-AJ16)*AK16</f>
        <v>40.003495000000001</v>
      </c>
      <c r="AM16" s="19">
        <v>1.65</v>
      </c>
      <c r="AN16" s="19">
        <v>902.2</v>
      </c>
      <c r="AO16" s="101">
        <f>AO14+AI16-AN16</f>
        <v>1051.7600000000004</v>
      </c>
      <c r="AP16" s="102"/>
      <c r="AQ16" s="12"/>
      <c r="AR16" s="31"/>
      <c r="AS16" s="20"/>
      <c r="AT16" s="20"/>
      <c r="AU16" s="20"/>
      <c r="AV16" s="20"/>
    </row>
    <row r="17" spans="1:48" x14ac:dyDescent="0.2">
      <c r="A17" s="158"/>
      <c r="B17" s="33">
        <v>2</v>
      </c>
      <c r="C17" s="46" t="s">
        <v>56</v>
      </c>
      <c r="D17" s="34">
        <v>19655</v>
      </c>
      <c r="E17" s="34">
        <v>2</v>
      </c>
      <c r="F17" s="34">
        <v>19822</v>
      </c>
      <c r="G17" s="35">
        <v>2</v>
      </c>
      <c r="H17" s="35">
        <v>8.1</v>
      </c>
      <c r="I17" s="34">
        <v>18620</v>
      </c>
      <c r="J17" s="35">
        <v>1.6</v>
      </c>
      <c r="K17" s="34">
        <v>16064</v>
      </c>
      <c r="L17" s="36">
        <v>6.2E-2</v>
      </c>
      <c r="M17" s="37">
        <f>ROUND(K17*(1-L17),0)</f>
        <v>15068</v>
      </c>
      <c r="N17" s="38">
        <v>0.61299999999999999</v>
      </c>
      <c r="O17" s="25">
        <f>M17*N17</f>
        <v>9236.6839999999993</v>
      </c>
      <c r="P17" s="36">
        <v>0.35699999999999998</v>
      </c>
      <c r="Q17" s="25">
        <f>M17*P17</f>
        <v>5379.2759999999998</v>
      </c>
      <c r="R17" s="39">
        <v>0.03</v>
      </c>
      <c r="S17" s="25">
        <f>M17*R17</f>
        <v>452.03999999999996</v>
      </c>
      <c r="T17" s="28">
        <v>0.16300000000000001</v>
      </c>
      <c r="U17" s="25">
        <f>M17*T17</f>
        <v>2456.0840000000003</v>
      </c>
      <c r="V17" s="39">
        <v>0.55000000000000004</v>
      </c>
      <c r="W17" s="25">
        <f>M17*V17</f>
        <v>8287.4000000000015</v>
      </c>
      <c r="X17" s="39">
        <v>0.4</v>
      </c>
      <c r="Y17" s="25">
        <f>X17*M17</f>
        <v>6027.2000000000007</v>
      </c>
      <c r="Z17" s="40">
        <v>2.8600000000000001E-3</v>
      </c>
      <c r="AA17" s="18">
        <f>M17*Z17</f>
        <v>43.094480000000004</v>
      </c>
      <c r="AB17" s="27">
        <f>IF(M17&gt;0,(AD17+AL17)/M17,0)</f>
        <v>2.9095487125033186E-3</v>
      </c>
      <c r="AC17" s="40">
        <v>2.9E-4</v>
      </c>
      <c r="AD17" s="37">
        <f>AC17*M17</f>
        <v>4.36972</v>
      </c>
      <c r="AE17" s="28">
        <v>0.22220000000000001</v>
      </c>
      <c r="AF17" s="41">
        <f>AI17*(1-AJ17)*AE17</f>
        <v>40.52928</v>
      </c>
      <c r="AG17" s="28">
        <f>IF(AND(AE17&gt;0,AC17&gt;0,Z17&gt;0),((Z17-AC17)*AE17)/((AE17-AC17)*Z17),0)</f>
        <v>0.89977572335284939</v>
      </c>
      <c r="AH17" s="29">
        <f t="shared" si="0"/>
        <v>0.90153634403234895</v>
      </c>
      <c r="AI17" s="34">
        <v>200</v>
      </c>
      <c r="AJ17" s="36">
        <v>8.7999999999999995E-2</v>
      </c>
      <c r="AK17" s="38">
        <v>0.21640000000000001</v>
      </c>
      <c r="AL17" s="41">
        <f>AI17*(1-AJ17)*AK17</f>
        <v>39.471360000000004</v>
      </c>
      <c r="AM17" s="42">
        <v>1.65</v>
      </c>
      <c r="AN17" s="42"/>
      <c r="AO17" s="113">
        <f>AO16+AI17-AN17</f>
        <v>1251.7600000000004</v>
      </c>
      <c r="AP17" s="104"/>
      <c r="AQ17" s="43"/>
      <c r="AR17" s="44"/>
      <c r="AS17" s="45"/>
      <c r="AT17" s="45"/>
      <c r="AU17" s="45"/>
      <c r="AV17" s="45"/>
    </row>
    <row r="18" spans="1:48" x14ac:dyDescent="0.2">
      <c r="A18" s="158"/>
      <c r="B18" s="33">
        <v>3</v>
      </c>
      <c r="C18" s="46" t="s">
        <v>50</v>
      </c>
      <c r="D18" s="43">
        <v>23700</v>
      </c>
      <c r="E18" s="43">
        <v>1</v>
      </c>
      <c r="F18" s="43">
        <v>20678</v>
      </c>
      <c r="G18" s="37">
        <v>1.7</v>
      </c>
      <c r="H18" s="37">
        <v>8.3000000000000007</v>
      </c>
      <c r="I18" s="43">
        <v>19713</v>
      </c>
      <c r="J18" s="37">
        <v>0.6</v>
      </c>
      <c r="K18" s="43">
        <v>16294</v>
      </c>
      <c r="L18" s="39">
        <v>6.3E-2</v>
      </c>
      <c r="M18" s="37">
        <f>ROUND(K18*(1-L18),0)</f>
        <v>15267</v>
      </c>
      <c r="N18" s="28">
        <v>0.502</v>
      </c>
      <c r="O18" s="25">
        <f>M18*N18</f>
        <v>7664.0339999999997</v>
      </c>
      <c r="P18" s="39">
        <v>0.39500000000000002</v>
      </c>
      <c r="Q18" s="25">
        <f>M18*P18</f>
        <v>6030.4650000000001</v>
      </c>
      <c r="R18" s="39">
        <v>0.10299999999999999</v>
      </c>
      <c r="S18" s="25">
        <f>M18*R18</f>
        <v>1572.501</v>
      </c>
      <c r="T18" s="28">
        <v>0.219</v>
      </c>
      <c r="U18" s="25">
        <f>M18*T18</f>
        <v>3343.473</v>
      </c>
      <c r="V18" s="39">
        <v>0.51700000000000002</v>
      </c>
      <c r="W18" s="25">
        <f>M18*V18</f>
        <v>7893.0390000000007</v>
      </c>
      <c r="X18" s="39">
        <v>0.4</v>
      </c>
      <c r="Y18" s="25">
        <f>X18*M18</f>
        <v>6106.8</v>
      </c>
      <c r="Z18" s="47">
        <v>2.8900000000000002E-3</v>
      </c>
      <c r="AA18" s="18">
        <f>M18*Z18</f>
        <v>44.121630000000003</v>
      </c>
      <c r="AB18" s="27">
        <f>IF(M18&gt;0,(AD18+AL18)/M18,0)</f>
        <v>3.0158096810113315E-3</v>
      </c>
      <c r="AC18" s="47">
        <v>2.7999999999999998E-4</v>
      </c>
      <c r="AD18" s="37">
        <f>AC18*M18</f>
        <v>4.2747599999999997</v>
      </c>
      <c r="AE18" s="28">
        <v>0.22370000000000001</v>
      </c>
      <c r="AF18" s="41">
        <f>AI18*(1-AJ18)*AE18</f>
        <v>42.528054400000002</v>
      </c>
      <c r="AG18" s="28">
        <f>IF(AND(AE18&gt;0,AC18&gt;0,Z18&gt;0),((Z18-AC18)*AE18)/((AE18-AC18)*Z18),0)</f>
        <v>0.90424601019880024</v>
      </c>
      <c r="AH18" s="29">
        <f t="shared" si="0"/>
        <v>0.90831355896787214</v>
      </c>
      <c r="AI18" s="43">
        <v>208</v>
      </c>
      <c r="AJ18" s="39">
        <v>8.5999999999999993E-2</v>
      </c>
      <c r="AK18" s="28">
        <v>0.21970000000000001</v>
      </c>
      <c r="AL18" s="41">
        <f>AI18*(1-AJ18)*AK18</f>
        <v>41.767606399999998</v>
      </c>
      <c r="AM18" s="18">
        <v>1.68</v>
      </c>
      <c r="AN18" s="18"/>
      <c r="AO18" s="113">
        <f>AO17+AI18-AN18</f>
        <v>1459.7600000000004</v>
      </c>
      <c r="AP18" s="104"/>
      <c r="AQ18" s="43"/>
      <c r="AR18" s="48"/>
      <c r="AS18" s="41"/>
      <c r="AT18" s="41"/>
      <c r="AU18" s="41"/>
      <c r="AV18" s="41"/>
    </row>
    <row r="19" spans="1:48" s="22" customFormat="1" ht="13.5" thickBot="1" x14ac:dyDescent="0.25">
      <c r="A19" s="159"/>
      <c r="B19" s="49" t="s">
        <v>38</v>
      </c>
      <c r="C19" s="50"/>
      <c r="D19" s="51">
        <f>SUM(D16:D18)</f>
        <v>47375</v>
      </c>
      <c r="E19" s="51"/>
      <c r="F19" s="51">
        <f>SUM(F16:F18)</f>
        <v>47197</v>
      </c>
      <c r="G19" s="52"/>
      <c r="H19" s="52"/>
      <c r="I19" s="51">
        <f>SUM(I16:I18)</f>
        <v>45250</v>
      </c>
      <c r="J19" s="52"/>
      <c r="K19" s="51">
        <f>SUM(K16:K18)</f>
        <v>48398</v>
      </c>
      <c r="L19" s="21">
        <f>IF(K19&gt;0,(K16*L16+K17*L17+K18*L18)/K19,0)</f>
        <v>6.2668085458076769E-2</v>
      </c>
      <c r="M19" s="52">
        <f>M16+M17+M18</f>
        <v>45364</v>
      </c>
      <c r="N19" s="53">
        <f>IF(M19&gt;0,O19/M19,0)</f>
        <v>0.52561758222378974</v>
      </c>
      <c r="O19" s="54">
        <f>O16+O17+O18</f>
        <v>23844.115999999998</v>
      </c>
      <c r="P19" s="21">
        <f>IF(M19&gt;0,Q19/M19,0)</f>
        <v>0.37707724186579666</v>
      </c>
      <c r="Q19" s="54">
        <f>Q16+Q17+Q18</f>
        <v>17105.732</v>
      </c>
      <c r="R19" s="21">
        <f>IF(M19&gt;0,S19/M19,0)</f>
        <v>9.7305175910413544E-2</v>
      </c>
      <c r="S19" s="54">
        <f>S16+S17+S18</f>
        <v>4414.152</v>
      </c>
      <c r="T19" s="21">
        <f>IF(M19&gt;0,U19/M19,0)</f>
        <v>0.19708619169385416</v>
      </c>
      <c r="U19" s="54">
        <f>U16+U17+U18</f>
        <v>8940.6180000000004</v>
      </c>
      <c r="V19" s="21">
        <f>IF(M19&gt;0,W19/M19,0)</f>
        <v>0.5312741821708844</v>
      </c>
      <c r="W19" s="54">
        <f>W16+W17+W18</f>
        <v>24100.722000000002</v>
      </c>
      <c r="X19" s="21">
        <f>IF(M19&gt;0,Y19/M19,0)</f>
        <v>0.4</v>
      </c>
      <c r="Y19" s="54">
        <f>Y16+Y17+Y18</f>
        <v>18145.600000000002</v>
      </c>
      <c r="Z19" s="55">
        <f>IF(M19&gt;0,AA19/M19,0)</f>
        <v>2.8535314346177592E-3</v>
      </c>
      <c r="AA19" s="56">
        <f>SUM(AA16:AA18)</f>
        <v>129.44760000000002</v>
      </c>
      <c r="AB19" s="55">
        <f>IF(M19&gt;0,(AB16*M16+AB17*M17+AB18*M18)/M19,0)</f>
        <v>2.9592926417423508E-3</v>
      </c>
      <c r="AC19" s="55">
        <f>IF(K19&gt;0,(K16*AC16+K17*AC17+K18*AC18)/K19,0)</f>
        <v>2.8663333195586596E-4</v>
      </c>
      <c r="AD19" s="52">
        <f>SUM(AD16:AD18)</f>
        <v>13.002890000000001</v>
      </c>
      <c r="AE19" s="53">
        <f>IF(K19&gt;0,(K16*AE16+K17*AE17+K18*AE18)/K19,0)</f>
        <v>0.22147875118806562</v>
      </c>
      <c r="AF19" s="58">
        <f>SUM(AF16:AF18)</f>
        <v>123.99767940000001</v>
      </c>
      <c r="AG19" s="53">
        <f>IF(AND(AA19&gt;0),((AA16*AG16+AA17*AG17+AA18*AG18)/AA19),0)</f>
        <v>0.90071649022167588</v>
      </c>
      <c r="AH19" s="57">
        <f t="shared" si="0"/>
        <v>0.90433828347097212</v>
      </c>
      <c r="AI19" s="51">
        <f>SUM(AI16:AI18)</f>
        <v>613</v>
      </c>
      <c r="AJ19" s="21">
        <f>IF(AI19&gt;0,(AJ16*AI16+AJ17*AI17+AJ18*AI18)/AI19,0)</f>
        <v>8.6652528548123969E-2</v>
      </c>
      <c r="AK19" s="53">
        <f>IF(K19&gt;0,(AK16*K16+AK17*K17+AK18*K18)/K19,0)</f>
        <v>0.21654988635894043</v>
      </c>
      <c r="AL19" s="58">
        <f>SUM(AL16:AL18)</f>
        <v>121.2424614</v>
      </c>
      <c r="AM19" s="56"/>
      <c r="AN19" s="56">
        <f>SUM(AN16:AN18)</f>
        <v>902.2</v>
      </c>
      <c r="AO19" s="105"/>
      <c r="AP19" s="106">
        <f>AO18</f>
        <v>1459.7600000000004</v>
      </c>
      <c r="AQ19" s="51">
        <f>SUM(AQ16:AQ18)</f>
        <v>0</v>
      </c>
      <c r="AR19" s="59"/>
      <c r="AS19" s="58"/>
      <c r="AT19" s="58"/>
      <c r="AU19" s="58"/>
      <c r="AV19" s="58"/>
    </row>
    <row r="20" spans="1:48" x14ac:dyDescent="0.2">
      <c r="A20" s="157">
        <v>5</v>
      </c>
      <c r="B20" s="23">
        <v>1</v>
      </c>
      <c r="C20" s="11" t="s">
        <v>51</v>
      </c>
      <c r="D20" s="12">
        <v>6428</v>
      </c>
      <c r="E20" s="12">
        <v>0</v>
      </c>
      <c r="F20" s="12">
        <v>7216</v>
      </c>
      <c r="G20" s="13">
        <v>1.8</v>
      </c>
      <c r="H20" s="13">
        <v>7.5</v>
      </c>
      <c r="I20" s="12">
        <v>7095</v>
      </c>
      <c r="J20" s="13">
        <v>4.2</v>
      </c>
      <c r="K20" s="12">
        <v>16299</v>
      </c>
      <c r="L20" s="14">
        <v>7.1999999999999995E-2</v>
      </c>
      <c r="M20" s="24">
        <f>ROUND(K20*(1-L20),0)</f>
        <v>15125</v>
      </c>
      <c r="N20" s="15">
        <v>0.46899999999999997</v>
      </c>
      <c r="O20" s="25">
        <f>M20*N20</f>
        <v>7093.625</v>
      </c>
      <c r="P20" s="14">
        <v>0.441</v>
      </c>
      <c r="Q20" s="25">
        <f>M20*P20</f>
        <v>6670.125</v>
      </c>
      <c r="R20" s="16">
        <v>0.09</v>
      </c>
      <c r="S20" s="25">
        <f>M20*R20</f>
        <v>1361.25</v>
      </c>
      <c r="T20" s="26">
        <v>0.23300000000000001</v>
      </c>
      <c r="U20" s="25">
        <f>M20*T20</f>
        <v>3524.125</v>
      </c>
      <c r="V20" s="16">
        <v>0.51600000000000001</v>
      </c>
      <c r="W20" s="25">
        <f>M20*V20</f>
        <v>7804.5</v>
      </c>
      <c r="X20" s="16">
        <v>0.4</v>
      </c>
      <c r="Y20" s="25">
        <f>X20*M20</f>
        <v>6050</v>
      </c>
      <c r="Z20" s="17">
        <v>2.8700000000000002E-3</v>
      </c>
      <c r="AA20" s="18">
        <f>M20*Z20</f>
        <v>43.408750000000005</v>
      </c>
      <c r="AB20" s="27">
        <f>IF(M20&gt;0,(AD20+AL20)/M20,0)</f>
        <v>2.9892106446280996E-3</v>
      </c>
      <c r="AC20" s="17">
        <v>2.7999999999999998E-4</v>
      </c>
      <c r="AD20" s="24">
        <f>AC20*M20</f>
        <v>4.2349999999999994</v>
      </c>
      <c r="AE20" s="117">
        <v>0.2228</v>
      </c>
      <c r="AF20" s="30">
        <f>AI20*(1-AJ20)*AE20</f>
        <v>41.180123999999999</v>
      </c>
      <c r="AG20" s="28">
        <f>IF(AND(AE20&gt;0,AC20&gt;0,Z20&gt;0),((Z20-AC20)*AE20)/((AE20-AC20)*Z20),0)</f>
        <v>0.90357457592192325</v>
      </c>
      <c r="AH20" s="60">
        <f t="shared" si="0"/>
        <v>0.90747589925733885</v>
      </c>
      <c r="AI20" s="12">
        <v>202</v>
      </c>
      <c r="AJ20" s="14">
        <v>8.5000000000000006E-2</v>
      </c>
      <c r="AK20" s="15">
        <v>0.22170000000000001</v>
      </c>
      <c r="AL20" s="30">
        <f>AI20*(1-AJ20)*AK20</f>
        <v>40.976811000000005</v>
      </c>
      <c r="AM20" s="19">
        <v>1.65</v>
      </c>
      <c r="AN20" s="19">
        <v>1100.46</v>
      </c>
      <c r="AO20" s="101">
        <f>AO18+AI20-AN20</f>
        <v>561.30000000000041</v>
      </c>
      <c r="AP20" s="102"/>
      <c r="AQ20" s="12"/>
      <c r="AR20" s="31"/>
      <c r="AS20" s="20"/>
      <c r="AT20" s="20"/>
      <c r="AU20" s="20"/>
      <c r="AV20" s="20"/>
    </row>
    <row r="21" spans="1:48" x14ac:dyDescent="0.2">
      <c r="A21" s="158"/>
      <c r="B21" s="33">
        <v>2</v>
      </c>
      <c r="C21" s="11" t="s">
        <v>56</v>
      </c>
      <c r="D21" s="34">
        <v>19772</v>
      </c>
      <c r="E21" s="34">
        <v>2</v>
      </c>
      <c r="F21" s="34">
        <v>19768</v>
      </c>
      <c r="G21" s="35">
        <v>4.5</v>
      </c>
      <c r="H21" s="35">
        <v>6.8</v>
      </c>
      <c r="I21" s="34">
        <v>19104</v>
      </c>
      <c r="J21" s="35">
        <v>1.8</v>
      </c>
      <c r="K21" s="34">
        <v>16697</v>
      </c>
      <c r="L21" s="36">
        <v>6.6000000000000003E-2</v>
      </c>
      <c r="M21" s="37">
        <f>ROUND(K21*(1-L21),0)</f>
        <v>15595</v>
      </c>
      <c r="N21" s="38">
        <v>0.621</v>
      </c>
      <c r="O21" s="25">
        <f>M21*N21</f>
        <v>9684.4950000000008</v>
      </c>
      <c r="P21" s="36">
        <v>0.33900000000000002</v>
      </c>
      <c r="Q21" s="25">
        <f>M21*P21</f>
        <v>5286.7049999999999</v>
      </c>
      <c r="R21" s="39">
        <v>0.04</v>
      </c>
      <c r="S21" s="25">
        <f>M21*R21</f>
        <v>623.80000000000007</v>
      </c>
      <c r="T21" s="28">
        <v>0.21299999999999999</v>
      </c>
      <c r="U21" s="25">
        <f>M21*T21</f>
        <v>3321.7350000000001</v>
      </c>
      <c r="V21" s="39">
        <v>0.53700000000000003</v>
      </c>
      <c r="W21" s="25">
        <f>M21*V21</f>
        <v>8374.5150000000012</v>
      </c>
      <c r="X21" s="39">
        <v>0.4</v>
      </c>
      <c r="Y21" s="25">
        <f>X21*M21</f>
        <v>6238</v>
      </c>
      <c r="Z21" s="40">
        <v>2.8700000000000002E-3</v>
      </c>
      <c r="AA21" s="18">
        <f>M21*Z21</f>
        <v>44.757650000000005</v>
      </c>
      <c r="AB21" s="27">
        <f>IF(M21&gt;0,(AD21+AL21)/M21,0)</f>
        <v>3.0852137223469061E-3</v>
      </c>
      <c r="AC21" s="40">
        <v>2.7999999999999998E-4</v>
      </c>
      <c r="AD21" s="37">
        <f>AC21*M21</f>
        <v>4.3666</v>
      </c>
      <c r="AE21" s="28">
        <v>0.2177</v>
      </c>
      <c r="AF21" s="41">
        <f>AI21*(1-AJ21)*AE21</f>
        <v>43.727222000000005</v>
      </c>
      <c r="AG21" s="28">
        <f>IF(AND(AE21&gt;0,AC21&gt;0,Z21&gt;0),((Z21-AC21)*AE21)/((AE21-AC21)*Z21),0)</f>
        <v>0.90360121244483538</v>
      </c>
      <c r="AH21" s="29">
        <f t="shared" si="0"/>
        <v>0.91041495102190395</v>
      </c>
      <c r="AI21" s="34">
        <v>220</v>
      </c>
      <c r="AJ21" s="36">
        <v>8.6999999999999994E-2</v>
      </c>
      <c r="AK21" s="38">
        <v>0.21779999999999999</v>
      </c>
      <c r="AL21" s="41">
        <f>AI21*(1-AJ21)*AK21</f>
        <v>43.747308000000004</v>
      </c>
      <c r="AM21" s="42">
        <v>1.7</v>
      </c>
      <c r="AN21" s="42"/>
      <c r="AO21" s="121">
        <f>AO20+AI21-AN21</f>
        <v>781.30000000000041</v>
      </c>
      <c r="AP21" s="104"/>
      <c r="AQ21" s="43"/>
      <c r="AR21" s="44"/>
      <c r="AS21" s="45"/>
      <c r="AT21" s="45"/>
      <c r="AU21" s="45"/>
      <c r="AV21" s="45"/>
    </row>
    <row r="22" spans="1:48" x14ac:dyDescent="0.2">
      <c r="A22" s="158"/>
      <c r="B22" s="33">
        <v>3</v>
      </c>
      <c r="C22" s="46" t="s">
        <v>53</v>
      </c>
      <c r="D22" s="43">
        <v>18940</v>
      </c>
      <c r="E22" s="43">
        <v>2</v>
      </c>
      <c r="F22" s="43">
        <v>20608</v>
      </c>
      <c r="G22" s="37">
        <v>4.3</v>
      </c>
      <c r="H22" s="37">
        <v>6.2</v>
      </c>
      <c r="I22" s="43">
        <v>20444</v>
      </c>
      <c r="J22" s="37">
        <v>0.6</v>
      </c>
      <c r="K22" s="43">
        <v>16733</v>
      </c>
      <c r="L22" s="39">
        <v>6.5000000000000002E-2</v>
      </c>
      <c r="M22" s="37">
        <f>ROUND(K22*(1-L22),0)</f>
        <v>15645</v>
      </c>
      <c r="N22" s="28">
        <v>0.59399999999999997</v>
      </c>
      <c r="O22" s="25">
        <f>M22*N22</f>
        <v>9293.1299999999992</v>
      </c>
      <c r="P22" s="39">
        <v>0.38400000000000001</v>
      </c>
      <c r="Q22" s="25">
        <f>M22*P22</f>
        <v>6007.68</v>
      </c>
      <c r="R22" s="39">
        <v>2.1999999999999999E-2</v>
      </c>
      <c r="S22" s="25">
        <f>M22*R22</f>
        <v>344.19</v>
      </c>
      <c r="T22" s="28">
        <v>0.223</v>
      </c>
      <c r="U22" s="25">
        <f>M22*T22</f>
        <v>3488.835</v>
      </c>
      <c r="V22" s="39">
        <v>0.52100000000000002</v>
      </c>
      <c r="W22" s="25">
        <f>M22*V22</f>
        <v>8151.0450000000001</v>
      </c>
      <c r="X22" s="39">
        <v>0.4</v>
      </c>
      <c r="Y22" s="25">
        <f>X22*M22</f>
        <v>6258</v>
      </c>
      <c r="Z22" s="47">
        <v>3.0000000000000001E-3</v>
      </c>
      <c r="AA22" s="18">
        <f>M22*Z22</f>
        <v>46.935000000000002</v>
      </c>
      <c r="AB22" s="27">
        <f>IF(M22&gt;0,(AD22+AL22)/M22,0)</f>
        <v>3.3739895749440715E-3</v>
      </c>
      <c r="AC22" s="47">
        <v>2.5999999999999998E-4</v>
      </c>
      <c r="AD22" s="37">
        <f>AC22*M22</f>
        <v>4.0676999999999994</v>
      </c>
      <c r="AE22" s="28">
        <v>0.22339999999999999</v>
      </c>
      <c r="AF22" s="41">
        <f>AI22*(1-AJ22)*AE22</f>
        <v>49.0476934</v>
      </c>
      <c r="AG22" s="28">
        <f>IF(AND(AE22&gt;0,AC22&gt;0,Z22&gt;0),((Z22-AC22)*AE22)/((AE22-AC22)*Z22),0)</f>
        <v>0.9143975381673688</v>
      </c>
      <c r="AH22" s="29">
        <f t="shared" si="0"/>
        <v>0.92402256859294229</v>
      </c>
      <c r="AI22" s="43">
        <v>241</v>
      </c>
      <c r="AJ22" s="39">
        <v>8.8999999999999996E-2</v>
      </c>
      <c r="AK22" s="28">
        <v>0.22189999999999999</v>
      </c>
      <c r="AL22" s="41">
        <f>AI22*(1-AJ22)*AK22</f>
        <v>48.718366899999999</v>
      </c>
      <c r="AM22" s="18">
        <v>1.7</v>
      </c>
      <c r="AN22" s="18"/>
      <c r="AO22" s="121">
        <f>AO21+AI22-AN22</f>
        <v>1022.3000000000004</v>
      </c>
      <c r="AP22" s="104"/>
      <c r="AQ22" s="43"/>
      <c r="AR22" s="48"/>
      <c r="AS22" s="41"/>
      <c r="AT22" s="41"/>
      <c r="AU22" s="41"/>
      <c r="AV22" s="41"/>
    </row>
    <row r="23" spans="1:48" s="22" customFormat="1" ht="13.5" thickBot="1" x14ac:dyDescent="0.25">
      <c r="A23" s="159"/>
      <c r="B23" s="49" t="s">
        <v>38</v>
      </c>
      <c r="C23" s="50"/>
      <c r="D23" s="51">
        <f>SUM(D20:D22)</f>
        <v>45140</v>
      </c>
      <c r="E23" s="51"/>
      <c r="F23" s="51">
        <f>SUM(F20:F22)</f>
        <v>47592</v>
      </c>
      <c r="G23" s="52"/>
      <c r="H23" s="52"/>
      <c r="I23" s="51">
        <f>SUM(I20:I22)</f>
        <v>46643</v>
      </c>
      <c r="J23" s="52"/>
      <c r="K23" s="51">
        <f>SUM(K20:K22)</f>
        <v>49729</v>
      </c>
      <c r="L23" s="21">
        <f>IF(K23&gt;0,(K20*L20+K21*L21+K22*L22)/K23,0)</f>
        <v>6.7630054897544686E-2</v>
      </c>
      <c r="M23" s="52">
        <f>M20+M21+M22</f>
        <v>46365</v>
      </c>
      <c r="N23" s="53">
        <f>IF(M23&gt;0,O23/M23,0)</f>
        <v>0.56230454006254715</v>
      </c>
      <c r="O23" s="54">
        <f>O20+O21+O22</f>
        <v>26071.25</v>
      </c>
      <c r="P23" s="21">
        <f>IF(M23&gt;0,Q23/M23,0)</f>
        <v>0.38745842769330319</v>
      </c>
      <c r="Q23" s="54">
        <f>Q20+Q21+Q22</f>
        <v>17964.510000000002</v>
      </c>
      <c r="R23" s="21">
        <f>IF(M23&gt;0,S23/M23,0)</f>
        <v>5.0237032244149687E-2</v>
      </c>
      <c r="S23" s="54">
        <f>S20+S21+S22</f>
        <v>2329.2400000000002</v>
      </c>
      <c r="T23" s="21">
        <f>IF(M23&gt;0,U23/M23,0)</f>
        <v>0.22289863043243827</v>
      </c>
      <c r="U23" s="54">
        <f>U20+U21+U22</f>
        <v>10334.695</v>
      </c>
      <c r="V23" s="21">
        <f>IF(M23&gt;0,W23/M23,0)</f>
        <v>0.52475056615981885</v>
      </c>
      <c r="W23" s="54">
        <f>W20+W21+W22</f>
        <v>24330.06</v>
      </c>
      <c r="X23" s="21">
        <f>IF(M23&gt;0,Y23/M23,0)</f>
        <v>0.4</v>
      </c>
      <c r="Y23" s="54">
        <f>Y20+Y21+Y22</f>
        <v>18546</v>
      </c>
      <c r="Z23" s="55">
        <f>IF(M23&gt;0,AA23/M23,0)</f>
        <v>2.9138660627628602E-3</v>
      </c>
      <c r="AA23" s="56">
        <f>SUM(AA20:AA22)</f>
        <v>135.10140000000001</v>
      </c>
      <c r="AB23" s="55">
        <f>IF(M23&gt;0,(AB20*M20+AB21*M21+AB22*M22)/M23,0)</f>
        <v>3.1513379898630432E-3</v>
      </c>
      <c r="AC23" s="55">
        <f>IF(K23&gt;0,(K20*AC20+K21*AC21+K22*AC22)/K23,0)</f>
        <v>2.7327032516238009E-4</v>
      </c>
      <c r="AD23" s="52">
        <f>SUM(AD20:AD22)</f>
        <v>12.6693</v>
      </c>
      <c r="AE23" s="53">
        <f>IF(K23&gt;0,(K20*AE20+K21*AE21+K22*AE22)/K23,0)</f>
        <v>0.22128951517223353</v>
      </c>
      <c r="AF23" s="58">
        <f>SUM(AF20:AF22)</f>
        <v>133.9550394</v>
      </c>
      <c r="AG23" s="53">
        <f>IF(AND(AA23&gt;0),((AA20*AG20+AA21*AG21+AA22*AG22)/AA23),0)</f>
        <v>0.90734335937760691</v>
      </c>
      <c r="AH23" s="57">
        <f t="shared" si="0"/>
        <v>0.91441782319970777</v>
      </c>
      <c r="AI23" s="51">
        <f>SUM(AI20:AI22)</f>
        <v>663</v>
      </c>
      <c r="AJ23" s="21">
        <f>IF(AI23&gt;0,(AJ20*AI20+AJ21*AI21+AJ22*AI22)/AI23,0)</f>
        <v>8.7117647058823536E-2</v>
      </c>
      <c r="AK23" s="53">
        <f>IF(K23&gt;0,(AK20*K20+AK21*K21+AK22*K22)/K23,0)</f>
        <v>0.22045783345733877</v>
      </c>
      <c r="AL23" s="58">
        <f>SUM(AL20:AL22)</f>
        <v>133.44248590000001</v>
      </c>
      <c r="AM23" s="56"/>
      <c r="AN23" s="56">
        <f>SUM(AN20:AN22)</f>
        <v>1100.46</v>
      </c>
      <c r="AO23" s="105"/>
      <c r="AP23" s="106">
        <f>AO22</f>
        <v>1022.3000000000004</v>
      </c>
      <c r="AQ23" s="51">
        <f>SUM(AQ20:AQ22)</f>
        <v>0</v>
      </c>
      <c r="AR23" s="59"/>
      <c r="AS23" s="58"/>
      <c r="AT23" s="58"/>
      <c r="AU23" s="58"/>
      <c r="AV23" s="58"/>
    </row>
    <row r="24" spans="1:48" x14ac:dyDescent="0.2">
      <c r="A24" s="157">
        <v>6</v>
      </c>
      <c r="B24" s="23">
        <v>1</v>
      </c>
      <c r="C24" s="11" t="s">
        <v>54</v>
      </c>
      <c r="D24" s="12">
        <v>13711</v>
      </c>
      <c r="E24" s="12">
        <v>0</v>
      </c>
      <c r="F24" s="12">
        <v>12300</v>
      </c>
      <c r="G24" s="13">
        <v>2.9</v>
      </c>
      <c r="H24" s="13">
        <v>7.4</v>
      </c>
      <c r="I24" s="12">
        <v>11925</v>
      </c>
      <c r="J24" s="13">
        <v>2.2999999999999998</v>
      </c>
      <c r="K24" s="12">
        <v>16885</v>
      </c>
      <c r="L24" s="14">
        <v>6.4000000000000001E-2</v>
      </c>
      <c r="M24" s="24">
        <f>ROUND(K24*(1-L24),0)</f>
        <v>15804</v>
      </c>
      <c r="N24" s="15">
        <v>0.68400000000000005</v>
      </c>
      <c r="O24" s="25">
        <f>M24*N24</f>
        <v>10809.936000000002</v>
      </c>
      <c r="P24" s="14">
        <v>0.28299999999999997</v>
      </c>
      <c r="Q24" s="25">
        <f>M24*P24</f>
        <v>4472.5319999999992</v>
      </c>
      <c r="R24" s="16">
        <v>3.3000000000000002E-2</v>
      </c>
      <c r="S24" s="25">
        <f>M24*R24</f>
        <v>521.53200000000004</v>
      </c>
      <c r="T24" s="26">
        <v>0.224</v>
      </c>
      <c r="U24" s="25">
        <f>M24*T24</f>
        <v>3540.096</v>
      </c>
      <c r="V24" s="16">
        <v>0.51200000000000001</v>
      </c>
      <c r="W24" s="25">
        <f>M24*V24</f>
        <v>8091.6480000000001</v>
      </c>
      <c r="X24" s="16">
        <v>0.4</v>
      </c>
      <c r="Y24" s="25">
        <f>X24*M24</f>
        <v>6321.6</v>
      </c>
      <c r="Z24" s="17">
        <v>3.0799999999999998E-3</v>
      </c>
      <c r="AA24" s="18">
        <f>M24*Z24</f>
        <v>48.676319999999997</v>
      </c>
      <c r="AB24" s="27">
        <f>IF(M24&gt;0,(AD24+AL24)/M24,0)</f>
        <v>3.4169963300430275E-3</v>
      </c>
      <c r="AC24" s="17">
        <v>2.4000000000000001E-4</v>
      </c>
      <c r="AD24" s="24">
        <f>AC24*M24</f>
        <v>3.7929599999999999</v>
      </c>
      <c r="AE24" s="117">
        <v>0.2225</v>
      </c>
      <c r="AF24" s="30">
        <f>AI24*(1-AJ24)*AE24</f>
        <v>50.618749999999999</v>
      </c>
      <c r="AG24" s="28">
        <f>IF(AND(AE24&gt;0,AC24&gt;0,Z24&gt;0),((Z24-AC24)*AE24)/((AE24-AC24)*Z24),0)</f>
        <v>0.92307359696903457</v>
      </c>
      <c r="AH24" s="60">
        <f t="shared" si="0"/>
        <v>0.93077504493527341</v>
      </c>
      <c r="AI24" s="12">
        <v>250</v>
      </c>
      <c r="AJ24" s="14">
        <v>0.09</v>
      </c>
      <c r="AK24" s="15">
        <v>0.22070000000000001</v>
      </c>
      <c r="AL24" s="30">
        <f>AI24*(1-AJ24)*AK24</f>
        <v>50.209250000000004</v>
      </c>
      <c r="AM24" s="19">
        <v>1.65</v>
      </c>
      <c r="AN24" s="19"/>
      <c r="AO24" s="101">
        <f>AO22+AI24-AN24</f>
        <v>1272.3000000000004</v>
      </c>
      <c r="AP24" s="102"/>
      <c r="AQ24" s="12"/>
      <c r="AR24" s="31"/>
      <c r="AS24" s="20"/>
      <c r="AT24" s="20"/>
      <c r="AU24" s="20"/>
      <c r="AV24" s="20"/>
    </row>
    <row r="25" spans="1:48" x14ac:dyDescent="0.2">
      <c r="A25" s="158"/>
      <c r="B25" s="33">
        <v>2</v>
      </c>
      <c r="C25" s="11" t="s">
        <v>56</v>
      </c>
      <c r="D25" s="34">
        <v>19149</v>
      </c>
      <c r="E25" s="34">
        <v>2</v>
      </c>
      <c r="F25" s="34">
        <v>20844</v>
      </c>
      <c r="G25" s="35">
        <v>2.7</v>
      </c>
      <c r="H25" s="35">
        <v>5.2</v>
      </c>
      <c r="I25" s="34">
        <v>19826</v>
      </c>
      <c r="J25" s="35">
        <v>1.1000000000000001</v>
      </c>
      <c r="K25" s="34">
        <v>16956</v>
      </c>
      <c r="L25" s="36">
        <v>6.2E-2</v>
      </c>
      <c r="M25" s="37">
        <f>ROUND(K25*(1-L25),0)</f>
        <v>15905</v>
      </c>
      <c r="N25" s="38">
        <v>0.70299999999999996</v>
      </c>
      <c r="O25" s="25">
        <f>M25*N25</f>
        <v>11181.215</v>
      </c>
      <c r="P25" s="36">
        <v>0.27300000000000002</v>
      </c>
      <c r="Q25" s="25">
        <f>M25*P25</f>
        <v>4342.0650000000005</v>
      </c>
      <c r="R25" s="39">
        <v>2.4E-2</v>
      </c>
      <c r="S25" s="25">
        <f>M25*R25</f>
        <v>381.72</v>
      </c>
      <c r="T25" s="28">
        <v>0.23599999999999999</v>
      </c>
      <c r="U25" s="25">
        <f>M25*T25</f>
        <v>3753.58</v>
      </c>
      <c r="V25" s="39">
        <v>0.501</v>
      </c>
      <c r="W25" s="25">
        <f>M25*V25</f>
        <v>7968.4049999999997</v>
      </c>
      <c r="X25" s="39">
        <v>0.4</v>
      </c>
      <c r="Y25" s="25">
        <f>X25*M25</f>
        <v>6362</v>
      </c>
      <c r="Z25" s="40">
        <v>3.0200000000000001E-3</v>
      </c>
      <c r="AA25" s="18">
        <f>M25*Z25</f>
        <v>48.033100000000005</v>
      </c>
      <c r="AB25" s="27">
        <f>IF(M25&gt;0,(AD25+AL25)/M25,0)</f>
        <v>3.2370081483810123E-3</v>
      </c>
      <c r="AC25" s="40">
        <v>2.4000000000000001E-4</v>
      </c>
      <c r="AD25" s="37">
        <f>AC25*M25</f>
        <v>3.8172000000000001</v>
      </c>
      <c r="AE25" s="28">
        <v>0.22209999999999999</v>
      </c>
      <c r="AF25" s="41">
        <f>AI25*(1-AJ25)*AE25</f>
        <v>47.242002599999999</v>
      </c>
      <c r="AG25" s="28">
        <f>IF(AND(AE25&gt;0,AC25&gt;0,Z25&gt;0),((Z25-AC25)*AE25)/((AE25-AC25)*Z25),0)</f>
        <v>0.92152559665632461</v>
      </c>
      <c r="AH25" s="29">
        <f t="shared" si="0"/>
        <v>0.92685007241046402</v>
      </c>
      <c r="AI25" s="34">
        <v>234</v>
      </c>
      <c r="AJ25" s="36">
        <v>9.0999999999999998E-2</v>
      </c>
      <c r="AK25" s="38">
        <v>0.22409999999999999</v>
      </c>
      <c r="AL25" s="41">
        <f>AI25*(1-AJ25)*AK25</f>
        <v>47.667414600000001</v>
      </c>
      <c r="AM25" s="42">
        <v>1.6</v>
      </c>
      <c r="AN25" s="42"/>
      <c r="AO25" s="121">
        <f>AO24+AI25-AN25</f>
        <v>1506.3000000000004</v>
      </c>
      <c r="AP25" s="104"/>
      <c r="AQ25" s="43"/>
      <c r="AR25" s="44"/>
      <c r="AS25" s="45"/>
      <c r="AT25" s="45"/>
      <c r="AU25" s="45"/>
      <c r="AV25" s="45"/>
    </row>
    <row r="26" spans="1:48" x14ac:dyDescent="0.2">
      <c r="A26" s="158"/>
      <c r="B26" s="33">
        <v>3</v>
      </c>
      <c r="C26" s="46" t="s">
        <v>53</v>
      </c>
      <c r="D26" s="43">
        <v>17100</v>
      </c>
      <c r="E26" s="43">
        <v>3</v>
      </c>
      <c r="F26" s="43">
        <v>19600</v>
      </c>
      <c r="G26" s="37">
        <v>3</v>
      </c>
      <c r="H26" s="37">
        <v>5.2</v>
      </c>
      <c r="I26" s="43">
        <v>19699</v>
      </c>
      <c r="J26" s="37">
        <v>0.5</v>
      </c>
      <c r="K26" s="43">
        <v>16837</v>
      </c>
      <c r="L26" s="39">
        <v>6.6000000000000003E-2</v>
      </c>
      <c r="M26" s="37">
        <f>ROUND(K26*(1-L26),0)</f>
        <v>15726</v>
      </c>
      <c r="N26" s="28">
        <v>0.67800000000000005</v>
      </c>
      <c r="O26" s="25">
        <f>M26*N26</f>
        <v>10662.228000000001</v>
      </c>
      <c r="P26" s="39">
        <v>0.29599999999999999</v>
      </c>
      <c r="Q26" s="25">
        <f>M26*P26</f>
        <v>4654.8959999999997</v>
      </c>
      <c r="R26" s="39">
        <v>2.5999999999999999E-2</v>
      </c>
      <c r="S26" s="25">
        <f>M26*R26</f>
        <v>408.87599999999998</v>
      </c>
      <c r="T26" s="28">
        <v>0.222</v>
      </c>
      <c r="U26" s="25">
        <f>M26*T26</f>
        <v>3491.172</v>
      </c>
      <c r="V26" s="39">
        <v>0.51800000000000002</v>
      </c>
      <c r="W26" s="25">
        <f>M26*V26</f>
        <v>8146.0680000000002</v>
      </c>
      <c r="X26" s="39">
        <v>0.4</v>
      </c>
      <c r="Y26" s="25">
        <f>X26*M26</f>
        <v>6290.4000000000005</v>
      </c>
      <c r="Z26" s="47">
        <v>2.98E-3</v>
      </c>
      <c r="AA26" s="18">
        <f>M26*Z26</f>
        <v>46.863480000000003</v>
      </c>
      <c r="AB26" s="27">
        <f>IF(M26&gt;0,(AD26+AL26)/M26,0)</f>
        <v>3.2228514816227904E-3</v>
      </c>
      <c r="AC26" s="47">
        <v>2.5000000000000001E-4</v>
      </c>
      <c r="AD26" s="37">
        <f>AC26*M26</f>
        <v>3.9315000000000002</v>
      </c>
      <c r="AE26" s="28">
        <v>0.2235</v>
      </c>
      <c r="AF26" s="41">
        <f>AI26*(1-AJ26)*AE26</f>
        <v>47.237172000000001</v>
      </c>
      <c r="AG26" s="28">
        <f>IF(AND(AE26&gt;0,AC26&gt;0,Z26&gt;0),((Z26-AC26)*AE26)/((AE26-AC26)*Z26),0)</f>
        <v>0.91713325867861129</v>
      </c>
      <c r="AH26" s="29">
        <f t="shared" si="0"/>
        <v>0.92347264954029307</v>
      </c>
      <c r="AI26" s="43">
        <v>232</v>
      </c>
      <c r="AJ26" s="39">
        <v>8.8999999999999996E-2</v>
      </c>
      <c r="AK26" s="28">
        <v>0.22120000000000001</v>
      </c>
      <c r="AL26" s="41">
        <f>AI26*(1-AJ26)*AK26</f>
        <v>46.751062400000002</v>
      </c>
      <c r="AM26" s="18">
        <v>1.62</v>
      </c>
      <c r="AN26" s="18"/>
      <c r="AO26" s="121">
        <f>AO25+AI26-AN26</f>
        <v>1738.3000000000004</v>
      </c>
      <c r="AP26" s="104"/>
      <c r="AQ26" s="43"/>
      <c r="AR26" s="48"/>
      <c r="AS26" s="41"/>
      <c r="AT26" s="41"/>
      <c r="AU26" s="41"/>
      <c r="AV26" s="41"/>
    </row>
    <row r="27" spans="1:48" s="22" customFormat="1" ht="13.5" thickBot="1" x14ac:dyDescent="0.25">
      <c r="A27" s="159"/>
      <c r="B27" s="49" t="s">
        <v>38</v>
      </c>
      <c r="C27" s="50"/>
      <c r="D27" s="51">
        <f>SUM(D24:D26)</f>
        <v>49960</v>
      </c>
      <c r="E27" s="51"/>
      <c r="F27" s="51">
        <f>SUM(F24:F26)</f>
        <v>52744</v>
      </c>
      <c r="G27" s="52"/>
      <c r="H27" s="52"/>
      <c r="I27" s="51">
        <f>SUM(I24:I26)</f>
        <v>51450</v>
      </c>
      <c r="J27" s="52"/>
      <c r="K27" s="51">
        <f>SUM(K24:K26)</f>
        <v>50678</v>
      </c>
      <c r="L27" s="21">
        <f>IF(K27&gt;0,(K24*L24+K25*L25+K26*L26)/K27,0)</f>
        <v>6.3995303682071125E-2</v>
      </c>
      <c r="M27" s="52">
        <f>M24+M25+M26</f>
        <v>47435</v>
      </c>
      <c r="N27" s="53">
        <f>IF(M27&gt;0,O27/M27,0)</f>
        <v>0.68838155370507015</v>
      </c>
      <c r="O27" s="54">
        <f>O24+O25+O26</f>
        <v>32653.379000000001</v>
      </c>
      <c r="P27" s="21">
        <f>IF(M27&gt;0,Q27/M27,0)</f>
        <v>0.28395684621060396</v>
      </c>
      <c r="Q27" s="54">
        <f>Q24+Q25+Q26</f>
        <v>13469.492999999999</v>
      </c>
      <c r="R27" s="21">
        <f>IF(M27&gt;0,S27/M27,0)</f>
        <v>2.7661600084325923E-2</v>
      </c>
      <c r="S27" s="54">
        <f>S24+S25+S26</f>
        <v>1312.1280000000002</v>
      </c>
      <c r="T27" s="21">
        <f>IF(M27&gt;0,U27/M27,0)</f>
        <v>0.22736055655106988</v>
      </c>
      <c r="U27" s="54">
        <f>U24+U25+U26</f>
        <v>10784.848</v>
      </c>
      <c r="V27" s="21">
        <f>IF(M27&gt;0,W27/M27,0)</f>
        <v>0.51030085379993673</v>
      </c>
      <c r="W27" s="54">
        <f>W24+W25+W26</f>
        <v>24206.120999999999</v>
      </c>
      <c r="X27" s="21">
        <f>IF(M27&gt;0,Y27/M27,0)</f>
        <v>0.4</v>
      </c>
      <c r="Y27" s="54">
        <f>Y24+Y25+Y26</f>
        <v>18974</v>
      </c>
      <c r="Z27" s="55">
        <f>IF(M27&gt;0,AA27/M27,0)</f>
        <v>3.0267292083904292E-3</v>
      </c>
      <c r="AA27" s="56">
        <f>SUM(AA24:AA26)</f>
        <v>143.5729</v>
      </c>
      <c r="AB27" s="55">
        <f>IF(M27&gt;0,(AB24*M24+AB25*M25+AB26*M26)/M27,0)</f>
        <v>3.2922817961420891E-3</v>
      </c>
      <c r="AC27" s="55">
        <f>IF(K27&gt;0,(K24*AC24+K25*AC25+K26*AC26)/K27,0)</f>
        <v>2.4332234894826156E-4</v>
      </c>
      <c r="AD27" s="52">
        <f>SUM(AD24:AD26)</f>
        <v>11.54166</v>
      </c>
      <c r="AE27" s="53">
        <f>IF(K27&gt;0,(K24*AE24+K25*AE25+K26*AE26)/K27,0)</f>
        <v>0.2226984016733099</v>
      </c>
      <c r="AF27" s="58">
        <f>SUM(AF24:AF26)</f>
        <v>145.0979246</v>
      </c>
      <c r="AG27" s="53">
        <f>IF(AND(AA27&gt;0),((AA24*AG24+AA25*AG25+AA26*AG26)/AA27),0)</f>
        <v>0.92061672538333195</v>
      </c>
      <c r="AH27" s="57">
        <f t="shared" si="0"/>
        <v>0.92710923573782611</v>
      </c>
      <c r="AI27" s="51">
        <f>SUM(AI24:AI26)</f>
        <v>716</v>
      </c>
      <c r="AJ27" s="21">
        <f>IF(AI27&gt;0,(AJ24*AI24+AJ25*AI25+AJ26*AI26)/AI27,0)</f>
        <v>9.0002793296089373E-2</v>
      </c>
      <c r="AK27" s="53">
        <f>IF(K27&gt;0,(AK24*K24+AK25*K25+AK26*K26)/K27,0)</f>
        <v>0.2220036998303011</v>
      </c>
      <c r="AL27" s="58">
        <f>SUM(AL24:AL26)</f>
        <v>144.62772699999999</v>
      </c>
      <c r="AM27" s="56"/>
      <c r="AN27" s="56">
        <f>SUM(AN24:AN26)</f>
        <v>0</v>
      </c>
      <c r="AO27" s="105"/>
      <c r="AP27" s="106">
        <f>AO26</f>
        <v>1738.3000000000004</v>
      </c>
      <c r="AQ27" s="51">
        <f>SUM(AQ24:AQ26)</f>
        <v>0</v>
      </c>
      <c r="AR27" s="59"/>
      <c r="AS27" s="58"/>
      <c r="AT27" s="58"/>
      <c r="AU27" s="58"/>
      <c r="AV27" s="58"/>
    </row>
    <row r="28" spans="1:48" x14ac:dyDescent="0.2">
      <c r="A28" s="157">
        <v>7</v>
      </c>
      <c r="B28" s="23">
        <v>1</v>
      </c>
      <c r="C28" s="11" t="s">
        <v>54</v>
      </c>
      <c r="D28" s="12">
        <v>15735</v>
      </c>
      <c r="E28" s="12">
        <v>0</v>
      </c>
      <c r="F28" s="12">
        <v>9275</v>
      </c>
      <c r="G28" s="13">
        <v>2.9</v>
      </c>
      <c r="H28" s="13">
        <v>6.2</v>
      </c>
      <c r="I28" s="12">
        <v>9456</v>
      </c>
      <c r="J28" s="13">
        <v>3.3</v>
      </c>
      <c r="K28" s="12">
        <v>16618</v>
      </c>
      <c r="L28" s="14">
        <v>6.5000000000000002E-2</v>
      </c>
      <c r="M28" s="24">
        <f>ROUND(K28*(1-L28),0)</f>
        <v>15538</v>
      </c>
      <c r="N28" s="15">
        <v>0.67500000000000004</v>
      </c>
      <c r="O28" s="25">
        <f>M28*N28</f>
        <v>10488.150000000001</v>
      </c>
      <c r="P28" s="14">
        <v>0.28899999999999998</v>
      </c>
      <c r="Q28" s="25">
        <f>M28*P28</f>
        <v>4490.482</v>
      </c>
      <c r="R28" s="16">
        <v>3.5999999999999997E-2</v>
      </c>
      <c r="S28" s="25">
        <f>M28*R28</f>
        <v>559.36799999999994</v>
      </c>
      <c r="T28" s="26">
        <v>0.23699999999999999</v>
      </c>
      <c r="U28" s="25">
        <f>M28*T28</f>
        <v>3682.5059999999999</v>
      </c>
      <c r="V28" s="16">
        <v>0.501</v>
      </c>
      <c r="W28" s="25">
        <f>M28*V28</f>
        <v>7784.5380000000005</v>
      </c>
      <c r="X28" s="16">
        <v>0.4</v>
      </c>
      <c r="Y28" s="25">
        <f>X28*M28</f>
        <v>6215.2000000000007</v>
      </c>
      <c r="Z28" s="17">
        <v>2.96E-3</v>
      </c>
      <c r="AA28" s="18">
        <f>M28*Z28</f>
        <v>45.99248</v>
      </c>
      <c r="AB28" s="27">
        <f>IF(M28&gt;0,(AD28+AL28)/M28,0)</f>
        <v>3.2050715986613461E-3</v>
      </c>
      <c r="AC28" s="17">
        <v>2.5999999999999998E-4</v>
      </c>
      <c r="AD28" s="24">
        <f>AC28*M28</f>
        <v>4.0398799999999992</v>
      </c>
      <c r="AE28" s="117">
        <v>0.21859999999999999</v>
      </c>
      <c r="AF28" s="30">
        <f>AI28*(1-AJ28)*AE28</f>
        <v>46.204388999999999</v>
      </c>
      <c r="AG28" s="28">
        <f>IF(AND(AE28&gt;0,AC28&gt;0,Z28&gt;0),((Z28-AC28)*AE28)/((AE28-AC28)*Z28),0)</f>
        <v>0.91324836790624109</v>
      </c>
      <c r="AH28" s="60">
        <f t="shared" si="0"/>
        <v>0.91998339724260059</v>
      </c>
      <c r="AI28" s="12">
        <v>231</v>
      </c>
      <c r="AJ28" s="14">
        <v>8.5000000000000006E-2</v>
      </c>
      <c r="AK28" s="15">
        <v>0.2165</v>
      </c>
      <c r="AL28" s="30">
        <f>AI28*(1-AJ28)*AK28</f>
        <v>45.7605225</v>
      </c>
      <c r="AM28" s="19">
        <v>1.6</v>
      </c>
      <c r="AN28" s="19"/>
      <c r="AO28" s="101">
        <f>AO26+AI28-AN28</f>
        <v>1969.3000000000004</v>
      </c>
      <c r="AP28" s="102"/>
      <c r="AQ28" s="12"/>
      <c r="AR28" s="31"/>
      <c r="AS28" s="20"/>
      <c r="AT28" s="20"/>
      <c r="AU28" s="20"/>
      <c r="AV28" s="20"/>
    </row>
    <row r="29" spans="1:48" x14ac:dyDescent="0.2">
      <c r="A29" s="158"/>
      <c r="B29" s="33">
        <v>2</v>
      </c>
      <c r="C29" s="11" t="s">
        <v>56</v>
      </c>
      <c r="D29" s="34">
        <v>15000</v>
      </c>
      <c r="E29" s="34">
        <v>1</v>
      </c>
      <c r="F29" s="34">
        <v>12414</v>
      </c>
      <c r="G29" s="35">
        <v>2.6</v>
      </c>
      <c r="H29" s="35">
        <v>5.8</v>
      </c>
      <c r="I29" s="34">
        <v>11631</v>
      </c>
      <c r="J29" s="35">
        <v>3.1</v>
      </c>
      <c r="K29" s="34">
        <v>16474</v>
      </c>
      <c r="L29" s="36">
        <v>6.6000000000000003E-2</v>
      </c>
      <c r="M29" s="37">
        <f>ROUND(K29*(1-L29),0)</f>
        <v>15387</v>
      </c>
      <c r="N29" s="38">
        <v>0.54400000000000004</v>
      </c>
      <c r="O29" s="25">
        <f>M29*N29</f>
        <v>8370.5280000000002</v>
      </c>
      <c r="P29" s="36">
        <v>0.39200000000000002</v>
      </c>
      <c r="Q29" s="25">
        <f>M29*P29</f>
        <v>6031.7040000000006</v>
      </c>
      <c r="R29" s="39">
        <v>6.4000000000000001E-2</v>
      </c>
      <c r="S29" s="25">
        <f>M29*R29</f>
        <v>984.76800000000003</v>
      </c>
      <c r="T29" s="28">
        <v>0.23300000000000001</v>
      </c>
      <c r="U29" s="25">
        <f>M29*T29</f>
        <v>3585.1710000000003</v>
      </c>
      <c r="V29" s="39">
        <v>0.50600000000000001</v>
      </c>
      <c r="W29" s="25">
        <f>M29*V29</f>
        <v>7785.8220000000001</v>
      </c>
      <c r="X29" s="39">
        <v>0.4</v>
      </c>
      <c r="Y29" s="25">
        <f>X29*M29</f>
        <v>6154.8</v>
      </c>
      <c r="Z29" s="40">
        <v>2.9299999999999999E-3</v>
      </c>
      <c r="AA29" s="18">
        <f>M29*Z29</f>
        <v>45.083909999999996</v>
      </c>
      <c r="AB29" s="27">
        <f>IF(M29&gt;0,(AD29+AL29)/M29,0)</f>
        <v>3.0881879508676152E-3</v>
      </c>
      <c r="AC29" s="40">
        <v>2.5999999999999998E-4</v>
      </c>
      <c r="AD29" s="37">
        <f>AC29*M29</f>
        <v>4.0006199999999996</v>
      </c>
      <c r="AE29" s="28">
        <v>0.21890000000000001</v>
      </c>
      <c r="AF29" s="41">
        <f>AI29*(1-AJ29)*AE29</f>
        <v>42.909653600000006</v>
      </c>
      <c r="AG29" s="28">
        <f>IF(AND(AE29&gt;0,AC29&gt;0,Z29&gt;0),((Z29-AC29)*AE29)/((AE29-AC29)*Z29),0)</f>
        <v>0.91234644448024349</v>
      </c>
      <c r="AH29" s="29">
        <f t="shared" si="0"/>
        <v>0.91688205896812713</v>
      </c>
      <c r="AI29" s="34">
        <v>214</v>
      </c>
      <c r="AJ29" s="36">
        <v>8.4000000000000005E-2</v>
      </c>
      <c r="AK29" s="38">
        <v>0.222</v>
      </c>
      <c r="AL29" s="41">
        <f>AI29*(1-AJ29)*AK29</f>
        <v>43.517327999999999</v>
      </c>
      <c r="AM29" s="42">
        <v>1.6</v>
      </c>
      <c r="AN29" s="42"/>
      <c r="AO29" s="121">
        <f>AO28+AI29-AN29</f>
        <v>2183.3000000000002</v>
      </c>
      <c r="AP29" s="104"/>
      <c r="AQ29" s="43"/>
      <c r="AR29" s="44"/>
      <c r="AS29" s="45"/>
      <c r="AT29" s="45"/>
      <c r="AU29" s="45"/>
      <c r="AV29" s="45"/>
    </row>
    <row r="30" spans="1:48" x14ac:dyDescent="0.2">
      <c r="A30" s="158"/>
      <c r="B30" s="33">
        <v>3</v>
      </c>
      <c r="C30" s="46" t="s">
        <v>53</v>
      </c>
      <c r="D30" s="43">
        <v>13503</v>
      </c>
      <c r="E30" s="43">
        <v>0</v>
      </c>
      <c r="F30" s="43">
        <v>19470</v>
      </c>
      <c r="G30" s="37">
        <v>3.7</v>
      </c>
      <c r="H30" s="37">
        <v>7</v>
      </c>
      <c r="I30" s="43">
        <v>18617</v>
      </c>
      <c r="J30" s="37">
        <v>2.2999999999999998</v>
      </c>
      <c r="K30" s="43">
        <v>16347</v>
      </c>
      <c r="L30" s="39">
        <v>6.4000000000000001E-2</v>
      </c>
      <c r="M30" s="37">
        <f>ROUND(K30*(1-L30),0)</f>
        <v>15301</v>
      </c>
      <c r="N30" s="28">
        <v>0.51800000000000002</v>
      </c>
      <c r="O30" s="25">
        <f>M30*N30</f>
        <v>7925.9180000000006</v>
      </c>
      <c r="P30" s="39">
        <v>0.42699999999999999</v>
      </c>
      <c r="Q30" s="25">
        <f>M30*P30</f>
        <v>6533.527</v>
      </c>
      <c r="R30" s="39">
        <v>5.5E-2</v>
      </c>
      <c r="S30" s="25">
        <f>M30*R30</f>
        <v>841.55499999999995</v>
      </c>
      <c r="T30" s="28">
        <v>0.218</v>
      </c>
      <c r="U30" s="25">
        <f>M30*T30</f>
        <v>3335.6179999999999</v>
      </c>
      <c r="V30" s="39">
        <v>0.51400000000000001</v>
      </c>
      <c r="W30" s="25">
        <f>M30*V30</f>
        <v>7864.7139999999999</v>
      </c>
      <c r="X30" s="39">
        <v>0.4</v>
      </c>
      <c r="Y30" s="25">
        <f>X30*M30</f>
        <v>6120.4000000000005</v>
      </c>
      <c r="Z30" s="47">
        <v>2.8900000000000002E-3</v>
      </c>
      <c r="AA30" s="18">
        <f>M30*Z30</f>
        <v>44.219890000000007</v>
      </c>
      <c r="AB30" s="27">
        <f>IF(M30&gt;0,(AD30+AL30)/M30,0)</f>
        <v>3.0947800797333511E-3</v>
      </c>
      <c r="AC30" s="47">
        <v>2.7E-4</v>
      </c>
      <c r="AD30" s="37">
        <f>AC30*M30</f>
        <v>4.1312699999999998</v>
      </c>
      <c r="AE30" s="28">
        <v>0.2145</v>
      </c>
      <c r="AF30" s="41">
        <f>AI30*(1-AJ30)*AE30</f>
        <v>41.667912000000001</v>
      </c>
      <c r="AG30" s="28">
        <f>IF(AND(AE30&gt;0,AC30&gt;0,Z30&gt;0),((Z30-AC30)*AE30)/((AE30-AC30)*Z30),0)</f>
        <v>0.90771697527170203</v>
      </c>
      <c r="AH30" s="29">
        <f t="shared" si="0"/>
        <v>0.91386528106848219</v>
      </c>
      <c r="AI30" s="43">
        <v>213</v>
      </c>
      <c r="AJ30" s="39">
        <v>8.7999999999999995E-2</v>
      </c>
      <c r="AK30" s="28">
        <v>0.2225</v>
      </c>
      <c r="AL30" s="41">
        <f>AI30*(1-AJ30)*AK30</f>
        <v>43.221960000000003</v>
      </c>
      <c r="AM30" s="18">
        <v>1.6</v>
      </c>
      <c r="AN30" s="18"/>
      <c r="AO30" s="121">
        <f>AO29+AI30-AN30</f>
        <v>2396.3000000000002</v>
      </c>
      <c r="AP30" s="104"/>
      <c r="AQ30" s="43"/>
      <c r="AR30" s="48"/>
      <c r="AS30" s="41"/>
      <c r="AT30" s="41"/>
      <c r="AU30" s="41"/>
      <c r="AV30" s="41"/>
    </row>
    <row r="31" spans="1:48" s="22" customFormat="1" ht="13.5" thickBot="1" x14ac:dyDescent="0.25">
      <c r="A31" s="159"/>
      <c r="B31" s="49" t="s">
        <v>38</v>
      </c>
      <c r="C31" s="50"/>
      <c r="D31" s="51">
        <f>SUM(D28:D30)</f>
        <v>44238</v>
      </c>
      <c r="E31" s="51"/>
      <c r="F31" s="51">
        <f>SUM(F28:F30)</f>
        <v>41159</v>
      </c>
      <c r="G31" s="52"/>
      <c r="H31" s="52"/>
      <c r="I31" s="51">
        <f>SUM(I28:I30)</f>
        <v>39704</v>
      </c>
      <c r="J31" s="52"/>
      <c r="K31" s="51">
        <f>SUM(K28:K30)</f>
        <v>49439</v>
      </c>
      <c r="L31" s="21">
        <f>IF(K31&gt;0,(K28*L28+K29*L29+K30*L30)/K31,0)</f>
        <v>6.5002568822184914E-2</v>
      </c>
      <c r="M31" s="52">
        <f>M28+M29+M30</f>
        <v>46226</v>
      </c>
      <c r="N31" s="53">
        <f>IF(M31&gt;0,O31/M31,0)</f>
        <v>0.57942707567169993</v>
      </c>
      <c r="O31" s="54">
        <f>O28+O29+O30</f>
        <v>26784.596000000001</v>
      </c>
      <c r="P31" s="21">
        <f>IF(M31&gt;0,Q31/M31,0)</f>
        <v>0.36896363518366293</v>
      </c>
      <c r="Q31" s="54">
        <f>Q28+Q29+Q30</f>
        <v>17055.713000000003</v>
      </c>
      <c r="R31" s="21">
        <f>IF(M31&gt;0,S31/M31,0)</f>
        <v>5.1609289144637215E-2</v>
      </c>
      <c r="S31" s="54">
        <f>S28+S29+S30</f>
        <v>2385.6909999999998</v>
      </c>
      <c r="T31" s="21">
        <f>IF(M31&gt;0,U31/M31,0)</f>
        <v>0.22937946177475879</v>
      </c>
      <c r="U31" s="54">
        <f>U28+U29+U30</f>
        <v>10603.295</v>
      </c>
      <c r="V31" s="21">
        <f>IF(M31&gt;0,W31/M31,0)</f>
        <v>0.50696737766624844</v>
      </c>
      <c r="W31" s="54">
        <f>W28+W29+W30</f>
        <v>23435.074000000001</v>
      </c>
      <c r="X31" s="21">
        <f>IF(M31&gt;0,Y31/M31,0)</f>
        <v>0.4</v>
      </c>
      <c r="Y31" s="54">
        <f>Y28+Y29+Y30</f>
        <v>18490.400000000001</v>
      </c>
      <c r="Z31" s="55">
        <f>IF(M31&gt;0,AA31/M31,0)</f>
        <v>2.926843767576689E-3</v>
      </c>
      <c r="AA31" s="56">
        <f>SUM(AA28:AA30)</f>
        <v>135.29628000000002</v>
      </c>
      <c r="AB31" s="55">
        <f>IF(M31&gt;0,(AB28*M28+AB29*M29+AB30*M30)/M31,0)</f>
        <v>3.1296582118288409E-3</v>
      </c>
      <c r="AC31" s="55">
        <f>IF(K31&gt;0,(K28*AC28+K29*AC29+K30*AC30)/K31,0)</f>
        <v>2.6330649891785835E-4</v>
      </c>
      <c r="AD31" s="52">
        <f>SUM(AD28:AD30)</f>
        <v>12.171769999999999</v>
      </c>
      <c r="AE31" s="53">
        <f>IF(K31&gt;0,(K28*AE28+K29*AE29+K30*AE30)/K31,0)</f>
        <v>0.21734430105786931</v>
      </c>
      <c r="AF31" s="58">
        <f>SUM(AF28:AF30)</f>
        <v>130.78195460000001</v>
      </c>
      <c r="AG31" s="53">
        <f>IF(AND(AA31&gt;0),((AA28*AG28+AA29*AG29+AA30*AG30)/AA31),0)</f>
        <v>0.91113995954194071</v>
      </c>
      <c r="AH31" s="57">
        <f t="shared" si="0"/>
        <v>0.91696321908666856</v>
      </c>
      <c r="AI31" s="51">
        <f>SUM(AI28:AI30)</f>
        <v>658</v>
      </c>
      <c r="AJ31" s="21">
        <f>IF(AI31&gt;0,(AJ28*AI28+AJ29*AI29+AJ30*AI30)/AI31,0)</f>
        <v>8.5645896656534964E-2</v>
      </c>
      <c r="AK31" s="53">
        <f>IF(K31&gt;0,(AK28*K28+AK29*K29+AK30*K30)/K31,0)</f>
        <v>0.22031660227755415</v>
      </c>
      <c r="AL31" s="58">
        <f>SUM(AL28:AL30)</f>
        <v>132.4998105</v>
      </c>
      <c r="AM31" s="56"/>
      <c r="AN31" s="56">
        <f>SUM(AN28:AN30)</f>
        <v>0</v>
      </c>
      <c r="AO31" s="105"/>
      <c r="AP31" s="106">
        <f>AO30</f>
        <v>2396.3000000000002</v>
      </c>
      <c r="AQ31" s="51">
        <f>SUM(AQ28:AQ30)</f>
        <v>0</v>
      </c>
      <c r="AR31" s="59"/>
      <c r="AS31" s="58"/>
      <c r="AT31" s="58"/>
      <c r="AU31" s="58"/>
      <c r="AV31" s="58"/>
    </row>
    <row r="32" spans="1:48" x14ac:dyDescent="0.2">
      <c r="A32" s="157">
        <v>8</v>
      </c>
      <c r="B32" s="23">
        <v>1</v>
      </c>
      <c r="C32" s="11" t="s">
        <v>54</v>
      </c>
      <c r="D32" s="12">
        <v>5112</v>
      </c>
      <c r="E32" s="12">
        <v>1</v>
      </c>
      <c r="F32" s="12">
        <v>7246</v>
      </c>
      <c r="G32" s="13">
        <v>2.5</v>
      </c>
      <c r="H32" s="13">
        <v>6.6</v>
      </c>
      <c r="I32" s="12">
        <v>8054</v>
      </c>
      <c r="J32" s="13">
        <v>5</v>
      </c>
      <c r="K32" s="12">
        <v>15671</v>
      </c>
      <c r="L32" s="14">
        <v>6.4000000000000001E-2</v>
      </c>
      <c r="M32" s="24">
        <f>ROUND(K32*(1-L32),0)</f>
        <v>14668</v>
      </c>
      <c r="N32" s="15">
        <v>0.60299999999999998</v>
      </c>
      <c r="O32" s="25">
        <f>M32*N32</f>
        <v>8844.8040000000001</v>
      </c>
      <c r="P32" s="14">
        <v>0.34200000000000003</v>
      </c>
      <c r="Q32" s="25">
        <f>M32*P32</f>
        <v>5016.4560000000001</v>
      </c>
      <c r="R32" s="16">
        <v>5.5E-2</v>
      </c>
      <c r="S32" s="25">
        <f>M32*R32</f>
        <v>806.74</v>
      </c>
      <c r="T32" s="26">
        <v>0.216</v>
      </c>
      <c r="U32" s="25">
        <f>M32*T32</f>
        <v>3168.288</v>
      </c>
      <c r="V32" s="16">
        <v>0.51500000000000001</v>
      </c>
      <c r="W32" s="25">
        <f>M32*V32</f>
        <v>7554.02</v>
      </c>
      <c r="X32" s="16">
        <v>0.4</v>
      </c>
      <c r="Y32" s="25">
        <f>X32*M32</f>
        <v>5867.2000000000007</v>
      </c>
      <c r="Z32" s="17">
        <v>2.82E-3</v>
      </c>
      <c r="AA32" s="18">
        <f>M32*Z32</f>
        <v>41.363759999999999</v>
      </c>
      <c r="AB32" s="27">
        <f>IF(M32&gt;0,(AD32+AL32)/M32,0)</f>
        <v>2.9822435233160627E-3</v>
      </c>
      <c r="AC32" s="17">
        <v>2.5999999999999998E-4</v>
      </c>
      <c r="AD32" s="24">
        <f>AC32*M32</f>
        <v>3.8136799999999997</v>
      </c>
      <c r="AE32" s="117">
        <v>0.21229999999999999</v>
      </c>
      <c r="AF32" s="30">
        <f>AI32*(1-AJ32)*AE32</f>
        <v>40.599190499999999</v>
      </c>
      <c r="AG32" s="28">
        <f>IF(AND(AE32&gt;0,AC32&gt;0,Z32&gt;0),((Z32-AC32)*AE32)/((AE32-AC32)*Z32),0)</f>
        <v>0.90891454977717323</v>
      </c>
      <c r="AH32" s="60">
        <f t="shared" si="0"/>
        <v>0.91395538126990283</v>
      </c>
      <c r="AI32" s="12">
        <v>209</v>
      </c>
      <c r="AJ32" s="14">
        <v>8.5000000000000006E-2</v>
      </c>
      <c r="AK32" s="15">
        <v>0.20880000000000001</v>
      </c>
      <c r="AL32" s="30">
        <f>AI32*(1-AJ32)*AK32</f>
        <v>39.929868000000006</v>
      </c>
      <c r="AM32" s="19">
        <v>1.65</v>
      </c>
      <c r="AN32" s="19">
        <v>1110.22</v>
      </c>
      <c r="AO32" s="101">
        <f>AO30+AI32-AN32</f>
        <v>1495.0800000000002</v>
      </c>
      <c r="AP32" s="102"/>
      <c r="AQ32" s="12"/>
      <c r="AR32" s="31"/>
      <c r="AS32" s="20"/>
      <c r="AT32" s="20"/>
      <c r="AU32" s="20"/>
      <c r="AV32" s="20"/>
    </row>
    <row r="33" spans="1:48" x14ac:dyDescent="0.2">
      <c r="A33" s="158"/>
      <c r="B33" s="33">
        <v>2</v>
      </c>
      <c r="C33" s="46" t="s">
        <v>50</v>
      </c>
      <c r="D33" s="34">
        <v>20048</v>
      </c>
      <c r="E33" s="34">
        <v>1</v>
      </c>
      <c r="F33" s="34">
        <v>18530</v>
      </c>
      <c r="G33" s="35">
        <v>4.3</v>
      </c>
      <c r="H33" s="35">
        <v>8.6999999999999993</v>
      </c>
      <c r="I33" s="34">
        <v>17991</v>
      </c>
      <c r="J33" s="35">
        <v>3.5</v>
      </c>
      <c r="K33" s="34">
        <v>15948</v>
      </c>
      <c r="L33" s="36">
        <v>7.0999999999999994E-2</v>
      </c>
      <c r="M33" s="37">
        <f>ROUND(K33*(1-L33),0)</f>
        <v>14816</v>
      </c>
      <c r="N33" s="38">
        <v>0.54400000000000004</v>
      </c>
      <c r="O33" s="25">
        <f>M33*N33</f>
        <v>8059.9040000000005</v>
      </c>
      <c r="P33" s="36">
        <v>0.34300000000000003</v>
      </c>
      <c r="Q33" s="25">
        <f>M33*P33</f>
        <v>5081.8880000000008</v>
      </c>
      <c r="R33" s="39">
        <v>0.113</v>
      </c>
      <c r="S33" s="25">
        <f>M33*R33</f>
        <v>1674.2080000000001</v>
      </c>
      <c r="T33" s="28">
        <v>0.223</v>
      </c>
      <c r="U33" s="25">
        <f>M33*T33</f>
        <v>3303.9679999999998</v>
      </c>
      <c r="V33" s="39">
        <v>0.50900000000000001</v>
      </c>
      <c r="W33" s="25">
        <f>M33*V33</f>
        <v>7541.3440000000001</v>
      </c>
      <c r="X33" s="39">
        <v>0.4</v>
      </c>
      <c r="Y33" s="25">
        <f>X33*M33</f>
        <v>5926.4000000000005</v>
      </c>
      <c r="Z33" s="40">
        <v>2.8300000000000001E-3</v>
      </c>
      <c r="AA33" s="18">
        <f>M33*Z33</f>
        <v>41.929279999999999</v>
      </c>
      <c r="AB33" s="27">
        <f>IF(M33&gt;0,(AD33+AL33)/M33,0)</f>
        <v>2.989016657667386E-3</v>
      </c>
      <c r="AC33" s="40">
        <v>2.9E-4</v>
      </c>
      <c r="AD33" s="37">
        <f>AC33*M33</f>
        <v>4.29664</v>
      </c>
      <c r="AE33" s="28">
        <v>0.21529999999999999</v>
      </c>
      <c r="AF33" s="41">
        <f>AI33*(1-AJ33)*AE33</f>
        <v>40.363582799999996</v>
      </c>
      <c r="AG33" s="28">
        <f>IF(AND(AE33&gt;0,AC33&gt;0,Z33&gt;0),((Z33-AC33)*AE33)/((AE33-AC33)*Z33),0)</f>
        <v>0.89873706260354735</v>
      </c>
      <c r="AH33" s="29">
        <f t="shared" si="0"/>
        <v>0.90420747429953696</v>
      </c>
      <c r="AI33" s="34">
        <v>204</v>
      </c>
      <c r="AJ33" s="36">
        <v>8.1000000000000003E-2</v>
      </c>
      <c r="AK33" s="38">
        <v>0.21329999999999999</v>
      </c>
      <c r="AL33" s="41">
        <f>AI33*(1-AJ33)*AK33</f>
        <v>39.988630799999996</v>
      </c>
      <c r="AM33" s="42">
        <v>1.65</v>
      </c>
      <c r="AN33" s="42"/>
      <c r="AO33" s="121">
        <f>AO32+AI33-AN33</f>
        <v>1699.0800000000002</v>
      </c>
      <c r="AP33" s="104"/>
      <c r="AQ33" s="43"/>
      <c r="AR33" s="44"/>
      <c r="AS33" s="45"/>
      <c r="AT33" s="45"/>
      <c r="AU33" s="45"/>
      <c r="AV33" s="45"/>
    </row>
    <row r="34" spans="1:48" x14ac:dyDescent="0.2">
      <c r="A34" s="158"/>
      <c r="B34" s="33">
        <v>3</v>
      </c>
      <c r="C34" s="11" t="s">
        <v>51</v>
      </c>
      <c r="D34" s="43">
        <v>18500</v>
      </c>
      <c r="E34" s="43">
        <v>1</v>
      </c>
      <c r="F34" s="43">
        <v>18779</v>
      </c>
      <c r="G34" s="37">
        <v>2</v>
      </c>
      <c r="H34" s="37">
        <v>6.7</v>
      </c>
      <c r="I34" s="43">
        <v>17913</v>
      </c>
      <c r="J34" s="37">
        <v>2.2999999999999998</v>
      </c>
      <c r="K34" s="43">
        <v>15724</v>
      </c>
      <c r="L34" s="39">
        <v>6.7000000000000004E-2</v>
      </c>
      <c r="M34" s="37">
        <f>ROUND(K34*(1-L34),0)</f>
        <v>14670</v>
      </c>
      <c r="N34" s="28">
        <v>0.4</v>
      </c>
      <c r="O34" s="25">
        <f>M34*N34</f>
        <v>5868</v>
      </c>
      <c r="P34" s="39">
        <v>0.52700000000000002</v>
      </c>
      <c r="Q34" s="25">
        <f>M34*P34</f>
        <v>7731.09</v>
      </c>
      <c r="R34" s="39">
        <v>7.2999999999999995E-2</v>
      </c>
      <c r="S34" s="25">
        <f>M34*R34</f>
        <v>1070.9099999999999</v>
      </c>
      <c r="T34" s="28">
        <v>0.22700000000000001</v>
      </c>
      <c r="U34" s="25">
        <f>M34*T34</f>
        <v>3330.09</v>
      </c>
      <c r="V34" s="39">
        <v>0.51</v>
      </c>
      <c r="W34" s="25">
        <f>M34*V34</f>
        <v>7481.7</v>
      </c>
      <c r="X34" s="39">
        <v>0.4</v>
      </c>
      <c r="Y34" s="25">
        <f>X34*M34</f>
        <v>5868</v>
      </c>
      <c r="Z34" s="47">
        <v>2.8300000000000001E-3</v>
      </c>
      <c r="AA34" s="18">
        <f>M34*Z34</f>
        <v>41.516100000000002</v>
      </c>
      <c r="AB34" s="27">
        <f>IF(M34&gt;0,(AD34+AL34)/M34,0)</f>
        <v>2.9481700068166327E-3</v>
      </c>
      <c r="AC34" s="47">
        <v>2.7999999999999998E-4</v>
      </c>
      <c r="AD34" s="37">
        <f>AC34*M34</f>
        <v>4.1075999999999997</v>
      </c>
      <c r="AE34" s="28">
        <v>0.21490000000000001</v>
      </c>
      <c r="AF34" s="41">
        <f>AI34*(1-AJ34)*AE34</f>
        <v>39.960225200000004</v>
      </c>
      <c r="AG34" s="28">
        <f>IF(AND(AE34&gt;0,AC34&gt;0,Z34&gt;0),((Z34-AC34)*AE34)/((AE34-AC34)*Z34),0)</f>
        <v>0.90223562197036222</v>
      </c>
      <c r="AH34" s="29">
        <f t="shared" si="0"/>
        <v>0.90623126806832832</v>
      </c>
      <c r="AI34" s="43">
        <v>203</v>
      </c>
      <c r="AJ34" s="39">
        <v>8.4000000000000005E-2</v>
      </c>
      <c r="AK34" s="28">
        <v>0.21049999999999999</v>
      </c>
      <c r="AL34" s="41">
        <f>AI34*(1-AJ34)*AK34</f>
        <v>39.142054000000002</v>
      </c>
      <c r="AM34" s="18">
        <v>1.63</v>
      </c>
      <c r="AN34" s="18"/>
      <c r="AO34" s="121">
        <f>AO33+AI34-AN34</f>
        <v>1902.0800000000002</v>
      </c>
      <c r="AP34" s="104"/>
      <c r="AQ34" s="43"/>
      <c r="AR34" s="48"/>
      <c r="AS34" s="41"/>
      <c r="AT34" s="41"/>
      <c r="AU34" s="41"/>
      <c r="AV34" s="41"/>
    </row>
    <row r="35" spans="1:48" s="22" customFormat="1" ht="13.5" thickBot="1" x14ac:dyDescent="0.25">
      <c r="A35" s="159"/>
      <c r="B35" s="49" t="s">
        <v>38</v>
      </c>
      <c r="C35" s="50"/>
      <c r="D35" s="51">
        <f>SUM(D32:D34)</f>
        <v>43660</v>
      </c>
      <c r="E35" s="51"/>
      <c r="F35" s="51">
        <f>SUM(F32:F34)</f>
        <v>44555</v>
      </c>
      <c r="G35" s="52"/>
      <c r="H35" s="52"/>
      <c r="I35" s="51">
        <f>SUM(I32:I34)</f>
        <v>43958</v>
      </c>
      <c r="J35" s="52"/>
      <c r="K35" s="51">
        <f>SUM(K32:K34)</f>
        <v>47343</v>
      </c>
      <c r="L35" s="21">
        <f>IF(K35&gt;0,(K32*L32+K33*L33+K34*L34)/K35,0)</f>
        <v>6.7354413535263932E-2</v>
      </c>
      <c r="M35" s="52">
        <f>M32+M33+M34</f>
        <v>44154</v>
      </c>
      <c r="N35" s="53">
        <f>IF(M35&gt;0,O35/M35,0)</f>
        <v>0.51575639806133078</v>
      </c>
      <c r="O35" s="54">
        <f>O32+O33+O34</f>
        <v>22772.707999999999</v>
      </c>
      <c r="P35" s="21">
        <f>IF(M35&gt;0,Q35/M35,0)</f>
        <v>0.40380110522262991</v>
      </c>
      <c r="Q35" s="54">
        <f>Q32+Q33+Q34</f>
        <v>17829.434000000001</v>
      </c>
      <c r="R35" s="21">
        <f>IF(M35&gt;0,S35/M35,0)</f>
        <v>8.0442496716039327E-2</v>
      </c>
      <c r="S35" s="54">
        <f>S32+S33+S34</f>
        <v>3551.8580000000002</v>
      </c>
      <c r="T35" s="21">
        <f>IF(M35&gt;0,U35/M35,0)</f>
        <v>0.2220035783847443</v>
      </c>
      <c r="U35" s="54">
        <f>U32+U33+U34</f>
        <v>9802.3459999999995</v>
      </c>
      <c r="V35" s="21">
        <f>IF(M35&gt;0,W35/M35,0)</f>
        <v>0.51132545182769407</v>
      </c>
      <c r="W35" s="54">
        <f>W32+W33+W34</f>
        <v>22577.064000000002</v>
      </c>
      <c r="X35" s="21">
        <f>IF(M35&gt;0,Y35/M35,0)</f>
        <v>0.4</v>
      </c>
      <c r="Y35" s="54">
        <f>Y32+Y33+Y34</f>
        <v>17661.600000000002</v>
      </c>
      <c r="Z35" s="55">
        <f>IF(M35&gt;0,AA35/M35,0)</f>
        <v>2.8266779906690217E-3</v>
      </c>
      <c r="AA35" s="56">
        <f>SUM(AA32:AA34)</f>
        <v>124.80913999999999</v>
      </c>
      <c r="AB35" s="55">
        <f>IF(M35&gt;0,(AB32*M32+AB33*M33+AB34*M34)/M35,0)</f>
        <v>2.9731954703990579E-3</v>
      </c>
      <c r="AC35" s="55">
        <f>IF(K35&gt;0,(K32*AC32+K33*AC33+K34*AC34)/K35,0)</f>
        <v>2.7674841053587645E-4</v>
      </c>
      <c r="AD35" s="52">
        <f>SUM(AD32:AD34)</f>
        <v>12.217919999999999</v>
      </c>
      <c r="AE35" s="53">
        <f>IF(K35&gt;0,(K32*AE32+K33*AE33+K34*AE34)/K35,0)</f>
        <v>0.21417411866590627</v>
      </c>
      <c r="AF35" s="58">
        <f>SUM(AF32:AF34)</f>
        <v>120.92299850000001</v>
      </c>
      <c r="AG35" s="53">
        <f>IF(AND(AA35&gt;0),((AA32*AG32+AA33*AG33+AA34*AG34)/AA35),0)</f>
        <v>0.90327379506866634</v>
      </c>
      <c r="AH35" s="57">
        <f t="shared" si="0"/>
        <v>0.90811062083845029</v>
      </c>
      <c r="AI35" s="51">
        <f>SUM(AI32:AI34)</f>
        <v>616</v>
      </c>
      <c r="AJ35" s="21">
        <f>IF(AI35&gt;0,(AJ32*AI32+AJ33*AI33+AJ34*AI34)/AI35,0)</f>
        <v>8.3345779220779223E-2</v>
      </c>
      <c r="AK35" s="53">
        <f>IF(K35&gt;0,(AK32*K32+AK33*K33+AK34*K34)/K35,0)</f>
        <v>0.21088049342035783</v>
      </c>
      <c r="AL35" s="58">
        <f>SUM(AL32:AL34)</f>
        <v>119.06055280000001</v>
      </c>
      <c r="AM35" s="56"/>
      <c r="AN35" s="56">
        <f>SUM(AN32:AN34)</f>
        <v>1110.22</v>
      </c>
      <c r="AO35" s="105"/>
      <c r="AP35" s="106">
        <f>AO34</f>
        <v>1902.0800000000002</v>
      </c>
      <c r="AQ35" s="51">
        <f>SUM(AQ32:AQ34)</f>
        <v>0</v>
      </c>
      <c r="AR35" s="59"/>
      <c r="AS35" s="58"/>
      <c r="AT35" s="58"/>
      <c r="AU35" s="58"/>
      <c r="AV35" s="58"/>
    </row>
    <row r="36" spans="1:48" x14ac:dyDescent="0.2">
      <c r="A36" s="157">
        <v>9</v>
      </c>
      <c r="B36" s="23">
        <v>1</v>
      </c>
      <c r="C36" s="11" t="s">
        <v>56</v>
      </c>
      <c r="D36" s="12">
        <v>6450</v>
      </c>
      <c r="E36" s="12">
        <v>0</v>
      </c>
      <c r="F36" s="12">
        <v>10374</v>
      </c>
      <c r="G36" s="13">
        <v>4.7</v>
      </c>
      <c r="H36" s="13">
        <v>6.6</v>
      </c>
      <c r="I36" s="12">
        <v>10311</v>
      </c>
      <c r="J36" s="13">
        <v>4.0999999999999996</v>
      </c>
      <c r="K36" s="12">
        <v>15533</v>
      </c>
      <c r="L36" s="14">
        <v>6.6000000000000003E-2</v>
      </c>
      <c r="M36" s="24">
        <f>ROUND(K36*(1-L36),0)</f>
        <v>14508</v>
      </c>
      <c r="N36" s="15">
        <v>0.51400000000000001</v>
      </c>
      <c r="O36" s="25">
        <f>M36*N36</f>
        <v>7457.1120000000001</v>
      </c>
      <c r="P36" s="14">
        <v>0.44800000000000001</v>
      </c>
      <c r="Q36" s="25">
        <f>M36*P36</f>
        <v>6499.5839999999998</v>
      </c>
      <c r="R36" s="16">
        <v>3.7999999999999999E-2</v>
      </c>
      <c r="S36" s="25">
        <f>M36*R36</f>
        <v>551.30399999999997</v>
      </c>
      <c r="T36" s="26">
        <v>0.22600000000000001</v>
      </c>
      <c r="U36" s="25">
        <f>M36*T36</f>
        <v>3278.808</v>
      </c>
      <c r="V36" s="16">
        <v>0.51500000000000001</v>
      </c>
      <c r="W36" s="25">
        <f>M36*V36</f>
        <v>7471.62</v>
      </c>
      <c r="X36" s="16">
        <v>0.4</v>
      </c>
      <c r="Y36" s="25">
        <f>X36*M36</f>
        <v>5803.2000000000007</v>
      </c>
      <c r="Z36" s="17">
        <v>2.8400000000000001E-3</v>
      </c>
      <c r="AA36" s="18">
        <f>M36*Z36</f>
        <v>41.202719999999999</v>
      </c>
      <c r="AB36" s="27">
        <f>IF(M36&gt;0,(AD36+AL36)/M36,0)</f>
        <v>2.8756945616211747E-3</v>
      </c>
      <c r="AC36" s="17">
        <v>2.7E-4</v>
      </c>
      <c r="AD36" s="24">
        <f>AC36*M36</f>
        <v>3.91716</v>
      </c>
      <c r="AE36" s="117">
        <v>0.2137</v>
      </c>
      <c r="AF36" s="30">
        <f>AI36*(1-AJ36)*AE36</f>
        <v>39.388542900000004</v>
      </c>
      <c r="AG36" s="28">
        <f>IF(AND(AE36&gt;0,AC36&gt;0,Z36&gt;0),((Z36-AC36)*AE36)/((AE36-AC36)*Z36),0)</f>
        <v>0.9060743602315765</v>
      </c>
      <c r="AH36" s="60">
        <f t="shared" si="0"/>
        <v>0.90730404235574369</v>
      </c>
      <c r="AI36" s="12">
        <v>201</v>
      </c>
      <c r="AJ36" s="14">
        <v>8.3000000000000004E-2</v>
      </c>
      <c r="AK36" s="15">
        <v>0.2051</v>
      </c>
      <c r="AL36" s="30">
        <f>AI36*(1-AJ36)*AK36</f>
        <v>37.8034167</v>
      </c>
      <c r="AM36" s="19">
        <v>1.6</v>
      </c>
      <c r="AN36" s="19">
        <v>508.82</v>
      </c>
      <c r="AO36" s="101">
        <f>AO34+AI36-AN36</f>
        <v>1594.26</v>
      </c>
      <c r="AP36" s="102"/>
      <c r="AQ36" s="12"/>
      <c r="AR36" s="31"/>
      <c r="AS36" s="20"/>
      <c r="AT36" s="20"/>
      <c r="AU36" s="20"/>
      <c r="AV36" s="20"/>
    </row>
    <row r="37" spans="1:48" x14ac:dyDescent="0.2">
      <c r="A37" s="158"/>
      <c r="B37" s="33">
        <v>2</v>
      </c>
      <c r="C37" s="46" t="s">
        <v>50</v>
      </c>
      <c r="D37" s="34">
        <v>19680</v>
      </c>
      <c r="E37" s="34">
        <v>4</v>
      </c>
      <c r="F37" s="34">
        <v>16475</v>
      </c>
      <c r="G37" s="35">
        <v>3</v>
      </c>
      <c r="H37" s="35">
        <v>7.7</v>
      </c>
      <c r="I37" s="34">
        <v>16931</v>
      </c>
      <c r="J37" s="35">
        <v>3.8</v>
      </c>
      <c r="K37" s="34">
        <v>15737</v>
      </c>
      <c r="L37" s="36">
        <v>6.8000000000000005E-2</v>
      </c>
      <c r="M37" s="37">
        <f>ROUND(K37*(1-L37),0)</f>
        <v>14667</v>
      </c>
      <c r="N37" s="38">
        <v>0.41599999999999998</v>
      </c>
      <c r="O37" s="25">
        <f>M37*N37</f>
        <v>6101.4719999999998</v>
      </c>
      <c r="P37" s="36">
        <v>0.501</v>
      </c>
      <c r="Q37" s="25">
        <f>M37*P37</f>
        <v>7348.1670000000004</v>
      </c>
      <c r="R37" s="39">
        <v>8.3000000000000004E-2</v>
      </c>
      <c r="S37" s="25">
        <f>M37*R37</f>
        <v>1217.3610000000001</v>
      </c>
      <c r="T37" s="28">
        <v>0.22500000000000001</v>
      </c>
      <c r="U37" s="25">
        <f>M37*T37</f>
        <v>3300.0750000000003</v>
      </c>
      <c r="V37" s="39">
        <v>0.47</v>
      </c>
      <c r="W37" s="25">
        <f>M37*V37</f>
        <v>6893.49</v>
      </c>
      <c r="X37" s="39">
        <v>0.4</v>
      </c>
      <c r="Y37" s="25">
        <f>X37*M37</f>
        <v>5866.8</v>
      </c>
      <c r="Z37" s="40">
        <v>2.8600000000000001E-3</v>
      </c>
      <c r="AA37" s="18">
        <f>M37*Z37</f>
        <v>41.947620000000001</v>
      </c>
      <c r="AB37" s="27">
        <f>IF(M37&gt;0,(AD37+AL37)/M37,0)</f>
        <v>2.6747007363469013E-3</v>
      </c>
      <c r="AC37" s="40">
        <v>2.7E-4</v>
      </c>
      <c r="AD37" s="37">
        <f>AC37*M37</f>
        <v>3.9600900000000001</v>
      </c>
      <c r="AE37" s="28">
        <v>0.22109999999999999</v>
      </c>
      <c r="AF37" s="41">
        <f>AI37*(1-AJ37)*AE37</f>
        <v>35.886519899999996</v>
      </c>
      <c r="AG37" s="28">
        <f>IF(AND(AE37&gt;0,AC37&gt;0,Z37&gt;0),((Z37-AC37)*AE37)/((AE37-AC37)*Z37),0)</f>
        <v>0.90670163961836292</v>
      </c>
      <c r="AH37" s="29">
        <f t="shared" si="0"/>
        <v>0.90017261146243222</v>
      </c>
      <c r="AI37" s="34">
        <v>177</v>
      </c>
      <c r="AJ37" s="36">
        <v>8.3000000000000004E-2</v>
      </c>
      <c r="AK37" s="38">
        <v>0.21729999999999999</v>
      </c>
      <c r="AL37" s="41">
        <f>AI37*(1-AJ37)*AK37</f>
        <v>35.269745700000001</v>
      </c>
      <c r="AM37" s="42">
        <v>1.6</v>
      </c>
      <c r="AN37" s="42"/>
      <c r="AO37" s="121">
        <f>AO36+AI37-AN37</f>
        <v>1771.26</v>
      </c>
      <c r="AP37" s="104"/>
      <c r="AQ37" s="43"/>
      <c r="AR37" s="44"/>
      <c r="AS37" s="45"/>
      <c r="AT37" s="45"/>
      <c r="AU37" s="45"/>
      <c r="AV37" s="45"/>
    </row>
    <row r="38" spans="1:48" x14ac:dyDescent="0.2">
      <c r="A38" s="158"/>
      <c r="B38" s="33">
        <v>3</v>
      </c>
      <c r="C38" s="11" t="s">
        <v>51</v>
      </c>
      <c r="D38" s="43">
        <v>23027</v>
      </c>
      <c r="E38" s="43">
        <v>0</v>
      </c>
      <c r="F38" s="43">
        <v>19578</v>
      </c>
      <c r="G38" s="37">
        <v>2.7</v>
      </c>
      <c r="H38" s="37">
        <v>6.4</v>
      </c>
      <c r="I38" s="43">
        <v>20162</v>
      </c>
      <c r="J38" s="37">
        <v>1.9</v>
      </c>
      <c r="K38" s="43">
        <v>15759</v>
      </c>
      <c r="L38" s="39">
        <v>7.0000000000000007E-2</v>
      </c>
      <c r="M38" s="37">
        <f>ROUND(K38*(1-L38),0)</f>
        <v>14656</v>
      </c>
      <c r="N38" s="28">
        <v>0.41</v>
      </c>
      <c r="O38" s="25">
        <f>M38*N38</f>
        <v>6008.96</v>
      </c>
      <c r="P38" s="39">
        <v>0.52600000000000002</v>
      </c>
      <c r="Q38" s="25">
        <f>M38*P38</f>
        <v>7709.0560000000005</v>
      </c>
      <c r="R38" s="39">
        <v>6.4000000000000001E-2</v>
      </c>
      <c r="S38" s="25">
        <f>M38*R38</f>
        <v>937.98400000000004</v>
      </c>
      <c r="T38" s="28">
        <v>0.217</v>
      </c>
      <c r="U38" s="25">
        <f>M38*T38</f>
        <v>3180.3519999999999</v>
      </c>
      <c r="V38" s="39">
        <v>0.52</v>
      </c>
      <c r="W38" s="25">
        <f>M38*V38</f>
        <v>7621.12</v>
      </c>
      <c r="X38" s="39">
        <v>0.4</v>
      </c>
      <c r="Y38" s="25">
        <f>X38*M38</f>
        <v>5862.4000000000005</v>
      </c>
      <c r="Z38" s="47">
        <v>2.9199999999999999E-3</v>
      </c>
      <c r="AA38" s="18">
        <f>M38*Z38</f>
        <v>42.795519999999996</v>
      </c>
      <c r="AB38" s="27">
        <f>IF(M38&gt;0,(AD38+AL38)/M38,0)</f>
        <v>3.4024265829694328E-3</v>
      </c>
      <c r="AC38" s="47">
        <v>2.7E-4</v>
      </c>
      <c r="AD38" s="37">
        <f>AC38*M38</f>
        <v>3.9571200000000002</v>
      </c>
      <c r="AE38" s="28">
        <v>0.21279999999999999</v>
      </c>
      <c r="AF38" s="41">
        <f>AI38*(1-AJ38)*AE38</f>
        <v>45.952031999999996</v>
      </c>
      <c r="AG38" s="28">
        <f>IF(AND(AE38&gt;0,AC38&gt;0,Z38&gt;0),((Z38-AC38)*AE38)/((AE38-AC38)*Z38),0)</f>
        <v>0.90868718614422861</v>
      </c>
      <c r="AH38" s="29">
        <f t="shared" si="0"/>
        <v>0.92181556821871335</v>
      </c>
      <c r="AI38" s="43">
        <v>236</v>
      </c>
      <c r="AJ38" s="39">
        <v>8.5000000000000006E-2</v>
      </c>
      <c r="AK38" s="28">
        <v>0.21260000000000001</v>
      </c>
      <c r="AL38" s="41">
        <f>AI38*(1-AJ38)*AK38</f>
        <v>45.908844000000002</v>
      </c>
      <c r="AM38" s="18">
        <v>1.67</v>
      </c>
      <c r="AN38" s="18"/>
      <c r="AO38" s="121">
        <f>AO37+AI38-AN38</f>
        <v>2007.26</v>
      </c>
      <c r="AP38" s="104"/>
      <c r="AQ38" s="43"/>
      <c r="AR38" s="48"/>
      <c r="AS38" s="41"/>
      <c r="AT38" s="41"/>
      <c r="AU38" s="41"/>
      <c r="AV38" s="41"/>
    </row>
    <row r="39" spans="1:48" s="22" customFormat="1" ht="13.5" thickBot="1" x14ac:dyDescent="0.25">
      <c r="A39" s="159"/>
      <c r="B39" s="49" t="s">
        <v>38</v>
      </c>
      <c r="C39" s="50"/>
      <c r="D39" s="51">
        <f>SUM(D36:D38)</f>
        <v>49157</v>
      </c>
      <c r="E39" s="51"/>
      <c r="F39" s="51">
        <f>SUM(F36:F38)</f>
        <v>46427</v>
      </c>
      <c r="G39" s="52"/>
      <c r="H39" s="52"/>
      <c r="I39" s="51">
        <f>SUM(I36:I38)</f>
        <v>47404</v>
      </c>
      <c r="J39" s="52"/>
      <c r="K39" s="51">
        <f>SUM(K36:K38)</f>
        <v>47029</v>
      </c>
      <c r="L39" s="21">
        <f>IF(K39&gt;0,(K36*L36+K37*L37+K38*L38)/K39,0)</f>
        <v>6.8009611091028946E-2</v>
      </c>
      <c r="M39" s="52">
        <f>M36+M37+M38</f>
        <v>43831</v>
      </c>
      <c r="N39" s="53">
        <f>IF(M39&gt;0,O39/M39,0)</f>
        <v>0.44643161232917339</v>
      </c>
      <c r="O39" s="54">
        <f>O36+O37+O38</f>
        <v>19567.543999999998</v>
      </c>
      <c r="P39" s="21">
        <f>IF(M39&gt;0,Q39/M39,0)</f>
        <v>0.49181645410782326</v>
      </c>
      <c r="Q39" s="54">
        <f>Q36+Q37+Q38</f>
        <v>21556.807000000001</v>
      </c>
      <c r="R39" s="21">
        <f>IF(M39&gt;0,S39/M39,0)</f>
        <v>6.1751933563003354E-2</v>
      </c>
      <c r="S39" s="54">
        <f>S36+S37+S38</f>
        <v>2706.6489999999999</v>
      </c>
      <c r="T39" s="21">
        <f>IF(M39&gt;0,U39/M39,0)</f>
        <v>0.22265599689717325</v>
      </c>
      <c r="U39" s="54">
        <f>U36+U37+U38</f>
        <v>9759.2350000000006</v>
      </c>
      <c r="V39" s="21">
        <f>IF(M39&gt;0,W39/M39,0)</f>
        <v>0.50161369806757772</v>
      </c>
      <c r="W39" s="54">
        <f>W36+W37+W38</f>
        <v>21986.23</v>
      </c>
      <c r="X39" s="21">
        <f>IF(M39&gt;0,Y39/M39,0)</f>
        <v>0.4</v>
      </c>
      <c r="Y39" s="54">
        <f>Y36+Y37+Y38</f>
        <v>17532.400000000001</v>
      </c>
      <c r="Z39" s="55">
        <f>IF(M39&gt;0,AA39/M39,0)</f>
        <v>2.873442540667564E-3</v>
      </c>
      <c r="AA39" s="56">
        <f>SUM(AA36:AA38)</f>
        <v>125.94586</v>
      </c>
      <c r="AB39" s="55">
        <f>IF(M39&gt;0,(AB36*M36+AB37*M37+AB38*M38)/M39,0)</f>
        <v>2.9845628984052387E-3</v>
      </c>
      <c r="AC39" s="55">
        <f>IF(K39&gt;0,(K36*AC36+K37*AC37+K38*AC38)/K39,0)</f>
        <v>2.7E-4</v>
      </c>
      <c r="AD39" s="52">
        <f>SUM(AD36:AD38)</f>
        <v>11.83437</v>
      </c>
      <c r="AE39" s="53">
        <f>IF(K39&gt;0,(K36*AE36+K37*AE37+K38*AE38)/K39,0)</f>
        <v>0.2158746305471092</v>
      </c>
      <c r="AF39" s="58">
        <f>SUM(AF36:AF38)</f>
        <v>121.2270948</v>
      </c>
      <c r="AG39" s="53">
        <f>IF(AND(AA39&gt;0),((AA36*AG36+AA37*AG37+AA38*AG38)/AA39),0)</f>
        <v>0.90717110228369446</v>
      </c>
      <c r="AH39" s="57">
        <f t="shared" si="0"/>
        <v>0.91069600810390816</v>
      </c>
      <c r="AI39" s="51">
        <f>SUM(AI36:AI38)</f>
        <v>614</v>
      </c>
      <c r="AJ39" s="21">
        <f>IF(AI39&gt;0,(AJ36*AI36+AJ37*AI37+AJ38*AI38)/AI39,0)</f>
        <v>8.3768729641693823E-2</v>
      </c>
      <c r="AK39" s="53">
        <f>IF(K39&gt;0,(AK36*K36+AK37*K37+AK38*K38)/K39,0)</f>
        <v>0.2116955878287865</v>
      </c>
      <c r="AL39" s="58">
        <f>SUM(AL36:AL38)</f>
        <v>118.9820064</v>
      </c>
      <c r="AM39" s="56"/>
      <c r="AN39" s="56">
        <f>SUM(AN36:AN38)</f>
        <v>508.82</v>
      </c>
      <c r="AO39" s="105"/>
      <c r="AP39" s="106">
        <f>AO38</f>
        <v>2007.26</v>
      </c>
      <c r="AQ39" s="51">
        <f>SUM(AQ36:AQ38)</f>
        <v>0</v>
      </c>
      <c r="AR39" s="59"/>
      <c r="AS39" s="58"/>
      <c r="AT39" s="58"/>
      <c r="AU39" s="58"/>
      <c r="AV39" s="58"/>
    </row>
    <row r="40" spans="1:48" x14ac:dyDescent="0.2">
      <c r="A40" s="157">
        <v>10</v>
      </c>
      <c r="B40" s="23">
        <v>1</v>
      </c>
      <c r="C40" s="11" t="s">
        <v>56</v>
      </c>
      <c r="D40" s="12">
        <v>2982</v>
      </c>
      <c r="E40" s="12">
        <v>1</v>
      </c>
      <c r="F40" s="12">
        <v>7090</v>
      </c>
      <c r="G40" s="13">
        <v>2.6</v>
      </c>
      <c r="H40" s="13">
        <v>6.2</v>
      </c>
      <c r="I40" s="12">
        <v>7520</v>
      </c>
      <c r="J40" s="13">
        <v>5.3</v>
      </c>
      <c r="K40" s="12">
        <v>15942</v>
      </c>
      <c r="L40" s="14">
        <v>6.8000000000000005E-2</v>
      </c>
      <c r="M40" s="24">
        <f>ROUND(K40*(1-L40),0)</f>
        <v>14858</v>
      </c>
      <c r="N40" s="15">
        <v>0.46600000000000003</v>
      </c>
      <c r="O40" s="25">
        <f>M40*N40</f>
        <v>6923.8280000000004</v>
      </c>
      <c r="P40" s="14">
        <v>0.501</v>
      </c>
      <c r="Q40" s="25">
        <f>M40*P40</f>
        <v>7443.8580000000002</v>
      </c>
      <c r="R40" s="16">
        <v>3.3000000000000002E-2</v>
      </c>
      <c r="S40" s="25">
        <f>M40*R40</f>
        <v>490.31400000000002</v>
      </c>
      <c r="T40" s="26">
        <v>0.222</v>
      </c>
      <c r="U40" s="25">
        <f>M40*T40</f>
        <v>3298.4760000000001</v>
      </c>
      <c r="V40" s="16">
        <v>0.50800000000000001</v>
      </c>
      <c r="W40" s="25">
        <f>M40*V40</f>
        <v>7547.8640000000005</v>
      </c>
      <c r="X40" s="16">
        <v>0.4</v>
      </c>
      <c r="Y40" s="25">
        <f>X40*M40</f>
        <v>5943.2000000000007</v>
      </c>
      <c r="Z40" s="17">
        <v>3.0000000000000001E-3</v>
      </c>
      <c r="AA40" s="18">
        <f>M40*Z40</f>
        <v>44.573999999999998</v>
      </c>
      <c r="AB40" s="27">
        <f>IF(M40&gt;0,(AD40+AL40)/M40,0)</f>
        <v>3.2500890025575447E-3</v>
      </c>
      <c r="AC40" s="17">
        <v>2.7999999999999998E-4</v>
      </c>
      <c r="AD40" s="24">
        <f>AC40*M40</f>
        <v>4.1602399999999999</v>
      </c>
      <c r="AE40" s="117">
        <v>0.21579999999999999</v>
      </c>
      <c r="AF40" s="30">
        <f>AI40*(1-AJ40)*AE40</f>
        <v>45.069398400000004</v>
      </c>
      <c r="AG40" s="28">
        <f>IF(AND(AE40&gt;0,AC40&gt;0,Z40&gt;0),((Z40-AC40)*AE40)/((AE40-AC40)*Z40),0)</f>
        <v>0.90784459292254394</v>
      </c>
      <c r="AH40" s="60">
        <f t="shared" si="0"/>
        <v>0.91506108817330256</v>
      </c>
      <c r="AI40" s="12">
        <v>228</v>
      </c>
      <c r="AJ40" s="14">
        <v>8.4000000000000005E-2</v>
      </c>
      <c r="AK40" s="15">
        <v>0.21129999999999999</v>
      </c>
      <c r="AL40" s="30">
        <f>AI40*(1-AJ40)*AK40</f>
        <v>44.129582399999997</v>
      </c>
      <c r="AM40" s="19">
        <v>1.65</v>
      </c>
      <c r="AN40" s="19">
        <v>1107.8399999999999</v>
      </c>
      <c r="AO40" s="101">
        <f>AO38+AI40-AN40</f>
        <v>1127.4200000000003</v>
      </c>
      <c r="AP40" s="102"/>
      <c r="AQ40" s="12"/>
      <c r="AR40" s="31"/>
      <c r="AS40" s="20"/>
      <c r="AT40" s="20"/>
      <c r="AU40" s="20"/>
      <c r="AV40" s="20"/>
    </row>
    <row r="41" spans="1:48" x14ac:dyDescent="0.2">
      <c r="A41" s="158"/>
      <c r="B41" s="33">
        <v>2</v>
      </c>
      <c r="C41" s="11" t="s">
        <v>53</v>
      </c>
      <c r="D41" s="34">
        <v>23038</v>
      </c>
      <c r="E41" s="34">
        <v>1</v>
      </c>
      <c r="F41" s="34">
        <v>18203</v>
      </c>
      <c r="G41" s="35">
        <v>5</v>
      </c>
      <c r="H41" s="35">
        <v>6.8</v>
      </c>
      <c r="I41" s="34">
        <v>18566</v>
      </c>
      <c r="J41" s="35">
        <v>3.5</v>
      </c>
      <c r="K41" s="34">
        <v>15636</v>
      </c>
      <c r="L41" s="36">
        <v>6.3E-2</v>
      </c>
      <c r="M41" s="37">
        <f>ROUND(K41*(1-L41),0)</f>
        <v>14651</v>
      </c>
      <c r="N41" s="38">
        <v>0.47699999999999998</v>
      </c>
      <c r="O41" s="25">
        <f>M41*N41</f>
        <v>6988.527</v>
      </c>
      <c r="P41" s="36">
        <v>0.46700000000000003</v>
      </c>
      <c r="Q41" s="25">
        <f>M41*P41</f>
        <v>6842.0170000000007</v>
      </c>
      <c r="R41" s="39">
        <v>5.6000000000000001E-2</v>
      </c>
      <c r="S41" s="25">
        <f>M41*R41</f>
        <v>820.45600000000002</v>
      </c>
      <c r="T41" s="28">
        <v>0.22</v>
      </c>
      <c r="U41" s="25">
        <f>M41*T41</f>
        <v>3223.22</v>
      </c>
      <c r="V41" s="39">
        <v>0.51700000000000002</v>
      </c>
      <c r="W41" s="25">
        <f>M41*V41</f>
        <v>7574.567</v>
      </c>
      <c r="X41" s="39">
        <v>0.39</v>
      </c>
      <c r="Y41" s="25">
        <f>X41*M41</f>
        <v>5713.89</v>
      </c>
      <c r="Z41" s="40">
        <v>2.96E-3</v>
      </c>
      <c r="AA41" s="18">
        <f>M41*Z41</f>
        <v>43.366959999999999</v>
      </c>
      <c r="AB41" s="27">
        <f>IF(M41&gt;0,(AD41+AL41)/M41,0)</f>
        <v>3.1539304620844992E-3</v>
      </c>
      <c r="AC41" s="40">
        <v>2.7999999999999998E-4</v>
      </c>
      <c r="AD41" s="37">
        <f>AC41*M41</f>
        <v>4.1022799999999995</v>
      </c>
      <c r="AE41" s="28">
        <v>0.22009999999999999</v>
      </c>
      <c r="AF41" s="41">
        <f>AI41*(1-AJ41)*AE41</f>
        <v>43.1448824</v>
      </c>
      <c r="AG41" s="28">
        <f>IF(AND(AE41&gt;0,AC41&gt;0,Z41&gt;0),((Z41-AC41)*AE41)/((AE41-AC41)*Z41),0)</f>
        <v>0.90655868314862054</v>
      </c>
      <c r="AH41" s="29">
        <f t="shared" si="0"/>
        <v>0.91241124829456188</v>
      </c>
      <c r="AI41" s="34">
        <v>214</v>
      </c>
      <c r="AJ41" s="36">
        <v>8.4000000000000005E-2</v>
      </c>
      <c r="AK41" s="38">
        <v>0.21479999999999999</v>
      </c>
      <c r="AL41" s="41">
        <f>AI41*(1-AJ41)*AK41</f>
        <v>42.105955199999997</v>
      </c>
      <c r="AM41" s="42">
        <v>1.65</v>
      </c>
      <c r="AN41" s="42"/>
      <c r="AO41" s="121">
        <f>AO40+AI41-AN41</f>
        <v>1341.4200000000003</v>
      </c>
      <c r="AP41" s="104"/>
      <c r="AQ41" s="43"/>
      <c r="AR41" s="44"/>
      <c r="AS41" s="45"/>
      <c r="AT41" s="45"/>
      <c r="AU41" s="45"/>
      <c r="AV41" s="45"/>
    </row>
    <row r="42" spans="1:48" x14ac:dyDescent="0.2">
      <c r="A42" s="158"/>
      <c r="B42" s="33">
        <v>3</v>
      </c>
      <c r="C42" s="46" t="s">
        <v>51</v>
      </c>
      <c r="D42" s="43">
        <v>15689</v>
      </c>
      <c r="E42" s="43">
        <v>0</v>
      </c>
      <c r="F42" s="43">
        <v>17752</v>
      </c>
      <c r="G42" s="37">
        <v>2.6</v>
      </c>
      <c r="H42" s="37">
        <v>7</v>
      </c>
      <c r="I42" s="43">
        <v>18233</v>
      </c>
      <c r="J42" s="37">
        <v>2.9</v>
      </c>
      <c r="K42" s="43">
        <v>15670</v>
      </c>
      <c r="L42" s="39">
        <v>6.7000000000000004E-2</v>
      </c>
      <c r="M42" s="37">
        <f>ROUND(K42*(1-L42),0)</f>
        <v>14620</v>
      </c>
      <c r="N42" s="28">
        <v>0.41499999999999998</v>
      </c>
      <c r="O42" s="25">
        <f>M42*N42</f>
        <v>6067.2999999999993</v>
      </c>
      <c r="P42" s="39">
        <v>0.52900000000000003</v>
      </c>
      <c r="Q42" s="25">
        <f>M42*P42</f>
        <v>7733.9800000000005</v>
      </c>
      <c r="R42" s="39">
        <v>5.6000000000000001E-2</v>
      </c>
      <c r="S42" s="25">
        <f>M42*R42</f>
        <v>818.72</v>
      </c>
      <c r="T42" s="28">
        <v>0.223</v>
      </c>
      <c r="U42" s="25">
        <f>M42*T42</f>
        <v>3260.26</v>
      </c>
      <c r="V42" s="39">
        <v>0.50900000000000001</v>
      </c>
      <c r="W42" s="25">
        <f>M42*V42</f>
        <v>7441.58</v>
      </c>
      <c r="X42" s="39">
        <v>0.4</v>
      </c>
      <c r="Y42" s="25">
        <f>X42*M42</f>
        <v>5848</v>
      </c>
      <c r="Z42" s="47">
        <v>3.0200000000000001E-3</v>
      </c>
      <c r="AA42" s="18">
        <f>M42*Z42</f>
        <v>44.1524</v>
      </c>
      <c r="AB42" s="27">
        <f>IF(M42&gt;0,(AD42+AL42)/M42,0)</f>
        <v>3.1587276880984958E-3</v>
      </c>
      <c r="AC42" s="47">
        <v>2.7999999999999998E-4</v>
      </c>
      <c r="AD42" s="37">
        <f>AC42*M42</f>
        <v>4.0935999999999995</v>
      </c>
      <c r="AE42" s="28">
        <v>0.22489999999999999</v>
      </c>
      <c r="AF42" s="41">
        <f>AI42*(1-AJ42)*AE42</f>
        <v>43.1027597</v>
      </c>
      <c r="AG42" s="28">
        <f>IF(AND(AE42&gt;0,AC42&gt;0,Z42&gt;0),((Z42-AC42)*AE42)/((AE42-AC42)*Z42),0)</f>
        <v>0.90841574379334411</v>
      </c>
      <c r="AH42" s="29">
        <f t="shared" si="0"/>
        <v>0.91252021941989048</v>
      </c>
      <c r="AI42" s="43">
        <v>209</v>
      </c>
      <c r="AJ42" s="39">
        <v>8.3000000000000004E-2</v>
      </c>
      <c r="AK42" s="28">
        <v>0.21959999999999999</v>
      </c>
      <c r="AL42" s="41">
        <f>AI42*(1-AJ42)*AK42</f>
        <v>42.086998800000003</v>
      </c>
      <c r="AM42" s="18">
        <v>1.64</v>
      </c>
      <c r="AN42" s="18"/>
      <c r="AO42" s="121">
        <f>AO41+AI42-AN42</f>
        <v>1550.4200000000003</v>
      </c>
      <c r="AP42" s="104"/>
      <c r="AQ42" s="43"/>
      <c r="AR42" s="48"/>
      <c r="AS42" s="41"/>
      <c r="AT42" s="41"/>
      <c r="AU42" s="41"/>
      <c r="AV42" s="41"/>
    </row>
    <row r="43" spans="1:48" s="22" customFormat="1" ht="13.5" thickBot="1" x14ac:dyDescent="0.25">
      <c r="A43" s="159"/>
      <c r="B43" s="49" t="s">
        <v>38</v>
      </c>
      <c r="C43" s="50"/>
      <c r="D43" s="51">
        <f>SUM(D40:D42)</f>
        <v>41709</v>
      </c>
      <c r="E43" s="51"/>
      <c r="F43" s="51">
        <f>SUM(F40:F42)</f>
        <v>43045</v>
      </c>
      <c r="G43" s="52"/>
      <c r="H43" s="52"/>
      <c r="I43" s="51">
        <f>SUM(I40:I42)</f>
        <v>44319</v>
      </c>
      <c r="J43" s="52"/>
      <c r="K43" s="51">
        <f>SUM(K40:K42)</f>
        <v>47248</v>
      </c>
      <c r="L43" s="21">
        <f>IF(K43&gt;0,(K40*L40+K41*L41+K42*L42)/K43,0)</f>
        <v>6.6013672536403653E-2</v>
      </c>
      <c r="M43" s="52">
        <f>M40+M41+M42</f>
        <v>44129</v>
      </c>
      <c r="N43" s="53">
        <f>IF(M43&gt;0,O43/M43,0)</f>
        <v>0.4527556708740284</v>
      </c>
      <c r="O43" s="54">
        <f>O40+O41+O42</f>
        <v>19979.654999999999</v>
      </c>
      <c r="P43" s="21">
        <f>IF(M43&gt;0,Q43/M43,0)</f>
        <v>0.49898830700899632</v>
      </c>
      <c r="Q43" s="54">
        <f>Q40+Q41+Q42</f>
        <v>22019.855</v>
      </c>
      <c r="R43" s="21">
        <f>IF(M43&gt;0,S43/M43,0)</f>
        <v>4.8256022116975224E-2</v>
      </c>
      <c r="S43" s="54">
        <f>S40+S41+S42</f>
        <v>2129.4899999999998</v>
      </c>
      <c r="T43" s="21">
        <f>IF(M43&gt;0,U43/M43,0)</f>
        <v>0.22166729361644272</v>
      </c>
      <c r="U43" s="54">
        <f>U40+U41+U42</f>
        <v>9781.9560000000001</v>
      </c>
      <c r="V43" s="21">
        <f>IF(M43&gt;0,W43/M43,0)</f>
        <v>0.51131933649074301</v>
      </c>
      <c r="W43" s="54">
        <f>W40+W41+W42</f>
        <v>22564.010999999999</v>
      </c>
      <c r="X43" s="21">
        <f>IF(M43&gt;0,Y43/M43,0)</f>
        <v>0.39667996102336334</v>
      </c>
      <c r="Y43" s="54">
        <f>Y40+Y41+Y42</f>
        <v>17505.09</v>
      </c>
      <c r="Z43" s="55">
        <f>IF(M43&gt;0,AA43/M43,0)</f>
        <v>2.9933458723288538E-3</v>
      </c>
      <c r="AA43" s="56">
        <f>SUM(AA40:AA42)</f>
        <v>132.09335999999999</v>
      </c>
      <c r="AB43" s="55">
        <f>IF(M43&gt;0,(AB40*M40+AB41*M41+AB42*M42)/M43,0)</f>
        <v>3.1878958598653947E-3</v>
      </c>
      <c r="AC43" s="55">
        <f>IF(K43&gt;0,(K40*AC40+K41*AC41+K42*AC42)/K43,0)</f>
        <v>2.8000000000000003E-4</v>
      </c>
      <c r="AD43" s="52">
        <f>SUM(AD40:AD42)</f>
        <v>12.356119999999997</v>
      </c>
      <c r="AE43" s="53">
        <f>IF(K43&gt;0,(K40*AE40+K41*AE41+K42*AE42)/K43,0)</f>
        <v>0.22024107263799525</v>
      </c>
      <c r="AF43" s="58">
        <f>SUM(AF40:AF42)</f>
        <v>131.31704050000002</v>
      </c>
      <c r="AG43" s="53">
        <f>IF(AND(AA43&gt;0),((AA40*AG40+AA41*AG41+AA42*AG42)/AA43),0)</f>
        <v>0.90761332985208054</v>
      </c>
      <c r="AH43" s="57">
        <f t="shared" si="0"/>
        <v>0.91335609152850394</v>
      </c>
      <c r="AI43" s="51">
        <f>SUM(AI40:AI42)</f>
        <v>651</v>
      </c>
      <c r="AJ43" s="21">
        <f>IF(AI43&gt;0,(AJ40*AI40+AJ41*AI41+AJ42*AI42)/AI43,0)</f>
        <v>8.3678955453149004E-2</v>
      </c>
      <c r="AK43" s="53">
        <f>IF(K43&gt;0,(AK40*K40+AK41*K41+AK42*K42)/K43,0)</f>
        <v>0.21521100152387401</v>
      </c>
      <c r="AL43" s="58">
        <f>SUM(AL40:AL42)</f>
        <v>128.32253639999999</v>
      </c>
      <c r="AM43" s="56"/>
      <c r="AN43" s="56">
        <f>SUM(AN40:AN42)</f>
        <v>1107.8399999999999</v>
      </c>
      <c r="AO43" s="105"/>
      <c r="AP43" s="106">
        <f>AO42</f>
        <v>1550.4200000000003</v>
      </c>
      <c r="AQ43" s="51">
        <f>SUM(AQ40:AQ42)</f>
        <v>0</v>
      </c>
      <c r="AR43" s="59"/>
      <c r="AS43" s="58"/>
      <c r="AT43" s="58"/>
      <c r="AU43" s="58"/>
      <c r="AV43" s="58"/>
    </row>
    <row r="44" spans="1:48" x14ac:dyDescent="0.2">
      <c r="A44" s="157">
        <v>11</v>
      </c>
      <c r="B44" s="23">
        <v>1</v>
      </c>
      <c r="C44" s="11" t="s">
        <v>56</v>
      </c>
      <c r="D44" s="12">
        <v>5130</v>
      </c>
      <c r="E44" s="12">
        <v>0</v>
      </c>
      <c r="F44" s="12">
        <v>9465</v>
      </c>
      <c r="G44" s="13">
        <v>2.2999999999999998</v>
      </c>
      <c r="H44" s="13">
        <v>6.4</v>
      </c>
      <c r="I44" s="12">
        <v>10504</v>
      </c>
      <c r="J44" s="13">
        <v>4.2</v>
      </c>
      <c r="K44" s="12">
        <v>15559</v>
      </c>
      <c r="L44" s="14">
        <v>6.4000000000000001E-2</v>
      </c>
      <c r="M44" s="24">
        <f>ROUND(K44*(1-L44),0)</f>
        <v>14563</v>
      </c>
      <c r="N44" s="15">
        <v>0.45100000000000001</v>
      </c>
      <c r="O44" s="25">
        <f>M44*N44</f>
        <v>6567.9130000000005</v>
      </c>
      <c r="P44" s="14">
        <v>0.52500000000000002</v>
      </c>
      <c r="Q44" s="25">
        <f>M44*P44</f>
        <v>7645.5750000000007</v>
      </c>
      <c r="R44" s="16">
        <v>2.4E-2</v>
      </c>
      <c r="S44" s="25">
        <f>M44*R44</f>
        <v>349.512</v>
      </c>
      <c r="T44" s="26">
        <v>0.20200000000000001</v>
      </c>
      <c r="U44" s="25">
        <f>M44*T44</f>
        <v>2941.7260000000001</v>
      </c>
      <c r="V44" s="16">
        <v>0.52100000000000002</v>
      </c>
      <c r="W44" s="25">
        <f>M44*V44</f>
        <v>7587.3230000000003</v>
      </c>
      <c r="X44" s="16">
        <v>0.4</v>
      </c>
      <c r="Y44" s="25">
        <f>X44*M44</f>
        <v>5825.2000000000007</v>
      </c>
      <c r="Z44" s="17">
        <v>2.99E-3</v>
      </c>
      <c r="AA44" s="18">
        <f>M44*Z44</f>
        <v>43.543370000000003</v>
      </c>
      <c r="AB44" s="27">
        <f>IF(M44&gt;0,(AD44+AL44)/M44,0)</f>
        <v>3.2628087344640528E-3</v>
      </c>
      <c r="AC44" s="17">
        <v>2.7999999999999998E-4</v>
      </c>
      <c r="AD44" s="24">
        <f>AC44*M44</f>
        <v>4.0776399999999997</v>
      </c>
      <c r="AE44" s="117">
        <v>0.22919999999999999</v>
      </c>
      <c r="AF44" s="30">
        <f>AI44*(1-AJ44)*AE44</f>
        <v>43.878964799999999</v>
      </c>
      <c r="AG44" s="28">
        <f>IF(AND(AE44&gt;0,AC44&gt;0,Z44&gt;0),((Z44-AC44)*AE44)/((AE44-AC44)*Z44),0)</f>
        <v>0.90746310872574842</v>
      </c>
      <c r="AH44" s="60">
        <f t="shared" si="0"/>
        <v>0.91531388516960777</v>
      </c>
      <c r="AI44" s="12">
        <v>209</v>
      </c>
      <c r="AJ44" s="14">
        <v>8.4000000000000005E-2</v>
      </c>
      <c r="AK44" s="15">
        <v>0.22689999999999999</v>
      </c>
      <c r="AL44" s="30">
        <f>AI44*(1-AJ44)*AK44</f>
        <v>43.438643599999999</v>
      </c>
      <c r="AM44" s="19">
        <v>1.62</v>
      </c>
      <c r="AN44" s="19">
        <v>500.84</v>
      </c>
      <c r="AO44" s="101">
        <f>AO42+AI44-AN44</f>
        <v>1258.5800000000004</v>
      </c>
      <c r="AP44" s="102"/>
      <c r="AQ44" s="12"/>
      <c r="AR44" s="31"/>
      <c r="AS44" s="20"/>
      <c r="AT44" s="20"/>
      <c r="AU44" s="20"/>
      <c r="AV44" s="20"/>
    </row>
    <row r="45" spans="1:48" x14ac:dyDescent="0.2">
      <c r="A45" s="158"/>
      <c r="B45" s="33">
        <v>2</v>
      </c>
      <c r="C45" s="11" t="s">
        <v>53</v>
      </c>
      <c r="D45" s="34">
        <v>19900</v>
      </c>
      <c r="E45" s="34">
        <v>3</v>
      </c>
      <c r="F45" s="34">
        <v>16162</v>
      </c>
      <c r="G45" s="35">
        <v>3.6</v>
      </c>
      <c r="H45" s="35">
        <v>6.6</v>
      </c>
      <c r="I45" s="34">
        <v>16316</v>
      </c>
      <c r="J45" s="35">
        <v>3.5</v>
      </c>
      <c r="K45" s="34">
        <v>15906</v>
      </c>
      <c r="L45" s="36">
        <v>6.9000000000000006E-2</v>
      </c>
      <c r="M45" s="37">
        <f>ROUND(K45*(1-L45),0)</f>
        <v>14808</v>
      </c>
      <c r="N45" s="38">
        <v>0.67300000000000004</v>
      </c>
      <c r="O45" s="25">
        <f>M45*N45</f>
        <v>9965.7840000000015</v>
      </c>
      <c r="P45" s="36">
        <v>0.28000000000000003</v>
      </c>
      <c r="Q45" s="25">
        <f>M45*P45</f>
        <v>4146.2400000000007</v>
      </c>
      <c r="R45" s="39">
        <v>4.7E-2</v>
      </c>
      <c r="S45" s="25">
        <f>M45*R45</f>
        <v>695.976</v>
      </c>
      <c r="T45" s="28">
        <v>0.20799999999999999</v>
      </c>
      <c r="U45" s="25">
        <f>M45*T45</f>
        <v>3080.0639999999999</v>
      </c>
      <c r="V45" s="39">
        <v>0.51800000000000002</v>
      </c>
      <c r="W45" s="25">
        <f>M45*V45</f>
        <v>7670.5439999999999</v>
      </c>
      <c r="X45" s="39">
        <v>0.39</v>
      </c>
      <c r="Y45" s="25">
        <f>X45*M45</f>
        <v>5775.12</v>
      </c>
      <c r="Z45" s="40">
        <v>2.97E-3</v>
      </c>
      <c r="AA45" s="18">
        <f>M45*Z45</f>
        <v>43.979759999999999</v>
      </c>
      <c r="AB45" s="27">
        <f>IF(M45&gt;0,(AD45+AL45)/M45,0)</f>
        <v>3.2505368719611019E-3</v>
      </c>
      <c r="AC45" s="40">
        <v>2.7999999999999998E-4</v>
      </c>
      <c r="AD45" s="37">
        <f>AC45*M45</f>
        <v>4.1462399999999997</v>
      </c>
      <c r="AE45" s="28">
        <v>0.22220000000000001</v>
      </c>
      <c r="AF45" s="41">
        <f>AI45*(1-AJ45)*AE45</f>
        <v>43.712294999999997</v>
      </c>
      <c r="AG45" s="28">
        <f>IF(AND(AE45&gt;0,AC45&gt;0,Z45&gt;0),((Z45-AC45)*AE45)/((AE45-AC45)*Z45),0)</f>
        <v>0.90686667200726323</v>
      </c>
      <c r="AH45" s="29">
        <f t="shared" si="0"/>
        <v>0.91500618717987559</v>
      </c>
      <c r="AI45" s="34">
        <v>215</v>
      </c>
      <c r="AJ45" s="36">
        <v>8.5000000000000006E-2</v>
      </c>
      <c r="AK45" s="38">
        <v>0.22359999999999999</v>
      </c>
      <c r="AL45" s="41">
        <f>AI45*(1-AJ45)*AK45</f>
        <v>43.98771</v>
      </c>
      <c r="AM45" s="42">
        <v>1.65</v>
      </c>
      <c r="AN45" s="42"/>
      <c r="AO45" s="121">
        <f>AO44+AI45-AN45</f>
        <v>1473.5800000000004</v>
      </c>
      <c r="AP45" s="104"/>
      <c r="AQ45" s="43"/>
      <c r="AR45" s="44"/>
      <c r="AS45" s="45"/>
      <c r="AT45" s="45"/>
      <c r="AU45" s="45"/>
      <c r="AV45" s="45"/>
    </row>
    <row r="46" spans="1:48" x14ac:dyDescent="0.2">
      <c r="A46" s="158"/>
      <c r="B46" s="33">
        <v>3</v>
      </c>
      <c r="C46" s="11" t="s">
        <v>54</v>
      </c>
      <c r="D46" s="43">
        <v>18470</v>
      </c>
      <c r="E46" s="43">
        <v>1</v>
      </c>
      <c r="F46" s="43">
        <v>17449</v>
      </c>
      <c r="G46" s="37">
        <v>2.6</v>
      </c>
      <c r="H46" s="37">
        <v>5.6</v>
      </c>
      <c r="I46" s="43">
        <v>17913</v>
      </c>
      <c r="J46" s="37">
        <v>3.4</v>
      </c>
      <c r="K46" s="43">
        <v>16137</v>
      </c>
      <c r="L46" s="39">
        <v>7.0999999999999994E-2</v>
      </c>
      <c r="M46" s="37">
        <f>ROUND(K46*(1-L46),0)</f>
        <v>14991</v>
      </c>
      <c r="N46" s="28">
        <v>0.66600000000000004</v>
      </c>
      <c r="O46" s="25">
        <f>M46*N46</f>
        <v>9984.0060000000012</v>
      </c>
      <c r="P46" s="39">
        <v>0.28100000000000003</v>
      </c>
      <c r="Q46" s="25">
        <f>M46*P46</f>
        <v>4212.4710000000005</v>
      </c>
      <c r="R46" s="39">
        <v>5.2999999999999999E-2</v>
      </c>
      <c r="S46" s="25">
        <f>M46*R46</f>
        <v>794.52300000000002</v>
      </c>
      <c r="T46" s="28">
        <v>0.223</v>
      </c>
      <c r="U46" s="25">
        <f>M46*T46</f>
        <v>3342.9929999999999</v>
      </c>
      <c r="V46" s="39">
        <v>0.51100000000000001</v>
      </c>
      <c r="W46" s="25">
        <f>M46*V46</f>
        <v>7660.4009999999998</v>
      </c>
      <c r="X46" s="39">
        <v>0.39</v>
      </c>
      <c r="Y46" s="25">
        <f>X46*M46</f>
        <v>5846.49</v>
      </c>
      <c r="Z46" s="47">
        <v>2.9399999999999999E-3</v>
      </c>
      <c r="AA46" s="18">
        <f>M46*Z46</f>
        <v>44.073540000000001</v>
      </c>
      <c r="AB46" s="27">
        <f>IF(M46&gt;0,(AD46+AL46)/M46,0)</f>
        <v>3.165565859515709E-3</v>
      </c>
      <c r="AC46" s="47">
        <v>2.7999999999999998E-4</v>
      </c>
      <c r="AD46" s="37">
        <f>AC46*M46</f>
        <v>4.1974799999999997</v>
      </c>
      <c r="AE46" s="28">
        <v>0.21859999999999999</v>
      </c>
      <c r="AF46" s="41">
        <f>AI46*(1-AJ46)*AE46</f>
        <v>43.356686799999999</v>
      </c>
      <c r="AG46" s="28">
        <f>IF(AND(AE46&gt;0,AC46&gt;0,Z46&gt;0),((Z46-AC46)*AE46)/((AE46-AC46)*Z46),0)</f>
        <v>0.90592228096808536</v>
      </c>
      <c r="AH46" s="29">
        <f t="shared" si="0"/>
        <v>0.9127199628242213</v>
      </c>
      <c r="AI46" s="43">
        <v>217</v>
      </c>
      <c r="AJ46" s="39">
        <v>8.5999999999999993E-2</v>
      </c>
      <c r="AK46" s="28">
        <v>0.21809999999999999</v>
      </c>
      <c r="AL46" s="41">
        <f>AI46*(1-AJ46)*AK46</f>
        <v>43.257517799999995</v>
      </c>
      <c r="AM46" s="18">
        <v>1.68</v>
      </c>
      <c r="AN46" s="18"/>
      <c r="AO46" s="121">
        <f>AO45+AI46-AN46</f>
        <v>1690.5800000000004</v>
      </c>
      <c r="AP46" s="104"/>
      <c r="AQ46" s="43"/>
      <c r="AR46" s="48"/>
      <c r="AS46" s="41"/>
      <c r="AT46" s="41"/>
      <c r="AU46" s="41"/>
      <c r="AV46" s="41"/>
    </row>
    <row r="47" spans="1:48" s="22" customFormat="1" ht="13.5" thickBot="1" x14ac:dyDescent="0.25">
      <c r="A47" s="159"/>
      <c r="B47" s="49" t="s">
        <v>38</v>
      </c>
      <c r="C47" s="50"/>
      <c r="D47" s="51">
        <f>SUM(D44:D46)</f>
        <v>43500</v>
      </c>
      <c r="E47" s="51"/>
      <c r="F47" s="51">
        <f>SUM(F44:F46)</f>
        <v>43076</v>
      </c>
      <c r="G47" s="52"/>
      <c r="H47" s="52"/>
      <c r="I47" s="51">
        <f>SUM(I44:I46)</f>
        <v>44733</v>
      </c>
      <c r="J47" s="52"/>
      <c r="K47" s="51">
        <f>SUM(K44:K46)</f>
        <v>47602</v>
      </c>
      <c r="L47" s="21">
        <f>IF(K47&gt;0,(K44*L44+K45*L45+K46*L46)/K47,0)</f>
        <v>6.8043716650560901E-2</v>
      </c>
      <c r="M47" s="52">
        <f>M44+M45+M46</f>
        <v>44362</v>
      </c>
      <c r="N47" s="53">
        <f>IF(M47&gt;0,O47/M47,0)</f>
        <v>0.59775715702628374</v>
      </c>
      <c r="O47" s="54">
        <f>O44+O45+O46</f>
        <v>26517.703000000001</v>
      </c>
      <c r="P47" s="21">
        <f>IF(M47&gt;0,Q47/M47,0)</f>
        <v>0.36076565529056409</v>
      </c>
      <c r="Q47" s="54">
        <f>Q44+Q45+Q46</f>
        <v>16004.286000000004</v>
      </c>
      <c r="R47" s="21">
        <f>IF(M47&gt;0,S47/M47,0)</f>
        <v>4.1477187683152249E-2</v>
      </c>
      <c r="S47" s="54">
        <f>S44+S45+S46</f>
        <v>1840.011</v>
      </c>
      <c r="T47" s="21">
        <f>IF(M47&gt;0,U47/M47,0)</f>
        <v>0.21109920652810962</v>
      </c>
      <c r="U47" s="54">
        <f>U44+U45+U46</f>
        <v>9364.7829999999994</v>
      </c>
      <c r="V47" s="21">
        <f>IF(M47&gt;0,W47/M47,0)</f>
        <v>0.51661935891077948</v>
      </c>
      <c r="W47" s="54">
        <f>W44+W45+W46</f>
        <v>22918.268</v>
      </c>
      <c r="X47" s="21">
        <f>IF(M47&gt;0,Y47/M47,0)</f>
        <v>0.39328276452819977</v>
      </c>
      <c r="Y47" s="54">
        <f>Y44+Y45+Y46</f>
        <v>17446.809999999998</v>
      </c>
      <c r="Z47" s="55">
        <f>IF(M47&gt;0,AA47/M47,0)</f>
        <v>2.9664277985663409E-3</v>
      </c>
      <c r="AA47" s="56">
        <f>SUM(AA44:AA46)</f>
        <v>131.59667000000002</v>
      </c>
      <c r="AB47" s="55">
        <f>IF(M47&gt;0,(AB44*M44+AB45*M45+AB46*M46)/M47,0)</f>
        <v>3.2258516613317707E-3</v>
      </c>
      <c r="AC47" s="55">
        <f>IF(K47&gt;0,(K44*AC44+K45*AC45+K46*AC46)/K47,0)</f>
        <v>2.7999999999999998E-4</v>
      </c>
      <c r="AD47" s="52">
        <f>SUM(AD44:AD46)</f>
        <v>12.42136</v>
      </c>
      <c r="AE47" s="53">
        <f>IF(K47&gt;0,(K44*AE44+K45*AE45+K46*AE46)/K47,0)</f>
        <v>0.223267598000084</v>
      </c>
      <c r="AF47" s="58">
        <f>SUM(AF44:AF46)</f>
        <v>130.94794659999999</v>
      </c>
      <c r="AG47" s="53">
        <f>IF(AND(AA47&gt;0),((AA44*AG44+AA45*AG45+AA46*AG46)/AA47),0)</f>
        <v>0.90674773441160617</v>
      </c>
      <c r="AH47" s="57">
        <f t="shared" si="0"/>
        <v>0.91435023725057085</v>
      </c>
      <c r="AI47" s="51">
        <f>SUM(AI44:AI46)</f>
        <v>641</v>
      </c>
      <c r="AJ47" s="21">
        <f>IF(AI47&gt;0,(AJ44*AI44+AJ45*AI45+AJ46*AI46)/AI47,0)</f>
        <v>8.5012480499219972E-2</v>
      </c>
      <c r="AK47" s="53">
        <f>IF(K47&gt;0,(AK44*K44+AK45*K45+AK46*K46)/K47,0)</f>
        <v>0.22281413385992185</v>
      </c>
      <c r="AL47" s="58">
        <f>SUM(AL44:AL46)</f>
        <v>130.68387139999999</v>
      </c>
      <c r="AM47" s="56"/>
      <c r="AN47" s="56">
        <f>SUM(AN44:AN46)</f>
        <v>500.84</v>
      </c>
      <c r="AO47" s="105"/>
      <c r="AP47" s="106">
        <f>AO46</f>
        <v>1690.5800000000004</v>
      </c>
      <c r="AQ47" s="51">
        <f>SUM(AQ44:AQ46)</f>
        <v>0</v>
      </c>
      <c r="AR47" s="59"/>
      <c r="AS47" s="58"/>
      <c r="AT47" s="58"/>
      <c r="AU47" s="58"/>
      <c r="AV47" s="58"/>
    </row>
    <row r="48" spans="1:48" x14ac:dyDescent="0.2">
      <c r="A48" s="157">
        <v>12</v>
      </c>
      <c r="B48" s="23">
        <v>1</v>
      </c>
      <c r="C48" s="46" t="s">
        <v>50</v>
      </c>
      <c r="D48" s="12">
        <v>5927</v>
      </c>
      <c r="E48" s="12">
        <v>0</v>
      </c>
      <c r="F48" s="12">
        <v>8106</v>
      </c>
      <c r="G48" s="13">
        <v>2.5</v>
      </c>
      <c r="H48" s="13">
        <v>8</v>
      </c>
      <c r="I48" s="12">
        <v>8566</v>
      </c>
      <c r="J48" s="13">
        <v>6.3</v>
      </c>
      <c r="K48" s="12">
        <v>16026</v>
      </c>
      <c r="L48" s="14">
        <v>7.0999999999999994E-2</v>
      </c>
      <c r="M48" s="24">
        <f>ROUND(K48*(1-L48),0)</f>
        <v>14888</v>
      </c>
      <c r="N48" s="15">
        <v>0.501</v>
      </c>
      <c r="O48" s="25">
        <f>M48*N48</f>
        <v>7458.8879999999999</v>
      </c>
      <c r="P48" s="14">
        <v>0.442</v>
      </c>
      <c r="Q48" s="25">
        <f>M48*P48</f>
        <v>6580.4960000000001</v>
      </c>
      <c r="R48" s="16">
        <v>5.7000000000000002E-2</v>
      </c>
      <c r="S48" s="25">
        <f>M48*R48</f>
        <v>848.61599999999999</v>
      </c>
      <c r="T48" s="26">
        <v>0.224</v>
      </c>
      <c r="U48" s="25">
        <f>M48*T48</f>
        <v>3334.9120000000003</v>
      </c>
      <c r="V48" s="16">
        <v>0.51300000000000001</v>
      </c>
      <c r="W48" s="25">
        <f>M48*V48</f>
        <v>7637.5439999999999</v>
      </c>
      <c r="X48" s="16">
        <v>0.4</v>
      </c>
      <c r="Y48" s="25">
        <f>X48*M48</f>
        <v>5955.2000000000007</v>
      </c>
      <c r="Z48" s="17">
        <v>2.8900000000000002E-3</v>
      </c>
      <c r="AA48" s="18">
        <f>M48*Z48</f>
        <v>43.026320000000005</v>
      </c>
      <c r="AB48" s="27">
        <f>IF(M48&gt;0,(AD48+AL48)/M48,0)</f>
        <v>2.9961171950564215E-3</v>
      </c>
      <c r="AC48" s="17">
        <v>2.7999999999999998E-4</v>
      </c>
      <c r="AD48" s="24">
        <f>AC48*M48</f>
        <v>4.1686399999999999</v>
      </c>
      <c r="AE48" s="117">
        <v>0.21510000000000001</v>
      </c>
      <c r="AF48" s="30">
        <f>AI48*(1-AJ48)*AE48</f>
        <v>40.588509600000002</v>
      </c>
      <c r="AG48" s="28">
        <f>IF(AND(AE48&gt;0,AC48&gt;0,Z48&gt;0),((Z48-AC48)*AE48)/((AE48-AC48)*Z48),0)</f>
        <v>0.90429132106738441</v>
      </c>
      <c r="AH48" s="60">
        <f t="shared" si="0"/>
        <v>0.90773173547529074</v>
      </c>
      <c r="AI48" s="12">
        <v>206</v>
      </c>
      <c r="AJ48" s="14">
        <v>8.4000000000000005E-2</v>
      </c>
      <c r="AK48" s="15">
        <v>0.21429999999999999</v>
      </c>
      <c r="AL48" s="30">
        <f>AI48*(1-AJ48)*AK48</f>
        <v>40.437552799999999</v>
      </c>
      <c r="AM48" s="19">
        <v>1.63</v>
      </c>
      <c r="AN48" s="19">
        <v>1108.08</v>
      </c>
      <c r="AO48" s="101">
        <f>AO46+AI48-AN48-AP48</f>
        <v>658.50000000000045</v>
      </c>
      <c r="AP48" s="102">
        <v>130</v>
      </c>
      <c r="AQ48" s="12"/>
      <c r="AR48" s="31"/>
      <c r="AS48" s="20"/>
      <c r="AT48" s="20"/>
      <c r="AU48" s="20"/>
      <c r="AV48" s="20"/>
    </row>
    <row r="49" spans="1:48" x14ac:dyDescent="0.2">
      <c r="A49" s="158"/>
      <c r="B49" s="33">
        <v>2</v>
      </c>
      <c r="C49" s="11" t="s">
        <v>53</v>
      </c>
      <c r="D49" s="34">
        <v>20000</v>
      </c>
      <c r="E49" s="34">
        <v>3</v>
      </c>
      <c r="F49" s="34">
        <v>16008</v>
      </c>
      <c r="G49" s="35">
        <v>3.5</v>
      </c>
      <c r="H49" s="35">
        <v>6.9</v>
      </c>
      <c r="I49" s="34">
        <v>16741</v>
      </c>
      <c r="J49" s="35">
        <v>5.5</v>
      </c>
      <c r="K49" s="34">
        <v>16119</v>
      </c>
      <c r="L49" s="36">
        <v>7.1999999999999995E-2</v>
      </c>
      <c r="M49" s="37">
        <f>ROUND(K49*(1-L49),0)</f>
        <v>14958</v>
      </c>
      <c r="N49" s="38">
        <v>0.56299999999999994</v>
      </c>
      <c r="O49" s="25">
        <f>M49*N49</f>
        <v>8421.3539999999994</v>
      </c>
      <c r="P49" s="36">
        <v>0.40699999999999997</v>
      </c>
      <c r="Q49" s="25">
        <f>M49*P49</f>
        <v>6087.9059999999999</v>
      </c>
      <c r="R49" s="39">
        <v>0.03</v>
      </c>
      <c r="S49" s="25">
        <f>M49*R49</f>
        <v>448.74</v>
      </c>
      <c r="T49" s="28">
        <v>0.22700000000000001</v>
      </c>
      <c r="U49" s="25">
        <f>M49*T49</f>
        <v>3395.4659999999999</v>
      </c>
      <c r="V49" s="39">
        <v>0.51300000000000001</v>
      </c>
      <c r="W49" s="25">
        <f>M49*V49</f>
        <v>7673.4539999999997</v>
      </c>
      <c r="X49" s="39">
        <v>0.39</v>
      </c>
      <c r="Y49" s="25">
        <f>X49*M49</f>
        <v>5833.62</v>
      </c>
      <c r="Z49" s="40">
        <v>2.8300000000000001E-3</v>
      </c>
      <c r="AA49" s="18">
        <f>M49*Z49</f>
        <v>42.331139999999998</v>
      </c>
      <c r="AB49" s="27">
        <f>IF(M49&gt;0,(AD49+AL49)/M49,0)</f>
        <v>2.9256961091054952E-3</v>
      </c>
      <c r="AC49" s="40">
        <v>2.7E-4</v>
      </c>
      <c r="AD49" s="37">
        <f>AC49*M49</f>
        <v>4.0386600000000001</v>
      </c>
      <c r="AE49" s="28">
        <v>0.22209999999999999</v>
      </c>
      <c r="AF49" s="41">
        <f>AI49*(1-AJ49)*AE49</f>
        <v>40.396880599999996</v>
      </c>
      <c r="AG49" s="28">
        <f>IF(AND(AE49&gt;0,AC49&gt;0,Z49&gt;0),((Z49-AC49)*AE49)/((AE49-AC49)*Z49),0)</f>
        <v>0.90569466415644095</v>
      </c>
      <c r="AH49" s="29">
        <f t="shared" si="0"/>
        <v>0.90883783366160209</v>
      </c>
      <c r="AI49" s="34">
        <v>199</v>
      </c>
      <c r="AJ49" s="36">
        <v>8.5999999999999993E-2</v>
      </c>
      <c r="AK49" s="38">
        <v>0.21840000000000001</v>
      </c>
      <c r="AL49" s="41">
        <f>AI49*(1-AJ49)*AK49</f>
        <v>39.7239024</v>
      </c>
      <c r="AM49" s="42">
        <v>1.65</v>
      </c>
      <c r="AN49" s="42"/>
      <c r="AO49" s="121">
        <f>AO48+AI49-AN49</f>
        <v>857.50000000000045</v>
      </c>
      <c r="AP49" s="104"/>
      <c r="AQ49" s="43"/>
      <c r="AR49" s="44"/>
      <c r="AS49" s="45"/>
      <c r="AT49" s="45"/>
      <c r="AU49" s="45"/>
      <c r="AV49" s="45"/>
    </row>
    <row r="50" spans="1:48" x14ac:dyDescent="0.2">
      <c r="A50" s="158"/>
      <c r="B50" s="33">
        <v>3</v>
      </c>
      <c r="C50" s="46" t="s">
        <v>54</v>
      </c>
      <c r="D50" s="43">
        <v>16339</v>
      </c>
      <c r="E50" s="43">
        <v>1</v>
      </c>
      <c r="F50" s="43">
        <v>17182</v>
      </c>
      <c r="G50" s="37">
        <v>2.9</v>
      </c>
      <c r="H50" s="37">
        <v>7.7</v>
      </c>
      <c r="I50" s="43">
        <v>18442</v>
      </c>
      <c r="J50" s="37">
        <v>4.5</v>
      </c>
      <c r="K50" s="43">
        <v>16182</v>
      </c>
      <c r="L50" s="39">
        <v>7.1999999999999995E-2</v>
      </c>
      <c r="M50" s="37">
        <f>ROUND(K50*(1-L50),0)</f>
        <v>15017</v>
      </c>
      <c r="N50" s="28">
        <v>0.55200000000000005</v>
      </c>
      <c r="O50" s="25">
        <f>M50*N50</f>
        <v>8289.384</v>
      </c>
      <c r="P50" s="39">
        <v>0.41199999999999998</v>
      </c>
      <c r="Q50" s="25">
        <f>M50*P50</f>
        <v>6187.0039999999999</v>
      </c>
      <c r="R50" s="39">
        <v>3.5999999999999997E-2</v>
      </c>
      <c r="S50" s="25">
        <f>M50*R50</f>
        <v>540.61199999999997</v>
      </c>
      <c r="T50" s="28">
        <v>0.23</v>
      </c>
      <c r="U50" s="25">
        <f>M50*T50</f>
        <v>3453.9100000000003</v>
      </c>
      <c r="V50" s="39">
        <v>0.50800000000000001</v>
      </c>
      <c r="W50" s="25">
        <f>M50*V50</f>
        <v>7628.6360000000004</v>
      </c>
      <c r="X50" s="39">
        <v>0.4</v>
      </c>
      <c r="Y50" s="25">
        <f>X50*M50</f>
        <v>6006.8</v>
      </c>
      <c r="Z50" s="47">
        <v>2.8800000000000002E-3</v>
      </c>
      <c r="AA50" s="18">
        <f>M50*Z50</f>
        <v>43.248960000000004</v>
      </c>
      <c r="AB50" s="27">
        <f>IF(M50&gt;0,(AD50+AL50)/M50,0)</f>
        <v>3.0422429246853571E-3</v>
      </c>
      <c r="AC50" s="47">
        <v>2.7999999999999998E-4</v>
      </c>
      <c r="AD50" s="37">
        <f>AC50*M50</f>
        <v>4.2047599999999994</v>
      </c>
      <c r="AE50" s="28">
        <v>0.21820000000000001</v>
      </c>
      <c r="AF50" s="41">
        <f>AI50*(1-AJ50)*AE50</f>
        <v>40.973596000000001</v>
      </c>
      <c r="AG50" s="28">
        <f>IF(AND(AE50&gt;0,AC50&gt;0,Z50&gt;0),((Z50-AC50)*AE50)/((AE50-AC50)*Z50),0)</f>
        <v>0.90393773454070803</v>
      </c>
      <c r="AH50" s="29">
        <f t="shared" si="0"/>
        <v>0.90911498369886246</v>
      </c>
      <c r="AI50" s="43">
        <v>205</v>
      </c>
      <c r="AJ50" s="39">
        <v>8.4000000000000005E-2</v>
      </c>
      <c r="AK50" s="28">
        <v>0.22090000000000001</v>
      </c>
      <c r="AL50" s="41">
        <f>AI50*(1-AJ50)*AK50</f>
        <v>41.480602000000005</v>
      </c>
      <c r="AM50" s="18">
        <v>1.68</v>
      </c>
      <c r="AN50" s="18"/>
      <c r="AO50" s="121">
        <f>AO49+AI50-AN50</f>
        <v>1062.5000000000005</v>
      </c>
      <c r="AP50" s="104"/>
      <c r="AQ50" s="43"/>
      <c r="AR50" s="48"/>
      <c r="AS50" s="41"/>
      <c r="AT50" s="41"/>
      <c r="AU50" s="41"/>
      <c r="AV50" s="41"/>
    </row>
    <row r="51" spans="1:48" s="22" customFormat="1" ht="13.5" thickBot="1" x14ac:dyDescent="0.25">
      <c r="A51" s="159"/>
      <c r="B51" s="49" t="s">
        <v>38</v>
      </c>
      <c r="C51" s="50"/>
      <c r="D51" s="51">
        <f>SUM(D48:D50)</f>
        <v>42266</v>
      </c>
      <c r="E51" s="51"/>
      <c r="F51" s="51">
        <f>SUM(F48:F50)</f>
        <v>41296</v>
      </c>
      <c r="G51" s="52"/>
      <c r="H51" s="52"/>
      <c r="I51" s="51">
        <f>SUM(I48:I50)</f>
        <v>43749</v>
      </c>
      <c r="J51" s="52"/>
      <c r="K51" s="51">
        <f>SUM(K48:K50)</f>
        <v>48327</v>
      </c>
      <c r="L51" s="21">
        <f>IF(K51&gt;0,(K48*L48+K49*L49+K50*L50)/K51,0)</f>
        <v>7.1668384133093288E-2</v>
      </c>
      <c r="M51" s="52">
        <f>M48+M49+M50</f>
        <v>44863</v>
      </c>
      <c r="N51" s="53">
        <f>IF(M51&gt;0,O51/M51,0)</f>
        <v>0.53874297305128938</v>
      </c>
      <c r="O51" s="54">
        <f>O48+O49+O50</f>
        <v>24169.625999999997</v>
      </c>
      <c r="P51" s="21">
        <f>IF(M51&gt;0,Q51/M51,0)</f>
        <v>0.42028856741635645</v>
      </c>
      <c r="Q51" s="54">
        <f>Q48+Q49+Q50</f>
        <v>18855.405999999999</v>
      </c>
      <c r="R51" s="21">
        <f>IF(M51&gt;0,S51/M51,0)</f>
        <v>4.0968459532354055E-2</v>
      </c>
      <c r="S51" s="54">
        <f>S48+S49+S50</f>
        <v>1837.9679999999998</v>
      </c>
      <c r="T51" s="21">
        <f>IF(M51&gt;0,U51/M51,0)</f>
        <v>0.22700862626217597</v>
      </c>
      <c r="U51" s="54">
        <f>U48+U49+U50</f>
        <v>10184.288</v>
      </c>
      <c r="V51" s="21">
        <f>IF(M51&gt;0,W51/M51,0)</f>
        <v>0.51132634910728214</v>
      </c>
      <c r="W51" s="54">
        <f>W48+W49+W50</f>
        <v>22939.633999999998</v>
      </c>
      <c r="X51" s="21">
        <f>IF(M51&gt;0,Y51/M51,0)</f>
        <v>0.39666584936361809</v>
      </c>
      <c r="Y51" s="54">
        <f>Y48+Y49+Y50</f>
        <v>17795.62</v>
      </c>
      <c r="Z51" s="55">
        <f>IF(M51&gt;0,AA51/M51,0)</f>
        <v>2.8666477943962735E-3</v>
      </c>
      <c r="AA51" s="56">
        <f>SUM(AA48:AA50)</f>
        <v>128.60642000000001</v>
      </c>
      <c r="AB51" s="55">
        <f>IF(M51&gt;0,(AB48*M48+AB49*M49+AB50*M50)/M51,0)</f>
        <v>2.9880774179167689E-3</v>
      </c>
      <c r="AC51" s="55">
        <f>IF(K51&gt;0,(K48*AC48+K49*AC49+K50*AC50)/K51,0)</f>
        <v>2.76664597430008E-4</v>
      </c>
      <c r="AD51" s="52">
        <f>SUM(AD48:AD50)</f>
        <v>12.41206</v>
      </c>
      <c r="AE51" s="53">
        <f>IF(K51&gt;0,(K48*AE48+K49*AE49+K50*AE50)/K51,0)</f>
        <v>0.2184727978148861</v>
      </c>
      <c r="AF51" s="58">
        <f>SUM(AF48:AF50)</f>
        <v>121.9589862</v>
      </c>
      <c r="AG51" s="53">
        <f>IF(AND(AA51&gt;0),((AA48*AG48+AA49*AG49+AA50*AG50)/AA51),0)</f>
        <v>0.90463432776348962</v>
      </c>
      <c r="AH51" s="57">
        <f t="shared" si="0"/>
        <v>0.90856420942456173</v>
      </c>
      <c r="AI51" s="51">
        <f>SUM(AI48:AI50)</f>
        <v>610</v>
      </c>
      <c r="AJ51" s="21">
        <f>IF(AI51&gt;0,(AJ48*AI48+AJ49*AI49+AJ50*AI50)/AI51,0)</f>
        <v>8.4652459016393455E-2</v>
      </c>
      <c r="AK51" s="53">
        <f>IF(K51&gt;0,(AK48*K48+AK49*K49+AK50*K50)/K51,0)</f>
        <v>0.2178774846359178</v>
      </c>
      <c r="AL51" s="58">
        <f>SUM(AL48:AL50)</f>
        <v>121.64205720000001</v>
      </c>
      <c r="AM51" s="56"/>
      <c r="AN51" s="56">
        <f>SUM(AN48:AN50)</f>
        <v>1108.08</v>
      </c>
      <c r="AO51" s="105"/>
      <c r="AP51" s="106">
        <f>AO50</f>
        <v>1062.5000000000005</v>
      </c>
      <c r="AQ51" s="51">
        <f>SUM(AQ48:AQ50)</f>
        <v>0</v>
      </c>
      <c r="AR51" s="59"/>
      <c r="AS51" s="58"/>
      <c r="AT51" s="58"/>
      <c r="AU51" s="58"/>
      <c r="AV51" s="58"/>
    </row>
    <row r="52" spans="1:48" x14ac:dyDescent="0.2">
      <c r="A52" s="157">
        <v>13</v>
      </c>
      <c r="B52" s="23">
        <v>1</v>
      </c>
      <c r="C52" s="46" t="s">
        <v>50</v>
      </c>
      <c r="D52" s="12">
        <v>12714</v>
      </c>
      <c r="E52" s="12">
        <v>0</v>
      </c>
      <c r="F52" s="12">
        <v>14729</v>
      </c>
      <c r="G52" s="13">
        <v>2.5</v>
      </c>
      <c r="H52" s="13">
        <v>6.7</v>
      </c>
      <c r="I52" s="12">
        <v>15753</v>
      </c>
      <c r="J52" s="13">
        <v>5</v>
      </c>
      <c r="K52" s="12">
        <v>16239</v>
      </c>
      <c r="L52" s="14">
        <v>7.0999999999999994E-2</v>
      </c>
      <c r="M52" s="24">
        <f>ROUND(K52*(1-L52),0)</f>
        <v>15086</v>
      </c>
      <c r="N52" s="15">
        <v>0.49299999999999999</v>
      </c>
      <c r="O52" s="25">
        <f>M52*N52</f>
        <v>7437.3980000000001</v>
      </c>
      <c r="P52" s="14">
        <v>0.47699999999999998</v>
      </c>
      <c r="Q52" s="25">
        <f>M52*P52</f>
        <v>7196.0219999999999</v>
      </c>
      <c r="R52" s="16">
        <v>0.03</v>
      </c>
      <c r="S52" s="25">
        <f>M52*R52</f>
        <v>452.58</v>
      </c>
      <c r="T52" s="26">
        <v>0.23499999999999999</v>
      </c>
      <c r="U52" s="25">
        <f>M52*T52</f>
        <v>3545.2099999999996</v>
      </c>
      <c r="V52" s="16">
        <v>0.50600000000000001</v>
      </c>
      <c r="W52" s="25">
        <f>M52*V52</f>
        <v>7633.5160000000005</v>
      </c>
      <c r="X52" s="16">
        <v>0.4</v>
      </c>
      <c r="Y52" s="25">
        <f>X52*M52</f>
        <v>6034.4000000000005</v>
      </c>
      <c r="Z52" s="17">
        <v>2.96E-3</v>
      </c>
      <c r="AA52" s="18">
        <f>M52*Z52</f>
        <v>44.654559999999996</v>
      </c>
      <c r="AB52" s="27">
        <f>IF(M52&gt;0,(AD52+AL52)/M52,0)</f>
        <v>2.9683993106191173E-3</v>
      </c>
      <c r="AC52" s="17">
        <v>2.7999999999999998E-4</v>
      </c>
      <c r="AD52" s="24">
        <f>AC52*M52</f>
        <v>4.2240799999999998</v>
      </c>
      <c r="AE52" s="117">
        <v>0.21859999999999999</v>
      </c>
      <c r="AF52" s="30">
        <f>AI52*(1-AJ52)*AE52</f>
        <v>41.603952</v>
      </c>
      <c r="AG52" s="28">
        <f>IF(AND(AE52&gt;0,AC52&gt;0,Z52&gt;0),((Z52-AC52)*AE52)/((AE52-AC52)*Z52),0)</f>
        <v>0.90656660691471991</v>
      </c>
      <c r="AH52" s="60">
        <f t="shared" si="0"/>
        <v>0.90686463107401982</v>
      </c>
      <c r="AI52" s="12">
        <v>208</v>
      </c>
      <c r="AJ52" s="14">
        <v>8.5000000000000006E-2</v>
      </c>
      <c r="AK52" s="15">
        <v>0.21310000000000001</v>
      </c>
      <c r="AL52" s="30">
        <f>AI52*(1-AJ52)*AK52</f>
        <v>40.557192000000001</v>
      </c>
      <c r="AM52" s="19">
        <v>1.65</v>
      </c>
      <c r="AN52" s="19"/>
      <c r="AO52" s="101">
        <f>AO50+AI52-AN52</f>
        <v>1270.5000000000005</v>
      </c>
      <c r="AP52" s="102"/>
      <c r="AQ52" s="12"/>
      <c r="AR52" s="31"/>
      <c r="AS52" s="20"/>
      <c r="AT52" s="20"/>
      <c r="AU52" s="20"/>
      <c r="AV52" s="20"/>
    </row>
    <row r="53" spans="1:48" x14ac:dyDescent="0.2">
      <c r="A53" s="158"/>
      <c r="B53" s="33">
        <v>2</v>
      </c>
      <c r="C53" s="11" t="s">
        <v>51</v>
      </c>
      <c r="D53" s="34">
        <v>19800</v>
      </c>
      <c r="E53" s="34">
        <v>1</v>
      </c>
      <c r="F53" s="34">
        <v>15276</v>
      </c>
      <c r="G53" s="35">
        <v>2.4</v>
      </c>
      <c r="H53" s="35">
        <v>5.4</v>
      </c>
      <c r="I53" s="34">
        <v>15506</v>
      </c>
      <c r="J53" s="35">
        <v>4.5</v>
      </c>
      <c r="K53" s="34">
        <v>14174</v>
      </c>
      <c r="L53" s="36">
        <v>7.5999999999999998E-2</v>
      </c>
      <c r="M53" s="37">
        <f>ROUND(K53*(1-L53),0)</f>
        <v>13097</v>
      </c>
      <c r="N53" s="38">
        <v>0.372</v>
      </c>
      <c r="O53" s="25">
        <f>M53*N53</f>
        <v>4872.0839999999998</v>
      </c>
      <c r="P53" s="36">
        <v>0.61</v>
      </c>
      <c r="Q53" s="25">
        <f>M53*P53</f>
        <v>7989.17</v>
      </c>
      <c r="R53" s="39">
        <v>1.7999999999999999E-2</v>
      </c>
      <c r="S53" s="25">
        <f>M53*R53</f>
        <v>235.74599999999998</v>
      </c>
      <c r="T53" s="28">
        <v>0.23699999999999999</v>
      </c>
      <c r="U53" s="25">
        <f>M53*T53</f>
        <v>3103.989</v>
      </c>
      <c r="V53" s="39">
        <v>0.51300000000000001</v>
      </c>
      <c r="W53" s="25">
        <f>M53*V53</f>
        <v>6718.7610000000004</v>
      </c>
      <c r="X53" s="39">
        <v>0.4</v>
      </c>
      <c r="Y53" s="25">
        <f>X53*M53</f>
        <v>5238.8</v>
      </c>
      <c r="Z53" s="40">
        <v>2.99E-3</v>
      </c>
      <c r="AA53" s="18">
        <f>M53*Z53</f>
        <v>39.160029999999999</v>
      </c>
      <c r="AB53" s="27">
        <f>IF(M53&gt;0,(AD53+AL53)/M53,0)</f>
        <v>3.2215637168817291E-3</v>
      </c>
      <c r="AC53" s="40">
        <v>2.9999999999999997E-4</v>
      </c>
      <c r="AD53" s="37">
        <f>AC53*M53</f>
        <v>3.9290999999999996</v>
      </c>
      <c r="AE53" s="28">
        <v>0.20830000000000001</v>
      </c>
      <c r="AF53" s="41">
        <f>AI53*(1-AJ53)*AE53</f>
        <v>36.410840000000007</v>
      </c>
      <c r="AG53" s="28">
        <f>IF(AND(AE53&gt;0,AC53&gt;0,Z53&gt;0),((Z53-AC53)*AE53)/((AE53-AC53)*Z53),0)</f>
        <v>0.90096314638538721</v>
      </c>
      <c r="AH53" s="29">
        <f t="shared" si="0"/>
        <v>0.90812209203042438</v>
      </c>
      <c r="AI53" s="34">
        <v>190</v>
      </c>
      <c r="AJ53" s="36">
        <v>0.08</v>
      </c>
      <c r="AK53" s="38">
        <v>0.21890000000000001</v>
      </c>
      <c r="AL53" s="41">
        <f>AI53*(1-AJ53)*AK53</f>
        <v>38.263720000000006</v>
      </c>
      <c r="AM53" s="42">
        <v>1.68</v>
      </c>
      <c r="AN53" s="42"/>
      <c r="AO53" s="121">
        <f>AO52+AI53-AN53</f>
        <v>1460.5000000000005</v>
      </c>
      <c r="AP53" s="104"/>
      <c r="AQ53" s="43"/>
      <c r="AR53" s="44"/>
      <c r="AS53" s="45"/>
      <c r="AT53" s="45"/>
      <c r="AU53" s="45"/>
      <c r="AV53" s="45"/>
    </row>
    <row r="54" spans="1:48" x14ac:dyDescent="0.2">
      <c r="A54" s="158"/>
      <c r="B54" s="33">
        <v>3</v>
      </c>
      <c r="C54" s="11" t="s">
        <v>54</v>
      </c>
      <c r="D54" s="43">
        <v>16654</v>
      </c>
      <c r="E54" s="43">
        <v>1</v>
      </c>
      <c r="F54" s="43">
        <v>16945</v>
      </c>
      <c r="G54" s="37">
        <v>2.5</v>
      </c>
      <c r="H54" s="37">
        <v>7.4</v>
      </c>
      <c r="I54" s="43">
        <v>16886</v>
      </c>
      <c r="J54" s="37">
        <v>3.9</v>
      </c>
      <c r="K54" s="43">
        <v>16273</v>
      </c>
      <c r="L54" s="39">
        <v>6.8000000000000005E-2</v>
      </c>
      <c r="M54" s="37">
        <f>ROUND(K54*(1-L54),0)</f>
        <v>15166</v>
      </c>
      <c r="N54" s="28">
        <v>0.48799999999999999</v>
      </c>
      <c r="O54" s="25">
        <f>M54*N54</f>
        <v>7401.0079999999998</v>
      </c>
      <c r="P54" s="39">
        <v>0.45600000000000002</v>
      </c>
      <c r="Q54" s="25">
        <f>M54*P54</f>
        <v>6915.6959999999999</v>
      </c>
      <c r="R54" s="39">
        <v>5.6000000000000001E-2</v>
      </c>
      <c r="S54" s="25">
        <f>M54*R54</f>
        <v>849.29600000000005</v>
      </c>
      <c r="T54" s="28">
        <v>0.23799999999999999</v>
      </c>
      <c r="U54" s="25">
        <f>M54*T54</f>
        <v>3609.5079999999998</v>
      </c>
      <c r="V54" s="39">
        <v>0.503</v>
      </c>
      <c r="W54" s="25">
        <f>M54*V54</f>
        <v>7628.4979999999996</v>
      </c>
      <c r="X54" s="39">
        <v>0.4</v>
      </c>
      <c r="Y54" s="25">
        <f>X54*M54</f>
        <v>6066.4000000000005</v>
      </c>
      <c r="Z54" s="47">
        <v>2.99E-3</v>
      </c>
      <c r="AA54" s="18">
        <f>M54*Z54</f>
        <v>45.346339999999998</v>
      </c>
      <c r="AB54" s="27">
        <f>IF(M54&gt;0,(AD54+AL54)/M54,0)</f>
        <v>2.9648637478570492E-3</v>
      </c>
      <c r="AC54" s="47">
        <v>2.9E-4</v>
      </c>
      <c r="AD54" s="37">
        <f>AC54*M54</f>
        <v>4.3981399999999997</v>
      </c>
      <c r="AE54" s="28">
        <v>0.2137</v>
      </c>
      <c r="AF54" s="41">
        <f>AI54*(1-AJ54)*AE54</f>
        <v>40.911582800000005</v>
      </c>
      <c r="AG54" s="28">
        <f>IF(AND(AE54&gt;0,AC54&gt;0,Z54&gt;0),((Z54-AC54)*AE54)/((AE54-AC54)*Z54),0)</f>
        <v>0.90423712172417969</v>
      </c>
      <c r="AH54" s="29">
        <f t="shared" si="0"/>
        <v>0.90342414727493581</v>
      </c>
      <c r="AI54" s="43">
        <v>209</v>
      </c>
      <c r="AJ54" s="39">
        <v>8.4000000000000005E-2</v>
      </c>
      <c r="AK54" s="28">
        <v>0.21190000000000001</v>
      </c>
      <c r="AL54" s="41">
        <f>AI54*(1-AJ54)*AK54</f>
        <v>40.566983600000007</v>
      </c>
      <c r="AM54" s="18">
        <v>1.65</v>
      </c>
      <c r="AN54" s="18"/>
      <c r="AO54" s="121">
        <f>AO53+AI54-AN54</f>
        <v>1669.5000000000005</v>
      </c>
      <c r="AP54" s="104"/>
      <c r="AQ54" s="43"/>
      <c r="AR54" s="48"/>
      <c r="AS54" s="41"/>
      <c r="AT54" s="41"/>
      <c r="AU54" s="41"/>
      <c r="AV54" s="41"/>
    </row>
    <row r="55" spans="1:48" s="22" customFormat="1" ht="13.5" thickBot="1" x14ac:dyDescent="0.25">
      <c r="A55" s="159"/>
      <c r="B55" s="49" t="s">
        <v>38</v>
      </c>
      <c r="C55" s="50"/>
      <c r="D55" s="51">
        <f>SUM(D52:D54)</f>
        <v>49168</v>
      </c>
      <c r="E55" s="51"/>
      <c r="F55" s="51">
        <f>SUM(F52:F54)</f>
        <v>46950</v>
      </c>
      <c r="G55" s="52"/>
      <c r="H55" s="52"/>
      <c r="I55" s="51">
        <f>SUM(I52:I54)</f>
        <v>48145</v>
      </c>
      <c r="J55" s="52"/>
      <c r="K55" s="51">
        <f>SUM(K52:K54)</f>
        <v>46686</v>
      </c>
      <c r="L55" s="21">
        <f>IF(K55&gt;0,(K52*L52+K53*L53+K54*L54)/K55,0)</f>
        <v>7.1472325750760388E-2</v>
      </c>
      <c r="M55" s="52">
        <f>M52+M53+M54</f>
        <v>43349</v>
      </c>
      <c r="N55" s="53">
        <f>IF(M55&gt;0,O55/M55,0)</f>
        <v>0.45469307250455598</v>
      </c>
      <c r="O55" s="54">
        <f>O52+O53+O54</f>
        <v>19710.489999999998</v>
      </c>
      <c r="P55" s="21">
        <f>IF(M55&gt;0,Q55/M55,0)</f>
        <v>0.50983616692426581</v>
      </c>
      <c r="Q55" s="54">
        <f>Q52+Q53+Q54</f>
        <v>22100.887999999999</v>
      </c>
      <c r="R55" s="21">
        <f>IF(M55&gt;0,S55/M55,0)</f>
        <v>3.5470760571178116E-2</v>
      </c>
      <c r="S55" s="54">
        <f>S52+S53+S54</f>
        <v>1537.6220000000001</v>
      </c>
      <c r="T55" s="21">
        <f>IF(M55&gt;0,U55/M55,0)</f>
        <v>0.23665383284504829</v>
      </c>
      <c r="U55" s="54">
        <f>U52+U53+U54</f>
        <v>10258.706999999999</v>
      </c>
      <c r="V55" s="21">
        <f>IF(M55&gt;0,W55/M55,0)</f>
        <v>0.50706533022676425</v>
      </c>
      <c r="W55" s="54">
        <f>W52+W53+W54</f>
        <v>21980.775000000001</v>
      </c>
      <c r="X55" s="21">
        <f>IF(M55&gt;0,Y55/M55,0)</f>
        <v>0.40000000000000008</v>
      </c>
      <c r="Y55" s="54">
        <f>Y52+Y53+Y54</f>
        <v>17339.600000000002</v>
      </c>
      <c r="Z55" s="55">
        <f>IF(M55&gt;0,AA55/M55,0)</f>
        <v>2.9795596207524973E-3</v>
      </c>
      <c r="AA55" s="56">
        <f>SUM(AA52:AA54)</f>
        <v>129.16093000000001</v>
      </c>
      <c r="AB55" s="55">
        <f>IF(M55&gt;0,(AB52*M52+AB53*M53+AB54*M54)/M55,0)</f>
        <v>3.0436507324275073E-3</v>
      </c>
      <c r="AC55" s="55">
        <f>IF(K55&gt;0,(K52*AC52+K53*AC53+K54*AC54)/K55,0)</f>
        <v>2.8955768324551254E-4</v>
      </c>
      <c r="AD55" s="52">
        <f>SUM(AD52:AD54)</f>
        <v>12.551319999999999</v>
      </c>
      <c r="AE55" s="53">
        <f>IF(K55&gt;0,(K52*AE52+K53*AE53+K54*AE54)/K55,0)</f>
        <v>0.21376493381313455</v>
      </c>
      <c r="AF55" s="58">
        <f>SUM(AF52:AF54)</f>
        <v>118.9263748</v>
      </c>
      <c r="AG55" s="53">
        <f>IF(AND(AA55&gt;0),((AA52*AG52+AA53*AG53+AA54*AG54)/AA55),0)</f>
        <v>0.90404986048135438</v>
      </c>
      <c r="AH55" s="57">
        <f t="shared" si="0"/>
        <v>0.90608848317262114</v>
      </c>
      <c r="AI55" s="51">
        <f>SUM(AI52:AI54)</f>
        <v>607</v>
      </c>
      <c r="AJ55" s="21">
        <f>IF(AI55&gt;0,(AJ52*AI52+AJ53*AI53+AJ54*AI54)/AI55,0)</f>
        <v>8.3090609555189474E-2</v>
      </c>
      <c r="AK55" s="53">
        <f>IF(K55&gt;0,(AK52*K52+AK53*K53+AK54*K54)/K55,0)</f>
        <v>0.21444262091419267</v>
      </c>
      <c r="AL55" s="58">
        <f>SUM(AL52:AL54)</f>
        <v>119.38789560000001</v>
      </c>
      <c r="AM55" s="56"/>
      <c r="AN55" s="56">
        <f>SUM(AN52:AN54)</f>
        <v>0</v>
      </c>
      <c r="AO55" s="105"/>
      <c r="AP55" s="106">
        <f>AO54</f>
        <v>1669.5000000000005</v>
      </c>
      <c r="AQ55" s="51">
        <f>SUM(AQ52:AQ54)</f>
        <v>0</v>
      </c>
      <c r="AR55" s="59"/>
      <c r="AS55" s="58"/>
      <c r="AT55" s="58"/>
      <c r="AU55" s="58"/>
      <c r="AV55" s="58"/>
    </row>
    <row r="56" spans="1:48" x14ac:dyDescent="0.2">
      <c r="A56" s="157">
        <v>14</v>
      </c>
      <c r="B56" s="23">
        <v>1</v>
      </c>
      <c r="C56" s="46" t="s">
        <v>50</v>
      </c>
      <c r="D56" s="12">
        <v>11318</v>
      </c>
      <c r="E56" s="12">
        <v>0</v>
      </c>
      <c r="F56" s="12">
        <v>13932</v>
      </c>
      <c r="G56" s="13">
        <v>2.4</v>
      </c>
      <c r="H56" s="13">
        <v>7.4</v>
      </c>
      <c r="I56" s="12">
        <v>14647</v>
      </c>
      <c r="J56" s="13">
        <v>4.4000000000000004</v>
      </c>
      <c r="K56" s="12">
        <v>15959</v>
      </c>
      <c r="L56" s="14">
        <v>6.6000000000000003E-2</v>
      </c>
      <c r="M56" s="24">
        <f>ROUND(K56*(1-L56),0)</f>
        <v>14906</v>
      </c>
      <c r="N56" s="15">
        <v>0.40300000000000002</v>
      </c>
      <c r="O56" s="25">
        <f>M56*N56</f>
        <v>6007.1180000000004</v>
      </c>
      <c r="P56" s="14">
        <v>0.55500000000000005</v>
      </c>
      <c r="Q56" s="25">
        <f>M56*P56</f>
        <v>8272.83</v>
      </c>
      <c r="R56" s="16">
        <v>4.2000000000000003E-2</v>
      </c>
      <c r="S56" s="25">
        <f>M56*R56</f>
        <v>626.05200000000002</v>
      </c>
      <c r="T56" s="26">
        <v>0.23799999999999999</v>
      </c>
      <c r="U56" s="25">
        <f>M56*T56</f>
        <v>3547.6279999999997</v>
      </c>
      <c r="V56" s="16">
        <v>0.50800000000000001</v>
      </c>
      <c r="W56" s="25">
        <f>M56*V56</f>
        <v>7572.2480000000005</v>
      </c>
      <c r="X56" s="16">
        <v>0.4</v>
      </c>
      <c r="Y56" s="25">
        <f>X56*M56</f>
        <v>5962.4000000000005</v>
      </c>
      <c r="Z56" s="17">
        <v>2.99E-3</v>
      </c>
      <c r="AA56" s="18">
        <f>M56*Z56</f>
        <v>44.568939999999998</v>
      </c>
      <c r="AB56" s="27">
        <f>IF(M56&gt;0,(AD56+AL56)/M56,0)</f>
        <v>3.0062231852945125E-3</v>
      </c>
      <c r="AC56" s="17">
        <v>2.9E-4</v>
      </c>
      <c r="AD56" s="24">
        <f>AC56*M56</f>
        <v>4.3227399999999996</v>
      </c>
      <c r="AE56" s="117">
        <v>0.21160000000000001</v>
      </c>
      <c r="AF56" s="30">
        <f>AI56*(1-AJ56)*AE56</f>
        <v>40.015252800000006</v>
      </c>
      <c r="AG56" s="28">
        <f>IF(AND(AE56&gt;0,AC56&gt;0,Z56&gt;0),((Z56-AC56)*AE56)/((AE56-AC56)*Z56),0)</f>
        <v>0.90424931653458474</v>
      </c>
      <c r="AH56" s="60">
        <f t="shared" si="0"/>
        <v>0.9047589456280859</v>
      </c>
      <c r="AI56" s="12">
        <v>206</v>
      </c>
      <c r="AJ56" s="14">
        <v>8.2000000000000003E-2</v>
      </c>
      <c r="AK56" s="15">
        <v>0.21410000000000001</v>
      </c>
      <c r="AL56" s="30">
        <f>AI56*(1-AJ56)*AK56</f>
        <v>40.488022800000003</v>
      </c>
      <c r="AM56" s="19">
        <v>1.65</v>
      </c>
      <c r="AN56" s="19"/>
      <c r="AO56" s="101">
        <f>AO54+AI56-AN56</f>
        <v>1875.5000000000005</v>
      </c>
      <c r="AP56" s="102"/>
      <c r="AQ56" s="12"/>
      <c r="AR56" s="31"/>
      <c r="AS56" s="20"/>
      <c r="AT56" s="20"/>
      <c r="AU56" s="20"/>
      <c r="AV56" s="20"/>
    </row>
    <row r="57" spans="1:48" x14ac:dyDescent="0.2">
      <c r="A57" s="158"/>
      <c r="B57" s="33">
        <v>2</v>
      </c>
      <c r="C57" s="11" t="s">
        <v>51</v>
      </c>
      <c r="D57" s="34">
        <v>19834</v>
      </c>
      <c r="E57" s="34">
        <v>3</v>
      </c>
      <c r="F57" s="34">
        <v>17285</v>
      </c>
      <c r="G57" s="35">
        <v>2.9</v>
      </c>
      <c r="H57" s="35">
        <v>8</v>
      </c>
      <c r="I57" s="34">
        <v>16899</v>
      </c>
      <c r="J57" s="35">
        <v>3.8</v>
      </c>
      <c r="K57" s="34">
        <v>16118</v>
      </c>
      <c r="L57" s="36">
        <v>6.9000000000000006E-2</v>
      </c>
      <c r="M57" s="37">
        <f>ROUND(K57*(1-L57),0)</f>
        <v>15006</v>
      </c>
      <c r="N57" s="38">
        <v>0.35699999999999998</v>
      </c>
      <c r="O57" s="25">
        <f>M57*N57</f>
        <v>5357.1419999999998</v>
      </c>
      <c r="P57" s="36">
        <v>0.622</v>
      </c>
      <c r="Q57" s="25">
        <f>M57*P57</f>
        <v>9333.732</v>
      </c>
      <c r="R57" s="39">
        <v>2.1000000000000001E-2</v>
      </c>
      <c r="S57" s="25">
        <f>M57*R57</f>
        <v>315.12600000000003</v>
      </c>
      <c r="T57" s="28">
        <v>0.21299999999999999</v>
      </c>
      <c r="U57" s="25">
        <f>M57*T57</f>
        <v>3196.2779999999998</v>
      </c>
      <c r="V57" s="39">
        <v>0.53</v>
      </c>
      <c r="W57" s="25">
        <f>M57*V57</f>
        <v>7953.18</v>
      </c>
      <c r="X57" s="39">
        <v>0.4</v>
      </c>
      <c r="Y57" s="25">
        <f>X57*M57</f>
        <v>6002.4000000000005</v>
      </c>
      <c r="Z57" s="40">
        <v>3.0300000000000001E-3</v>
      </c>
      <c r="AA57" s="18">
        <f>M57*Z57</f>
        <v>45.468180000000004</v>
      </c>
      <c r="AB57" s="27">
        <f>IF(M57&gt;0,(AD57+AL57)/M57,0)</f>
        <v>3.0400000000000002E-3</v>
      </c>
      <c r="AC57" s="40">
        <v>2.9999999999999997E-4</v>
      </c>
      <c r="AD57" s="37">
        <f>AC57*M57</f>
        <v>4.5017999999999994</v>
      </c>
      <c r="AE57" s="28">
        <v>0.21940000000000001</v>
      </c>
      <c r="AF57" s="41">
        <f>AI57*(1-AJ57)*AE57</f>
        <v>41.153955000000003</v>
      </c>
      <c r="AG57" s="28">
        <f>IF(AND(AE57&gt;0,AC57&gt;0,Z57&gt;0),((Z57-AC57)*AE57)/((AE57-AC57)*Z57),0)</f>
        <v>0.9022237687027489</v>
      </c>
      <c r="AH57" s="29">
        <f t="shared" si="0"/>
        <v>0.90255103267533854</v>
      </c>
      <c r="AI57" s="34">
        <v>205</v>
      </c>
      <c r="AJ57" s="36">
        <v>8.5000000000000006E-2</v>
      </c>
      <c r="AK57" s="38">
        <v>0.21920000000000001</v>
      </c>
      <c r="AL57" s="41">
        <f>AI57*(1-AJ57)*AK57</f>
        <v>41.116440000000004</v>
      </c>
      <c r="AM57" s="42">
        <v>1.65</v>
      </c>
      <c r="AN57" s="42"/>
      <c r="AO57" s="121">
        <f>AO56+AI57-AN57</f>
        <v>2080.5000000000005</v>
      </c>
      <c r="AP57" s="104"/>
      <c r="AQ57" s="43"/>
      <c r="AR57" s="44"/>
      <c r="AS57" s="45"/>
      <c r="AT57" s="45"/>
      <c r="AU57" s="45"/>
      <c r="AV57" s="45"/>
    </row>
    <row r="58" spans="1:48" x14ac:dyDescent="0.2">
      <c r="A58" s="158"/>
      <c r="B58" s="33">
        <v>3</v>
      </c>
      <c r="C58" s="46" t="s">
        <v>56</v>
      </c>
      <c r="D58" s="43">
        <v>15450</v>
      </c>
      <c r="E58" s="43">
        <v>2</v>
      </c>
      <c r="F58" s="43">
        <v>16813</v>
      </c>
      <c r="G58" s="37">
        <v>3.3</v>
      </c>
      <c r="H58" s="37">
        <v>6.7</v>
      </c>
      <c r="I58" s="43">
        <v>17044</v>
      </c>
      <c r="J58" s="37">
        <v>3.7</v>
      </c>
      <c r="K58" s="43">
        <v>16055</v>
      </c>
      <c r="L58" s="39">
        <v>6.6000000000000003E-2</v>
      </c>
      <c r="M58" s="37">
        <f>ROUND(K58*(1-L58),0)</f>
        <v>14995</v>
      </c>
      <c r="N58" s="28">
        <v>0.46500000000000002</v>
      </c>
      <c r="O58" s="25">
        <f>M58*N58</f>
        <v>6972.6750000000002</v>
      </c>
      <c r="P58" s="39">
        <v>0.505</v>
      </c>
      <c r="Q58" s="25">
        <f>M58*P58</f>
        <v>7572.4750000000004</v>
      </c>
      <c r="R58" s="39">
        <v>0.03</v>
      </c>
      <c r="S58" s="25">
        <f>M58*R58</f>
        <v>449.84999999999997</v>
      </c>
      <c r="T58" s="28">
        <v>0.20300000000000001</v>
      </c>
      <c r="U58" s="25">
        <f>M58*T58</f>
        <v>3043.9850000000001</v>
      </c>
      <c r="V58" s="39">
        <v>0.53900000000000003</v>
      </c>
      <c r="W58" s="25">
        <f>M58*V58</f>
        <v>8082.3050000000003</v>
      </c>
      <c r="X58" s="39">
        <v>0.4</v>
      </c>
      <c r="Y58" s="25">
        <f>X58*M58</f>
        <v>5998</v>
      </c>
      <c r="Z58" s="47">
        <v>3.0300000000000001E-3</v>
      </c>
      <c r="AA58" s="18">
        <f>M58*Z58</f>
        <v>45.434850000000004</v>
      </c>
      <c r="AB58" s="27">
        <f>IF(M58&gt;0,(AD58+AL58)/M58,0)</f>
        <v>3.1977211070356787E-3</v>
      </c>
      <c r="AC58" s="47">
        <v>2.9999999999999997E-4</v>
      </c>
      <c r="AD58" s="37">
        <f>AC58*M58</f>
        <v>4.4984999999999999</v>
      </c>
      <c r="AE58" s="28">
        <v>0.2165</v>
      </c>
      <c r="AF58" s="41">
        <f>AI58*(1-AJ58)*AE58</f>
        <v>42.451320000000003</v>
      </c>
      <c r="AG58" s="28">
        <f>IF(AND(AE58&gt;0,AC58&gt;0,Z58&gt;0),((Z58-AC58)*AE58)/((AE58-AC58)*Z58),0)</f>
        <v>0.90224031653859182</v>
      </c>
      <c r="AH58" s="29">
        <f t="shared" si="0"/>
        <v>0.90741163332921315</v>
      </c>
      <c r="AI58" s="43">
        <v>215</v>
      </c>
      <c r="AJ58" s="39">
        <v>8.7999999999999995E-2</v>
      </c>
      <c r="AK58" s="28">
        <v>0.22159999999999999</v>
      </c>
      <c r="AL58" s="41">
        <f>AI58*(1-AJ58)*AK58</f>
        <v>43.451328000000004</v>
      </c>
      <c r="AM58" s="18">
        <v>1.7</v>
      </c>
      <c r="AN58" s="18"/>
      <c r="AO58" s="121">
        <f>AO57+AI58-AN58</f>
        <v>2295.5000000000005</v>
      </c>
      <c r="AP58" s="104"/>
      <c r="AQ58" s="43"/>
      <c r="AR58" s="48"/>
      <c r="AS58" s="41"/>
      <c r="AT58" s="41"/>
      <c r="AU58" s="41"/>
      <c r="AV58" s="41"/>
    </row>
    <row r="59" spans="1:48" s="22" customFormat="1" ht="13.5" thickBot="1" x14ac:dyDescent="0.25">
      <c r="A59" s="159"/>
      <c r="B59" s="49" t="s">
        <v>38</v>
      </c>
      <c r="C59" s="50"/>
      <c r="D59" s="51">
        <f>SUM(D56:D58)</f>
        <v>46602</v>
      </c>
      <c r="E59" s="51"/>
      <c r="F59" s="51">
        <f>SUM(F56:F58)</f>
        <v>48030</v>
      </c>
      <c r="G59" s="52"/>
      <c r="H59" s="52"/>
      <c r="I59" s="51">
        <f>SUM(I56:I58)</f>
        <v>48590</v>
      </c>
      <c r="J59" s="52"/>
      <c r="K59" s="51">
        <f>SUM(K56:K58)</f>
        <v>48132</v>
      </c>
      <c r="L59" s="21">
        <f>IF(K59&gt;0,(K56*L56+K57*L57+K58*L58)/K59,0)</f>
        <v>6.7004612316130641E-2</v>
      </c>
      <c r="M59" s="52">
        <f>M56+M57+M58</f>
        <v>44907</v>
      </c>
      <c r="N59" s="53">
        <f>IF(M59&gt;0,O59/M59,0)</f>
        <v>0.40833132919144011</v>
      </c>
      <c r="O59" s="54">
        <f>O56+O57+O58</f>
        <v>18336.935000000001</v>
      </c>
      <c r="P59" s="21">
        <f>IF(M59&gt;0,Q59/M59,0)</f>
        <v>0.56069292092546807</v>
      </c>
      <c r="Q59" s="54">
        <f>Q56+Q57+Q58</f>
        <v>25179.036999999997</v>
      </c>
      <c r="R59" s="21">
        <f>IF(M59&gt;0,S59/M59,0)</f>
        <v>3.0975749883091722E-2</v>
      </c>
      <c r="S59" s="54">
        <f>S56+S57+S58</f>
        <v>1391.028</v>
      </c>
      <c r="T59" s="21">
        <f>IF(M59&gt;0,U59/M59,0)</f>
        <v>0.21795913777362103</v>
      </c>
      <c r="U59" s="54">
        <f>U56+U57+U58</f>
        <v>9787.8909999999996</v>
      </c>
      <c r="V59" s="21">
        <f>IF(M59&gt;0,W59/M59,0)</f>
        <v>0.52570274122074512</v>
      </c>
      <c r="W59" s="54">
        <f>W56+W57+W58</f>
        <v>23607.733</v>
      </c>
      <c r="X59" s="21">
        <f>IF(M59&gt;0,Y59/M59,0)</f>
        <v>0.40000000000000008</v>
      </c>
      <c r="Y59" s="54">
        <f>Y56+Y57+Y58</f>
        <v>17962.800000000003</v>
      </c>
      <c r="Z59" s="55">
        <f>IF(M59&gt;0,AA59/M59,0)</f>
        <v>3.0167227826396774E-3</v>
      </c>
      <c r="AA59" s="56">
        <f>SUM(AA56:AA58)</f>
        <v>135.47197</v>
      </c>
      <c r="AB59" s="55">
        <f>IF(M59&gt;0,(AB56*M56+AB57*M57+AB58*M58)/M59,0)</f>
        <v>3.0814534660520633E-3</v>
      </c>
      <c r="AC59" s="55">
        <f>IF(K59&gt;0,(K56*AC56+K57*AC57+K58*AC58)/K59,0)</f>
        <v>2.9668432643563533E-4</v>
      </c>
      <c r="AD59" s="52">
        <f>SUM(AD56:AD58)</f>
        <v>13.323039999999999</v>
      </c>
      <c r="AE59" s="53">
        <f>IF(K59&gt;0,(K56*AE56+K57*AE57+K58*AE58)/K59,0)</f>
        <v>0.2158464451923876</v>
      </c>
      <c r="AF59" s="58">
        <f>SUM(AF56:AF58)</f>
        <v>123.62052780000002</v>
      </c>
      <c r="AG59" s="53">
        <f>IF(AND(AA59&gt;0),((AA56*AG56+AA57*AG57+AA58*AG58)/AA59),0)</f>
        <v>0.90289570377701978</v>
      </c>
      <c r="AH59" s="57">
        <f t="shared" si="0"/>
        <v>0.9049491880137629</v>
      </c>
      <c r="AI59" s="51">
        <f>SUM(AI56:AI58)</f>
        <v>626</v>
      </c>
      <c r="AJ59" s="21">
        <f>IF(AI59&gt;0,(AJ56*AI56+AJ57*AI57+AJ58*AI58)/AI59,0)</f>
        <v>8.5043130990415328E-2</v>
      </c>
      <c r="AK59" s="53">
        <f>IF(K59&gt;0,(AK56*K56+AK57*K57+AK58*K58)/K59,0)</f>
        <v>0.21830955497382201</v>
      </c>
      <c r="AL59" s="58">
        <f>SUM(AL56:AL58)</f>
        <v>125.05579080000001</v>
      </c>
      <c r="AM59" s="56"/>
      <c r="AN59" s="56">
        <f>SUM(AN56:AN58)</f>
        <v>0</v>
      </c>
      <c r="AO59" s="105"/>
      <c r="AP59" s="106">
        <f>AO58</f>
        <v>2295.5000000000005</v>
      </c>
      <c r="AQ59" s="51">
        <f>SUM(AQ56:AQ58)</f>
        <v>0</v>
      </c>
      <c r="AR59" s="59"/>
      <c r="AS59" s="58"/>
      <c r="AT59" s="58"/>
      <c r="AU59" s="58"/>
      <c r="AV59" s="58"/>
    </row>
    <row r="60" spans="1:48" x14ac:dyDescent="0.2">
      <c r="A60" s="157">
        <v>15</v>
      </c>
      <c r="B60" s="23">
        <v>1</v>
      </c>
      <c r="C60" s="11" t="s">
        <v>53</v>
      </c>
      <c r="D60" s="12">
        <v>6178</v>
      </c>
      <c r="E60" s="12">
        <v>0</v>
      </c>
      <c r="F60" s="12">
        <v>11032</v>
      </c>
      <c r="G60" s="13">
        <v>2.6</v>
      </c>
      <c r="H60" s="13">
        <v>5.9</v>
      </c>
      <c r="I60" s="12">
        <v>11736</v>
      </c>
      <c r="J60" s="13">
        <v>4.8</v>
      </c>
      <c r="K60" s="12">
        <v>15877</v>
      </c>
      <c r="L60" s="14">
        <v>7.0999999999999994E-2</v>
      </c>
      <c r="M60" s="24">
        <f>ROUND(K60*(1-L60),0)</f>
        <v>14750</v>
      </c>
      <c r="N60" s="15">
        <v>0.69799999999999995</v>
      </c>
      <c r="O60" s="25">
        <f>M60*N60</f>
        <v>10295.5</v>
      </c>
      <c r="P60" s="14">
        <v>0.26500000000000001</v>
      </c>
      <c r="Q60" s="25">
        <f>M60*P60</f>
        <v>3908.75</v>
      </c>
      <c r="R60" s="16">
        <v>3.6999999999999998E-2</v>
      </c>
      <c r="S60" s="25">
        <f>M60*R60</f>
        <v>545.75</v>
      </c>
      <c r="T60" s="26">
        <v>0.214</v>
      </c>
      <c r="U60" s="25">
        <f>M60*T60</f>
        <v>3156.5</v>
      </c>
      <c r="V60" s="16">
        <v>0.52700000000000002</v>
      </c>
      <c r="W60" s="25">
        <f>M60*V60</f>
        <v>7773.25</v>
      </c>
      <c r="X60" s="16">
        <v>0.39</v>
      </c>
      <c r="Y60" s="25">
        <f>X60*M60</f>
        <v>5752.5</v>
      </c>
      <c r="Z60" s="17">
        <v>2.97E-3</v>
      </c>
      <c r="AA60" s="18">
        <f>M60*Z60</f>
        <v>43.807499999999997</v>
      </c>
      <c r="AB60" s="27">
        <f>IF(M60&gt;0,(AD60+AL60)/M60,0)</f>
        <v>3.0461166101694915E-3</v>
      </c>
      <c r="AC60" s="17">
        <v>2.9999999999999997E-4</v>
      </c>
      <c r="AD60" s="24">
        <f>AC60*M60</f>
        <v>4.4249999999999998</v>
      </c>
      <c r="AE60" s="117">
        <v>0.214</v>
      </c>
      <c r="AF60" s="30">
        <f>AI60*(1-AJ60)*AE60</f>
        <v>39.945239999999998</v>
      </c>
      <c r="AG60" s="28">
        <f>IF(AND(AE60&gt;0,AC60&gt;0,Z60&gt;0),((Z60-AC60)*AE60)/((AE60-AC60)*Z60),0)</f>
        <v>0.90025193441197182</v>
      </c>
      <c r="AH60" s="60">
        <f t="shared" si="0"/>
        <v>0.90276200570051901</v>
      </c>
      <c r="AI60" s="12">
        <v>204</v>
      </c>
      <c r="AJ60" s="14">
        <v>8.5000000000000006E-2</v>
      </c>
      <c r="AK60" s="15">
        <v>0.217</v>
      </c>
      <c r="AL60" s="30">
        <f>AI60*(1-AJ60)*AK60</f>
        <v>40.505220000000001</v>
      </c>
      <c r="AM60" s="19">
        <v>1.65</v>
      </c>
      <c r="AN60" s="19">
        <v>849.7</v>
      </c>
      <c r="AO60" s="101">
        <f>AO58+AI60-AN60</f>
        <v>1649.8000000000004</v>
      </c>
      <c r="AP60" s="102"/>
      <c r="AQ60" s="12"/>
      <c r="AR60" s="31"/>
      <c r="AS60" s="20"/>
      <c r="AT60" s="20"/>
      <c r="AU60" s="20"/>
      <c r="AV60" s="20"/>
    </row>
    <row r="61" spans="1:48" x14ac:dyDescent="0.2">
      <c r="A61" s="158"/>
      <c r="B61" s="33">
        <v>2</v>
      </c>
      <c r="C61" s="11" t="s">
        <v>54</v>
      </c>
      <c r="D61" s="34">
        <v>19572</v>
      </c>
      <c r="E61" s="34">
        <v>3</v>
      </c>
      <c r="F61" s="34">
        <v>15049</v>
      </c>
      <c r="G61" s="35">
        <v>2.9</v>
      </c>
      <c r="H61" s="35">
        <v>6.3</v>
      </c>
      <c r="I61" s="34">
        <v>15911</v>
      </c>
      <c r="J61" s="35">
        <v>4.5</v>
      </c>
      <c r="K61" s="34">
        <v>15979</v>
      </c>
      <c r="L61" s="36">
        <v>6.9000000000000006E-2</v>
      </c>
      <c r="M61" s="37">
        <f>ROUND(K61*(1-L61),0)</f>
        <v>14876</v>
      </c>
      <c r="N61" s="38">
        <v>0.4</v>
      </c>
      <c r="O61" s="25">
        <f>M61*N61</f>
        <v>5950.4000000000005</v>
      </c>
      <c r="P61" s="36">
        <v>0.57399999999999995</v>
      </c>
      <c r="Q61" s="25">
        <f>M61*P61</f>
        <v>8538.8239999999987</v>
      </c>
      <c r="R61" s="39">
        <v>2.5999999999999999E-2</v>
      </c>
      <c r="S61" s="25">
        <f>M61*R61</f>
        <v>386.77600000000001</v>
      </c>
      <c r="T61" s="28">
        <v>0.23</v>
      </c>
      <c r="U61" s="25">
        <f>M61*T61</f>
        <v>3421.48</v>
      </c>
      <c r="V61" s="39">
        <v>0.51200000000000001</v>
      </c>
      <c r="W61" s="25">
        <f>M61*V61</f>
        <v>7616.5119999999997</v>
      </c>
      <c r="X61" s="39">
        <v>0.4</v>
      </c>
      <c r="Y61" s="25">
        <f>X61*M61</f>
        <v>5950.4000000000005</v>
      </c>
      <c r="Z61" s="40">
        <v>2.8600000000000001E-3</v>
      </c>
      <c r="AA61" s="18">
        <f>M61*Z61</f>
        <v>42.545360000000002</v>
      </c>
      <c r="AB61" s="27">
        <f>IF(M61&gt;0,(AD61+AL61)/M61,0)</f>
        <v>2.9785461145469213E-3</v>
      </c>
      <c r="AC61" s="40">
        <v>2.9E-4</v>
      </c>
      <c r="AD61" s="37">
        <f>AC61*M61</f>
        <v>4.3140400000000003</v>
      </c>
      <c r="AE61" s="28">
        <v>0.2114</v>
      </c>
      <c r="AF61" s="41">
        <f>AI61*(1-AJ61)*AE61</f>
        <v>39.416798400000005</v>
      </c>
      <c r="AG61" s="28">
        <f>IF(AND(AE61&gt;0,AC61&gt;0,Z61&gt;0),((Z61-AC61)*AE61)/((AE61-AC61)*Z61),0)</f>
        <v>0.89983579965106197</v>
      </c>
      <c r="AH61" s="29">
        <f t="shared" si="0"/>
        <v>0.90385906282631923</v>
      </c>
      <c r="AI61" s="34">
        <v>204</v>
      </c>
      <c r="AJ61" s="36">
        <v>8.5999999999999993E-2</v>
      </c>
      <c r="AK61" s="38">
        <v>0.2145</v>
      </c>
      <c r="AL61" s="41">
        <f>AI61*(1-AJ61)*AK61</f>
        <v>39.994812000000003</v>
      </c>
      <c r="AM61" s="42">
        <v>1.6</v>
      </c>
      <c r="AN61" s="42"/>
      <c r="AO61" s="121">
        <f>AO60+AI61-AN61</f>
        <v>1853.8000000000004</v>
      </c>
      <c r="AP61" s="104"/>
      <c r="AQ61" s="43"/>
      <c r="AR61" s="44"/>
      <c r="AS61" s="45"/>
      <c r="AT61" s="45"/>
      <c r="AU61" s="45"/>
      <c r="AV61" s="45"/>
    </row>
    <row r="62" spans="1:48" x14ac:dyDescent="0.2">
      <c r="A62" s="158"/>
      <c r="B62" s="33">
        <v>3</v>
      </c>
      <c r="C62" s="46" t="s">
        <v>56</v>
      </c>
      <c r="D62" s="43">
        <v>19450</v>
      </c>
      <c r="E62" s="43">
        <v>1</v>
      </c>
      <c r="F62" s="43">
        <v>18122</v>
      </c>
      <c r="G62" s="37">
        <v>2.9</v>
      </c>
      <c r="H62" s="37">
        <v>5.8</v>
      </c>
      <c r="I62" s="43">
        <v>17705</v>
      </c>
      <c r="J62" s="37">
        <v>3.5</v>
      </c>
      <c r="K62" s="43">
        <v>15855</v>
      </c>
      <c r="L62" s="39">
        <v>6.8000000000000005E-2</v>
      </c>
      <c r="M62" s="37">
        <f>ROUND(K62*(1-L62),0)</f>
        <v>14777</v>
      </c>
      <c r="N62" s="28">
        <v>0.47299999999999998</v>
      </c>
      <c r="O62" s="25">
        <f>M62*N62</f>
        <v>6989.5209999999997</v>
      </c>
      <c r="P62" s="39">
        <v>0.49199999999999999</v>
      </c>
      <c r="Q62" s="25">
        <f>M62*P62</f>
        <v>7270.2839999999997</v>
      </c>
      <c r="R62" s="39">
        <v>3.5000000000000003E-2</v>
      </c>
      <c r="S62" s="25">
        <f>M62*R62</f>
        <v>517.19500000000005</v>
      </c>
      <c r="T62" s="28">
        <v>0.218</v>
      </c>
      <c r="U62" s="25">
        <f>M62*T62</f>
        <v>3221.386</v>
      </c>
      <c r="V62" s="39">
        <v>0.52</v>
      </c>
      <c r="W62" s="25">
        <f>M62*V62</f>
        <v>7684.04</v>
      </c>
      <c r="X62" s="39">
        <v>0.4</v>
      </c>
      <c r="Y62" s="25">
        <f>X62*M62</f>
        <v>5910.8</v>
      </c>
      <c r="Z62" s="47">
        <v>2.8900000000000002E-3</v>
      </c>
      <c r="AA62" s="18">
        <f>M62*Z62</f>
        <v>42.705530000000003</v>
      </c>
      <c r="AB62" s="27">
        <f>IF(M62&gt;0,(AD62+AL62)/M62,0)</f>
        <v>2.9662705555931514E-3</v>
      </c>
      <c r="AC62" s="47">
        <v>2.7999999999999998E-4</v>
      </c>
      <c r="AD62" s="37">
        <f>AC62*M62</f>
        <v>4.1375599999999997</v>
      </c>
      <c r="AE62" s="28">
        <v>0.21279999999999999</v>
      </c>
      <c r="AF62" s="41">
        <f>AI62*(1-AJ62)*AE62</f>
        <v>39.288838400000003</v>
      </c>
      <c r="AG62" s="28">
        <f>IF(AND(AE62&gt;0,AC62&gt;0,Z62&gt;0),((Z62-AC62)*AE62)/((AE62-AC62)*Z62),0)</f>
        <v>0.90430406061517865</v>
      </c>
      <c r="AH62" s="29">
        <f t="shared" si="0"/>
        <v>0.90678630490397882</v>
      </c>
      <c r="AI62" s="43">
        <v>202</v>
      </c>
      <c r="AJ62" s="39">
        <v>8.5999999999999993E-2</v>
      </c>
      <c r="AK62" s="28">
        <v>0.215</v>
      </c>
      <c r="AL62" s="41">
        <f>AI62*(1-AJ62)*AK62</f>
        <v>39.69502</v>
      </c>
      <c r="AM62" s="18">
        <v>1.6</v>
      </c>
      <c r="AN62" s="18"/>
      <c r="AO62" s="121">
        <f>AO61+AI62-AN62</f>
        <v>2055.8000000000002</v>
      </c>
      <c r="AP62" s="104"/>
      <c r="AQ62" s="43"/>
      <c r="AR62" s="48"/>
      <c r="AS62" s="41"/>
      <c r="AT62" s="41"/>
      <c r="AU62" s="41"/>
      <c r="AV62" s="41"/>
    </row>
    <row r="63" spans="1:48" s="22" customFormat="1" ht="13.5" thickBot="1" x14ac:dyDescent="0.25">
      <c r="A63" s="159"/>
      <c r="B63" s="49" t="s">
        <v>38</v>
      </c>
      <c r="C63" s="50"/>
      <c r="D63" s="51">
        <f>SUM(D60:D62)</f>
        <v>45200</v>
      </c>
      <c r="E63" s="51"/>
      <c r="F63" s="51">
        <f>SUM(F60:F62)</f>
        <v>44203</v>
      </c>
      <c r="G63" s="52"/>
      <c r="H63" s="52"/>
      <c r="I63" s="51">
        <f>SUM(I60:I62)</f>
        <v>45352</v>
      </c>
      <c r="J63" s="52"/>
      <c r="K63" s="51">
        <f>SUM(K60:K62)</f>
        <v>47711</v>
      </c>
      <c r="L63" s="21">
        <f>IF(K63&gt;0,(K60*L60+K61*L61+K62*L62)/K63,0)</f>
        <v>6.9333235522206632E-2</v>
      </c>
      <c r="M63" s="52">
        <f>M60+M61+M62</f>
        <v>44403</v>
      </c>
      <c r="N63" s="53">
        <f>IF(M63&gt;0,O63/M63,0)</f>
        <v>0.52328493570254264</v>
      </c>
      <c r="O63" s="54">
        <f>O60+O61+O62</f>
        <v>23235.421000000002</v>
      </c>
      <c r="P63" s="21">
        <f>IF(M63&gt;0,Q63/M63,0)</f>
        <v>0.44406589644843819</v>
      </c>
      <c r="Q63" s="54">
        <f>Q60+Q61+Q62</f>
        <v>19717.858</v>
      </c>
      <c r="R63" s="21">
        <f>IF(M63&gt;0,S63/M63,0)</f>
        <v>3.2649167849019209E-2</v>
      </c>
      <c r="S63" s="54">
        <f>S60+S61+S62</f>
        <v>1449.721</v>
      </c>
      <c r="T63" s="21">
        <f>IF(M63&gt;0,U63/M63,0)</f>
        <v>0.2206915298515866</v>
      </c>
      <c r="U63" s="54">
        <f>U60+U61+U62</f>
        <v>9799.366</v>
      </c>
      <c r="V63" s="21">
        <f>IF(M63&gt;0,W63/M63,0)</f>
        <v>0.51964511406886926</v>
      </c>
      <c r="W63" s="54">
        <f>W60+W61+W62</f>
        <v>23073.802</v>
      </c>
      <c r="X63" s="21">
        <f>IF(M63&gt;0,Y63/M63,0)</f>
        <v>0.39667815237709164</v>
      </c>
      <c r="Y63" s="54">
        <f>Y60+Y61+Y62</f>
        <v>17613.7</v>
      </c>
      <c r="Z63" s="55">
        <f>IF(M63&gt;0,AA63/M63,0)</f>
        <v>2.9065241087313921E-3</v>
      </c>
      <c r="AA63" s="56">
        <f>SUM(AA60:AA62)</f>
        <v>129.05839</v>
      </c>
      <c r="AB63" s="55">
        <f>IF(M63&gt;0,(AB60*M60+AB61*M61+AB62*M62)/M63,0)</f>
        <v>2.9969067855775511E-3</v>
      </c>
      <c r="AC63" s="55">
        <f>IF(K63&gt;0,(K60*AC60+K61*AC61+K62*AC62)/K63,0)</f>
        <v>2.9000461109597369E-4</v>
      </c>
      <c r="AD63" s="52">
        <f>SUM(AD60:AD62)</f>
        <v>12.8766</v>
      </c>
      <c r="AE63" s="53">
        <f>IF(K63&gt;0,(K60*AE60+K61*AE61+K62*AE62)/K63,0)</f>
        <v>0.2127304520970007</v>
      </c>
      <c r="AF63" s="58">
        <f>SUM(AF60:AF62)</f>
        <v>118.65087680000001</v>
      </c>
      <c r="AG63" s="53">
        <f>IF(AND(AA63&gt;0),((AA60*AG60+AA61*AG61+AA62*AG62)/AA63),0)</f>
        <v>0.90145560349480647</v>
      </c>
      <c r="AH63" s="57">
        <f t="shared" si="0"/>
        <v>0.90444917590552942</v>
      </c>
      <c r="AI63" s="51">
        <f>SUM(AI60:AI62)</f>
        <v>610</v>
      </c>
      <c r="AJ63" s="21">
        <f>IF(AI63&gt;0,(AJ60*AI60+AJ61*AI61+AJ62*AI62)/AI63,0)</f>
        <v>8.5665573770491804E-2</v>
      </c>
      <c r="AK63" s="53">
        <f>IF(K63&gt;0,(AK60*K60+AK61*K61+AK62*K62)/K63,0)</f>
        <v>0.21549809268302905</v>
      </c>
      <c r="AL63" s="58">
        <f>SUM(AL60:AL62)</f>
        <v>120.195052</v>
      </c>
      <c r="AM63" s="56"/>
      <c r="AN63" s="56">
        <f>SUM(AN60:AN62)</f>
        <v>849.7</v>
      </c>
      <c r="AO63" s="105"/>
      <c r="AP63" s="106">
        <f>AO62</f>
        <v>2055.8000000000002</v>
      </c>
      <c r="AQ63" s="51">
        <f>SUM(AQ60:AQ62)</f>
        <v>0</v>
      </c>
      <c r="AR63" s="59"/>
      <c r="AS63" s="58"/>
      <c r="AT63" s="58"/>
      <c r="AU63" s="58"/>
      <c r="AV63" s="58"/>
    </row>
    <row r="64" spans="1:48" x14ac:dyDescent="0.2">
      <c r="A64" s="157">
        <v>16</v>
      </c>
      <c r="B64" s="23">
        <v>1</v>
      </c>
      <c r="C64" s="11" t="s">
        <v>53</v>
      </c>
      <c r="D64" s="12">
        <v>5663</v>
      </c>
      <c r="E64" s="12">
        <v>0</v>
      </c>
      <c r="F64" s="12">
        <v>11662</v>
      </c>
      <c r="G64" s="13">
        <v>3.3</v>
      </c>
      <c r="H64" s="13">
        <v>6.6</v>
      </c>
      <c r="I64" s="12">
        <v>11952</v>
      </c>
      <c r="J64" s="13">
        <v>4.5</v>
      </c>
      <c r="K64" s="12">
        <v>14730</v>
      </c>
      <c r="L64" s="14">
        <v>6.9000000000000006E-2</v>
      </c>
      <c r="M64" s="24">
        <f>ROUND(K64*(1-L64),0)</f>
        <v>13714</v>
      </c>
      <c r="N64" s="15">
        <v>0.56699999999999995</v>
      </c>
      <c r="O64" s="25">
        <f>M64*N64</f>
        <v>7775.8379999999997</v>
      </c>
      <c r="P64" s="14">
        <v>0.39700000000000002</v>
      </c>
      <c r="Q64" s="25">
        <f>M64*P64</f>
        <v>5444.4580000000005</v>
      </c>
      <c r="R64" s="16">
        <v>3.5999999999999997E-2</v>
      </c>
      <c r="S64" s="25">
        <f>M64*R64</f>
        <v>493.70399999999995</v>
      </c>
      <c r="T64" s="26">
        <v>0.22500000000000001</v>
      </c>
      <c r="U64" s="25">
        <f>M64*T64</f>
        <v>3085.65</v>
      </c>
      <c r="V64" s="16">
        <v>0.504</v>
      </c>
      <c r="W64" s="25">
        <f>M64*V64</f>
        <v>6911.8559999999998</v>
      </c>
      <c r="X64" s="16">
        <v>0.4</v>
      </c>
      <c r="Y64" s="25">
        <f>X64*M64</f>
        <v>5485.6</v>
      </c>
      <c r="Z64" s="17">
        <v>2.97E-3</v>
      </c>
      <c r="AA64" s="18">
        <f>M64*Z64</f>
        <v>40.730579999999996</v>
      </c>
      <c r="AB64" s="27">
        <f>IF(M64&gt;0,(AD64+AL64)/M64,0)</f>
        <v>3.1423719556657433E-3</v>
      </c>
      <c r="AC64" s="17">
        <v>2.9E-4</v>
      </c>
      <c r="AD64" s="24">
        <f>AC64*M64</f>
        <v>3.9770599999999998</v>
      </c>
      <c r="AE64" s="117">
        <v>0.2145</v>
      </c>
      <c r="AF64" s="30">
        <f>AI64*(1-AJ64)*AE64</f>
        <v>38.1048525</v>
      </c>
      <c r="AG64" s="28">
        <f>IF(AND(AE64&gt;0,AC64&gt;0,Z64&gt;0),((Z64-AC64)*AE64)/((AE64-AC64)*Z64),0)</f>
        <v>0.90357852367095659</v>
      </c>
      <c r="AH64" s="60">
        <f t="shared" si="0"/>
        <v>0.90891004616926541</v>
      </c>
      <c r="AI64" s="12">
        <v>195</v>
      </c>
      <c r="AJ64" s="14">
        <v>8.8999999999999996E-2</v>
      </c>
      <c r="AK64" s="15">
        <v>0.22020000000000001</v>
      </c>
      <c r="AL64" s="30">
        <f>AI64*(1-AJ64)*AK64</f>
        <v>39.117429000000001</v>
      </c>
      <c r="AM64" s="19">
        <v>1.62</v>
      </c>
      <c r="AN64" s="19">
        <v>579.82000000000005</v>
      </c>
      <c r="AO64" s="101">
        <f>AO62+AI64-AN64</f>
        <v>1670.98</v>
      </c>
      <c r="AP64" s="102"/>
      <c r="AQ64" s="12"/>
      <c r="AR64" s="31"/>
      <c r="AS64" s="20"/>
      <c r="AT64" s="20"/>
      <c r="AU64" s="20"/>
      <c r="AV64" s="20"/>
    </row>
    <row r="65" spans="1:48" x14ac:dyDescent="0.2">
      <c r="A65" s="158"/>
      <c r="B65" s="33">
        <v>2</v>
      </c>
      <c r="C65" s="11" t="s">
        <v>54</v>
      </c>
      <c r="D65" s="34">
        <v>19171</v>
      </c>
      <c r="E65" s="34">
        <v>4</v>
      </c>
      <c r="F65" s="34">
        <v>17612</v>
      </c>
      <c r="G65" s="35">
        <v>3.6</v>
      </c>
      <c r="H65" s="35">
        <v>7.4</v>
      </c>
      <c r="I65" s="34">
        <v>17444</v>
      </c>
      <c r="J65" s="35">
        <v>3.1</v>
      </c>
      <c r="K65" s="34">
        <v>14739</v>
      </c>
      <c r="L65" s="36">
        <v>6.7000000000000004E-2</v>
      </c>
      <c r="M65" s="37">
        <f>ROUND(K65*(1-L65),0)</f>
        <v>13751</v>
      </c>
      <c r="N65" s="38">
        <v>0.58199999999999996</v>
      </c>
      <c r="O65" s="25">
        <f>M65*N65</f>
        <v>8003.0819999999994</v>
      </c>
      <c r="P65" s="36">
        <v>0.34200000000000003</v>
      </c>
      <c r="Q65" s="25">
        <f>M65*P65</f>
        <v>4702.8420000000006</v>
      </c>
      <c r="R65" s="39">
        <v>7.5999999999999998E-2</v>
      </c>
      <c r="S65" s="25">
        <f>M65*R65</f>
        <v>1045.076</v>
      </c>
      <c r="T65" s="28">
        <v>0.23100000000000001</v>
      </c>
      <c r="U65" s="25">
        <f>M65*T65</f>
        <v>3176.4810000000002</v>
      </c>
      <c r="V65" s="39">
        <v>0.502</v>
      </c>
      <c r="W65" s="25">
        <f>M65*V65</f>
        <v>6903.0020000000004</v>
      </c>
      <c r="X65" s="39">
        <v>0.4</v>
      </c>
      <c r="Y65" s="25">
        <f>X65*M65</f>
        <v>5500.4000000000005</v>
      </c>
      <c r="Z65" s="40">
        <v>2.9499999999999999E-3</v>
      </c>
      <c r="AA65" s="18">
        <f>M65*Z65</f>
        <v>40.565449999999998</v>
      </c>
      <c r="AB65" s="27">
        <f>IF(M65&gt;0,(AD65+AL65)/M65,0)</f>
        <v>3.1396103556105008E-3</v>
      </c>
      <c r="AC65" s="40">
        <v>2.9E-4</v>
      </c>
      <c r="AD65" s="37">
        <f>AC65*M65</f>
        <v>3.9877899999999999</v>
      </c>
      <c r="AE65" s="28">
        <v>0.20380000000000001</v>
      </c>
      <c r="AF65" s="41">
        <f>AI65*(1-AJ65)*AE65</f>
        <v>39.031776000000001</v>
      </c>
      <c r="AG65" s="28">
        <f>IF(AND(AE65&gt;0,AC65&gt;0,Z65&gt;0),((Z65-AC65)*AE65)/((AE65-AC65)*Z65),0)</f>
        <v>0.90297982275472255</v>
      </c>
      <c r="AH65" s="29">
        <f t="shared" si="0"/>
        <v>0.90892015333318454</v>
      </c>
      <c r="AI65" s="34">
        <v>210</v>
      </c>
      <c r="AJ65" s="36">
        <v>8.7999999999999995E-2</v>
      </c>
      <c r="AK65" s="38">
        <v>0.2046</v>
      </c>
      <c r="AL65" s="41">
        <f>AI65*(1-AJ65)*AK65</f>
        <v>39.184992000000001</v>
      </c>
      <c r="AM65" s="42">
        <v>1.75</v>
      </c>
      <c r="AN65" s="42"/>
      <c r="AO65" s="121">
        <f>AO64+AI65-AN65</f>
        <v>1880.98</v>
      </c>
      <c r="AP65" s="104"/>
      <c r="AQ65" s="43"/>
      <c r="AR65" s="44"/>
      <c r="AS65" s="45"/>
      <c r="AT65" s="45"/>
      <c r="AU65" s="45"/>
      <c r="AV65" s="45"/>
    </row>
    <row r="66" spans="1:48" x14ac:dyDescent="0.2">
      <c r="A66" s="158"/>
      <c r="B66" s="33">
        <v>3</v>
      </c>
      <c r="C66" s="46" t="s">
        <v>56</v>
      </c>
      <c r="D66" s="43">
        <v>22266</v>
      </c>
      <c r="E66" s="43">
        <v>1</v>
      </c>
      <c r="F66" s="43">
        <v>18081</v>
      </c>
      <c r="G66" s="37">
        <v>2.9</v>
      </c>
      <c r="H66" s="37">
        <v>6.6</v>
      </c>
      <c r="I66" s="43">
        <v>18354</v>
      </c>
      <c r="J66" s="37">
        <v>2.2000000000000002</v>
      </c>
      <c r="K66" s="43">
        <v>14725</v>
      </c>
      <c r="L66" s="39">
        <v>6.5000000000000002E-2</v>
      </c>
      <c r="M66" s="37">
        <f>ROUND(K66*(1-L66),0)</f>
        <v>13768</v>
      </c>
      <c r="N66" s="28">
        <v>0.49399999999999999</v>
      </c>
      <c r="O66" s="25">
        <f>M66*N66</f>
        <v>6801.3919999999998</v>
      </c>
      <c r="P66" s="39">
        <v>0.47199999999999998</v>
      </c>
      <c r="Q66" s="25">
        <f>M66*P66</f>
        <v>6498.4960000000001</v>
      </c>
      <c r="R66" s="39">
        <v>3.4000000000000002E-2</v>
      </c>
      <c r="S66" s="25">
        <f>M66*R66</f>
        <v>468.11200000000002</v>
      </c>
      <c r="T66" s="28">
        <v>0.224</v>
      </c>
      <c r="U66" s="25">
        <f>M66*T66</f>
        <v>3084.0320000000002</v>
      </c>
      <c r="V66" s="39">
        <v>0.503</v>
      </c>
      <c r="W66" s="25">
        <f>M66*V66</f>
        <v>6925.3040000000001</v>
      </c>
      <c r="X66" s="39">
        <v>0.4</v>
      </c>
      <c r="Y66" s="25">
        <f>X66*M66</f>
        <v>5507.2000000000007</v>
      </c>
      <c r="Z66" s="47">
        <v>2.8999999999999998E-3</v>
      </c>
      <c r="AA66" s="18">
        <f>M66*Z66</f>
        <v>39.927199999999999</v>
      </c>
      <c r="AB66" s="27">
        <f>IF(M66&gt;0,(AD66+AL66)/M66,0)</f>
        <v>3.0647295467751308E-3</v>
      </c>
      <c r="AC66" s="47">
        <v>2.9E-4</v>
      </c>
      <c r="AD66" s="37">
        <f>AC66*M66</f>
        <v>3.9927199999999998</v>
      </c>
      <c r="AE66" s="28">
        <v>0.20849999999999999</v>
      </c>
      <c r="AF66" s="41">
        <f>AI66*(1-AJ66)*AE66</f>
        <v>37.501018500000001</v>
      </c>
      <c r="AG66" s="28">
        <f>IF(AND(AE66&gt;0,AC66&gt;0,Z66&gt;0),((Z66-AC66)*AE66)/((AE66-AC66)*Z66),0)</f>
        <v>0.90125354209692154</v>
      </c>
      <c r="AH66" s="29">
        <f t="shared" si="0"/>
        <v>0.9066128532942922</v>
      </c>
      <c r="AI66" s="43">
        <v>197</v>
      </c>
      <c r="AJ66" s="39">
        <v>8.6999999999999994E-2</v>
      </c>
      <c r="AK66" s="28">
        <v>0.21240000000000001</v>
      </c>
      <c r="AL66" s="41">
        <f>AI66*(1-AJ66)*AK66</f>
        <v>38.202476400000002</v>
      </c>
      <c r="AM66" s="18">
        <v>1.65</v>
      </c>
      <c r="AN66" s="18"/>
      <c r="AO66" s="121">
        <f>AO65+AI66-AN66</f>
        <v>2077.98</v>
      </c>
      <c r="AP66" s="104"/>
      <c r="AQ66" s="43"/>
      <c r="AR66" s="48"/>
      <c r="AS66" s="41"/>
      <c r="AT66" s="41"/>
      <c r="AU66" s="41"/>
      <c r="AV66" s="41"/>
    </row>
    <row r="67" spans="1:48" s="22" customFormat="1" ht="13.5" thickBot="1" x14ac:dyDescent="0.25">
      <c r="A67" s="159"/>
      <c r="B67" s="49" t="s">
        <v>38</v>
      </c>
      <c r="C67" s="50"/>
      <c r="D67" s="51">
        <f>SUM(D64:D66)</f>
        <v>47100</v>
      </c>
      <c r="E67" s="51"/>
      <c r="F67" s="51">
        <f>SUM(F64:F66)</f>
        <v>47355</v>
      </c>
      <c r="G67" s="52"/>
      <c r="H67" s="52"/>
      <c r="I67" s="51">
        <f>SUM(I64:I66)</f>
        <v>47750</v>
      </c>
      <c r="J67" s="52"/>
      <c r="K67" s="51">
        <f>SUM(K64:K66)</f>
        <v>44194</v>
      </c>
      <c r="L67" s="21">
        <f>IF(K67&gt;0,(K64*L64+K65*L65+K66*L66)/K67,0)</f>
        <v>6.7000226275059971E-2</v>
      </c>
      <c r="M67" s="52">
        <f>M64+M65+M66</f>
        <v>41233</v>
      </c>
      <c r="N67" s="53">
        <f>IF(M67&gt;0,O67/M67,0)</f>
        <v>0.54762719181238328</v>
      </c>
      <c r="O67" s="54">
        <f>O64+O65+O66</f>
        <v>22580.311999999998</v>
      </c>
      <c r="P67" s="21">
        <f>IF(M67&gt;0,Q67/M67,0)</f>
        <v>0.4037008221570102</v>
      </c>
      <c r="Q67" s="54">
        <f>Q64+Q65+Q66</f>
        <v>16645.796000000002</v>
      </c>
      <c r="R67" s="21">
        <f>IF(M67&gt;0,S67/M67,0)</f>
        <v>4.8671986030606552E-2</v>
      </c>
      <c r="S67" s="54">
        <f>S64+S65+S66</f>
        <v>2006.8920000000001</v>
      </c>
      <c r="T67" s="21">
        <f>IF(M67&gt;0,U67/M67,0)</f>
        <v>0.22666706278951326</v>
      </c>
      <c r="U67" s="54">
        <f>U64+U65+U66</f>
        <v>9346.1630000000005</v>
      </c>
      <c r="V67" s="21">
        <f>IF(M67&gt;0,W67/M67,0)</f>
        <v>0.50299910266049042</v>
      </c>
      <c r="W67" s="54">
        <f>W64+W65+W66</f>
        <v>20740.162</v>
      </c>
      <c r="X67" s="21">
        <f>IF(M67&gt;0,Y67/M67,0)</f>
        <v>0.4</v>
      </c>
      <c r="Y67" s="54">
        <f>Y64+Y65+Y66</f>
        <v>16493.2</v>
      </c>
      <c r="Z67" s="55">
        <f>IF(M67&gt;0,AA67/M67,0)</f>
        <v>2.9399565881696697E-3</v>
      </c>
      <c r="AA67" s="56">
        <f>SUM(AA64:AA66)</f>
        <v>121.22323</v>
      </c>
      <c r="AB67" s="55">
        <f>IF(M67&gt;0,(AB64*M64+AB65*M65+AB66*M66)/M67,0)</f>
        <v>3.1155256081294106E-3</v>
      </c>
      <c r="AC67" s="55">
        <f>IF(K67&gt;0,(K64*AC64+K65*AC65+K66*AC66)/K67,0)</f>
        <v>2.9E-4</v>
      </c>
      <c r="AD67" s="52">
        <f>SUM(AD64:AD66)</f>
        <v>11.95757</v>
      </c>
      <c r="AE67" s="53">
        <f>IF(K67&gt;0,(K64*AE64+K65*AE65+K66*AE66)/K67,0)</f>
        <v>0.20893233696881933</v>
      </c>
      <c r="AF67" s="58">
        <f>SUM(AF64:AF66)</f>
        <v>114.637647</v>
      </c>
      <c r="AG67" s="53">
        <f>IF(AND(AA67&gt;0),((AA64*AG64+AA65*AG65+AA66*AG66)/AA67),0)</f>
        <v>0.9026124004585554</v>
      </c>
      <c r="AH67" s="57">
        <f t="shared" si="0"/>
        <v>0.90815775387054753</v>
      </c>
      <c r="AI67" s="51">
        <f>SUM(AI64:AI66)</f>
        <v>602</v>
      </c>
      <c r="AJ67" s="21">
        <f>IF(AI67&gt;0,(AJ64*AI64+AJ65*AI65+AJ66*AI66)/AI67,0)</f>
        <v>8.7996677740863796E-2</v>
      </c>
      <c r="AK67" s="53">
        <f>IF(K67&gt;0,(AK64*K64+AK65*K65+AK66*K66)/K67,0)</f>
        <v>0.2123984115490791</v>
      </c>
      <c r="AL67" s="58">
        <f>SUM(AL64:AL66)</f>
        <v>116.5048974</v>
      </c>
      <c r="AM67" s="56"/>
      <c r="AN67" s="56">
        <f>SUM(AN64:AN66)</f>
        <v>579.82000000000005</v>
      </c>
      <c r="AO67" s="105"/>
      <c r="AP67" s="106">
        <f>AO66</f>
        <v>2077.98</v>
      </c>
      <c r="AQ67" s="51">
        <f>SUM(AQ64:AQ66)</f>
        <v>0</v>
      </c>
      <c r="AR67" s="59"/>
      <c r="AS67" s="58"/>
      <c r="AT67" s="58"/>
      <c r="AU67" s="58"/>
      <c r="AV67" s="58"/>
    </row>
    <row r="68" spans="1:48" x14ac:dyDescent="0.2">
      <c r="A68" s="157">
        <v>17</v>
      </c>
      <c r="B68" s="23">
        <v>1</v>
      </c>
      <c r="C68" s="11" t="s">
        <v>53</v>
      </c>
      <c r="D68" s="12">
        <v>6300</v>
      </c>
      <c r="E68" s="12">
        <v>0</v>
      </c>
      <c r="F68" s="12">
        <v>9620</v>
      </c>
      <c r="G68" s="13">
        <v>2.5</v>
      </c>
      <c r="H68" s="13">
        <v>4.7</v>
      </c>
      <c r="I68" s="12">
        <v>9957</v>
      </c>
      <c r="J68" s="13">
        <v>4.3</v>
      </c>
      <c r="K68" s="12">
        <v>14737</v>
      </c>
      <c r="L68" s="14">
        <v>6.2E-2</v>
      </c>
      <c r="M68" s="24">
        <f>ROUND(K68*(1-L68),0)</f>
        <v>13823</v>
      </c>
      <c r="N68" s="15">
        <v>0.53500000000000003</v>
      </c>
      <c r="O68" s="25">
        <f>M68*N68</f>
        <v>7395.3050000000003</v>
      </c>
      <c r="P68" s="14">
        <v>0.43099999999999999</v>
      </c>
      <c r="Q68" s="25">
        <f>M68*P68</f>
        <v>5957.7129999999997</v>
      </c>
      <c r="R68" s="16">
        <v>3.4000000000000002E-2</v>
      </c>
      <c r="S68" s="25">
        <f>M68*R68</f>
        <v>469.98200000000003</v>
      </c>
      <c r="T68" s="26">
        <v>0.23</v>
      </c>
      <c r="U68" s="25">
        <f>M68*T68</f>
        <v>3179.29</v>
      </c>
      <c r="V68" s="16">
        <v>0.504</v>
      </c>
      <c r="W68" s="25">
        <f>M68*V68</f>
        <v>6966.7920000000004</v>
      </c>
      <c r="X68" s="16">
        <v>0.4</v>
      </c>
      <c r="Y68" s="25">
        <f>X68*M68</f>
        <v>5529.2000000000007</v>
      </c>
      <c r="Z68" s="17">
        <v>2.8500000000000001E-3</v>
      </c>
      <c r="AA68" s="18">
        <f>M68*Z68</f>
        <v>39.39555</v>
      </c>
      <c r="AB68" s="27">
        <f>IF(M68&gt;0,(AD68+AL68)/M68,0)</f>
        <v>2.9593163350936846E-3</v>
      </c>
      <c r="AC68" s="17">
        <v>2.9E-4</v>
      </c>
      <c r="AD68" s="24">
        <f>AC68*M68</f>
        <v>4.0086700000000004</v>
      </c>
      <c r="AE68" s="117">
        <v>0.2135</v>
      </c>
      <c r="AF68" s="30">
        <f>AI68*(1-AJ68)*AE68</f>
        <v>36.760216499999999</v>
      </c>
      <c r="AG68" s="28">
        <f>IF(AND(AE68&gt;0,AC68&gt;0,Z68&gt;0),((Z68-AC68)*AE68)/((AE68-AC68)*Z68),0)</f>
        <v>0.89946737299606616</v>
      </c>
      <c r="AH68" s="60">
        <f t="shared" si="0"/>
        <v>0.90322667847593663</v>
      </c>
      <c r="AI68" s="12">
        <v>189</v>
      </c>
      <c r="AJ68" s="14">
        <v>8.8999999999999996E-2</v>
      </c>
      <c r="AK68" s="15">
        <v>0.21429999999999999</v>
      </c>
      <c r="AL68" s="30">
        <f>AI68*(1-AJ68)*AK68</f>
        <v>36.897959700000001</v>
      </c>
      <c r="AM68" s="19">
        <v>1.67</v>
      </c>
      <c r="AN68" s="19">
        <v>1110.02</v>
      </c>
      <c r="AO68" s="101">
        <f>AO66+AI68-AN68</f>
        <v>1156.96</v>
      </c>
      <c r="AP68" s="102"/>
      <c r="AQ68" s="12"/>
      <c r="AR68" s="31"/>
      <c r="AS68" s="20"/>
      <c r="AT68" s="20"/>
      <c r="AU68" s="20"/>
      <c r="AV68" s="20"/>
    </row>
    <row r="69" spans="1:48" x14ac:dyDescent="0.2">
      <c r="A69" s="158"/>
      <c r="B69" s="33">
        <v>2</v>
      </c>
      <c r="C69" s="11" t="s">
        <v>54</v>
      </c>
      <c r="D69" s="34">
        <v>21675</v>
      </c>
      <c r="E69" s="34">
        <v>2</v>
      </c>
      <c r="F69" s="34">
        <v>18938</v>
      </c>
      <c r="G69" s="35">
        <v>2.2999999999999998</v>
      </c>
      <c r="H69" s="35">
        <v>4.0999999999999996</v>
      </c>
      <c r="I69" s="34">
        <v>18809</v>
      </c>
      <c r="J69" s="35">
        <v>2.1</v>
      </c>
      <c r="K69" s="34">
        <v>14541</v>
      </c>
      <c r="L69" s="36">
        <v>7.2999999999999995E-2</v>
      </c>
      <c r="M69" s="37">
        <f>ROUND(K69*(1-L69),0)</f>
        <v>13480</v>
      </c>
      <c r="N69" s="38">
        <v>0.71399999999999997</v>
      </c>
      <c r="O69" s="25">
        <f>M69*N69</f>
        <v>9624.7199999999993</v>
      </c>
      <c r="P69" s="36">
        <v>0.22800000000000001</v>
      </c>
      <c r="Q69" s="25">
        <f>M69*P69</f>
        <v>3073.44</v>
      </c>
      <c r="R69" s="39">
        <v>5.8000000000000003E-2</v>
      </c>
      <c r="S69" s="25">
        <f>M69*R69</f>
        <v>781.84</v>
      </c>
      <c r="T69" s="28">
        <v>0.22800000000000001</v>
      </c>
      <c r="U69" s="25">
        <f>M69*T69</f>
        <v>3073.44</v>
      </c>
      <c r="V69" s="39">
        <v>0.504</v>
      </c>
      <c r="W69" s="25">
        <f>M69*V69</f>
        <v>6793.92</v>
      </c>
      <c r="X69" s="39">
        <v>0.4</v>
      </c>
      <c r="Y69" s="25">
        <f>X69*M69</f>
        <v>5392</v>
      </c>
      <c r="Z69" s="40">
        <v>2.8300000000000001E-3</v>
      </c>
      <c r="AA69" s="18">
        <f>M69*Z69</f>
        <v>38.148400000000002</v>
      </c>
      <c r="AB69" s="27">
        <f>IF(M69&gt;0,(AD69+AL69)/M69,0)</f>
        <v>3.1295487240356082E-3</v>
      </c>
      <c r="AC69" s="40">
        <v>2.9999999999999997E-4</v>
      </c>
      <c r="AD69" s="37">
        <f>AC69*M69</f>
        <v>4.0439999999999996</v>
      </c>
      <c r="AE69" s="28">
        <v>0.21299999999999999</v>
      </c>
      <c r="AF69" s="41">
        <f>AI69*(1-AJ69)*AE69</f>
        <v>36.794898000000003</v>
      </c>
      <c r="AG69" s="28">
        <f>IF(AND(AE69&gt;0,AC69&gt;0,Z69&gt;0),((Z69-AC69)*AE69)/((AE69-AC69)*Z69),0)</f>
        <v>0.89525385378301192</v>
      </c>
      <c r="AH69" s="29">
        <f t="shared" ref="AH69:AH127" si="1">IF(AND(AB69&gt;0,AK69&gt;0,AC69&gt;0),((AK69*(AB69-AC69))/(AB69*(AK69-AC69))),0)</f>
        <v>0.90536965551283743</v>
      </c>
      <c r="AI69" s="34">
        <v>189</v>
      </c>
      <c r="AJ69" s="36">
        <v>8.5999999999999993E-2</v>
      </c>
      <c r="AK69" s="38">
        <v>0.2208</v>
      </c>
      <c r="AL69" s="41">
        <f>AI69*(1-AJ69)*AK69</f>
        <v>38.142316800000003</v>
      </c>
      <c r="AM69" s="42">
        <v>1.75</v>
      </c>
      <c r="AN69" s="42"/>
      <c r="AO69" s="121">
        <f>AO68+AI69-AN69</f>
        <v>1345.96</v>
      </c>
      <c r="AP69" s="104"/>
      <c r="AQ69" s="43"/>
      <c r="AR69" s="44"/>
      <c r="AS69" s="45"/>
      <c r="AT69" s="45"/>
      <c r="AU69" s="45"/>
      <c r="AV69" s="45"/>
    </row>
    <row r="70" spans="1:48" x14ac:dyDescent="0.2">
      <c r="A70" s="158"/>
      <c r="B70" s="33">
        <v>3</v>
      </c>
      <c r="C70" s="46" t="s">
        <v>50</v>
      </c>
      <c r="D70" s="43">
        <v>19525</v>
      </c>
      <c r="E70" s="43">
        <v>2</v>
      </c>
      <c r="F70" s="43">
        <v>14906</v>
      </c>
      <c r="G70" s="37">
        <v>1.9</v>
      </c>
      <c r="H70" s="37">
        <v>5.2</v>
      </c>
      <c r="I70" s="43">
        <v>15733</v>
      </c>
      <c r="J70" s="37">
        <v>1.2</v>
      </c>
      <c r="K70" s="43">
        <v>9473</v>
      </c>
      <c r="L70" s="39">
        <v>6.9000000000000006E-2</v>
      </c>
      <c r="M70" s="37">
        <f>ROUND(K70*(1-L70),0)</f>
        <v>8819</v>
      </c>
      <c r="N70" s="28">
        <v>0.42599999999999999</v>
      </c>
      <c r="O70" s="25">
        <f>M70*N70</f>
        <v>3756.8939999999998</v>
      </c>
      <c r="P70" s="39">
        <v>0.55400000000000005</v>
      </c>
      <c r="Q70" s="25">
        <f>M70*P70</f>
        <v>4885.7260000000006</v>
      </c>
      <c r="R70" s="39">
        <v>0.02</v>
      </c>
      <c r="S70" s="25">
        <f>M70*R70</f>
        <v>176.38</v>
      </c>
      <c r="T70" s="28">
        <v>0.215</v>
      </c>
      <c r="U70" s="25">
        <f>M70*T70</f>
        <v>1896.085</v>
      </c>
      <c r="V70" s="39">
        <v>0.51200000000000001</v>
      </c>
      <c r="W70" s="25">
        <f>M70*V70</f>
        <v>4515.3280000000004</v>
      </c>
      <c r="X70" s="39">
        <v>0.4</v>
      </c>
      <c r="Y70" s="25">
        <f>X70*M70</f>
        <v>3527.6000000000004</v>
      </c>
      <c r="Z70" s="47">
        <v>2.7699999999999999E-3</v>
      </c>
      <c r="AA70" s="18">
        <f>M70*Z70</f>
        <v>24.428629999999998</v>
      </c>
      <c r="AB70" s="27">
        <f>IF(M70&gt;0,(AD70+AL70)/M70,0)</f>
        <v>2.8446549495407644E-3</v>
      </c>
      <c r="AC70" s="47">
        <v>2.9E-4</v>
      </c>
      <c r="AD70" s="37">
        <f>AC70*M70</f>
        <v>2.5575100000000002</v>
      </c>
      <c r="AE70" s="28">
        <v>0.1978</v>
      </c>
      <c r="AF70" s="41">
        <f>AI70*(1-AJ70)*AE70</f>
        <v>19.6747704</v>
      </c>
      <c r="AG70" s="28">
        <f>IF(AND(AE70&gt;0,AC70&gt;0,Z70&gt;0),((Z70-AC70)*AE70)/((AE70-AC70)*Z70),0)</f>
        <v>0.89662142043897797</v>
      </c>
      <c r="AH70" s="29">
        <f t="shared" si="1"/>
        <v>0.89920572047629554</v>
      </c>
      <c r="AI70" s="43">
        <v>108</v>
      </c>
      <c r="AJ70" s="39">
        <v>7.9000000000000001E-2</v>
      </c>
      <c r="AK70" s="28">
        <v>0.22650000000000001</v>
      </c>
      <c r="AL70" s="41">
        <f>AI70*(1-AJ70)*AK70</f>
        <v>22.529502000000001</v>
      </c>
      <c r="AM70" s="18">
        <v>1.5</v>
      </c>
      <c r="AN70" s="18"/>
      <c r="AO70" s="121">
        <f>AO69+AI70-AN70</f>
        <v>1453.96</v>
      </c>
      <c r="AP70" s="104"/>
      <c r="AQ70" s="43"/>
      <c r="AR70" s="48"/>
      <c r="AS70" s="41"/>
      <c r="AT70" s="41"/>
      <c r="AU70" s="41"/>
      <c r="AV70" s="41"/>
    </row>
    <row r="71" spans="1:48" s="22" customFormat="1" ht="13.5" thickBot="1" x14ac:dyDescent="0.25">
      <c r="A71" s="159"/>
      <c r="B71" s="49" t="s">
        <v>38</v>
      </c>
      <c r="C71" s="50"/>
      <c r="D71" s="51">
        <f>SUM(D68:D70)</f>
        <v>47500</v>
      </c>
      <c r="E71" s="51"/>
      <c r="F71" s="51">
        <f>SUM(F68:F70)</f>
        <v>43464</v>
      </c>
      <c r="G71" s="52"/>
      <c r="H71" s="52"/>
      <c r="I71" s="51">
        <f>SUM(I68:I70)</f>
        <v>44499</v>
      </c>
      <c r="J71" s="52"/>
      <c r="K71" s="51">
        <f>SUM(K68:K70)</f>
        <v>38751</v>
      </c>
      <c r="L71" s="21">
        <f>IF(K71&gt;0,(K68*L68+K69*L69+K70*L70)/K71,0)</f>
        <v>6.7838868674356789E-2</v>
      </c>
      <c r="M71" s="52">
        <f>M68+M69+M70</f>
        <v>36122</v>
      </c>
      <c r="N71" s="53">
        <f>IF(M71&gt;0,O71/M71,0)</f>
        <v>0.57518739272465536</v>
      </c>
      <c r="O71" s="54">
        <f>O68+O69+O70</f>
        <v>20776.919000000002</v>
      </c>
      <c r="P71" s="21">
        <f>IF(M71&gt;0,Q71/M71,0)</f>
        <v>0.38527432035878412</v>
      </c>
      <c r="Q71" s="54">
        <f>Q68+Q69+Q70</f>
        <v>13916.879000000001</v>
      </c>
      <c r="R71" s="21">
        <f>IF(M71&gt;0,S71/M71,0)</f>
        <v>3.9538286916560549E-2</v>
      </c>
      <c r="S71" s="54">
        <f>S68+S69+S70</f>
        <v>1428.2020000000002</v>
      </c>
      <c r="T71" s="21">
        <f>IF(M71&gt;0,U71/M71,0)</f>
        <v>0.2255914678035546</v>
      </c>
      <c r="U71" s="54">
        <f>U68+U69+U70</f>
        <v>8148.8149999999996</v>
      </c>
      <c r="V71" s="21">
        <f>IF(M71&gt;0,W71/M71,0)</f>
        <v>0.50595315873982616</v>
      </c>
      <c r="W71" s="54">
        <f>W68+W69+W70</f>
        <v>18276.04</v>
      </c>
      <c r="X71" s="21">
        <f>IF(M71&gt;0,Y71/M71,0)</f>
        <v>0.4</v>
      </c>
      <c r="Y71" s="54">
        <f>Y68+Y69+Y70</f>
        <v>14448.800000000001</v>
      </c>
      <c r="Z71" s="55">
        <f>IF(M71&gt;0,AA71/M71,0)</f>
        <v>2.8230048170090247E-3</v>
      </c>
      <c r="AA71" s="56">
        <f>SUM(AA68:AA70)</f>
        <v>101.97257999999999</v>
      </c>
      <c r="AB71" s="55">
        <f>IF(M71&gt;0,(AB68*M68+AB69*M69+AB70*M70)/M71,0)</f>
        <v>2.9948496345717293E-3</v>
      </c>
      <c r="AC71" s="55">
        <f>IF(K71&gt;0,(K68*AC68+K69*AC69+K70*AC70)/K71,0)</f>
        <v>2.9375241929240531E-4</v>
      </c>
      <c r="AD71" s="52">
        <f>SUM(AD68:AD70)</f>
        <v>10.61018</v>
      </c>
      <c r="AE71" s="53">
        <f>IF(K71&gt;0,(K68*AE68+K69*AE69+K70*AE70)/K71,0)</f>
        <v>0.20947438517715669</v>
      </c>
      <c r="AF71" s="58">
        <f>SUM(AF68:AF70)</f>
        <v>93.229884900000002</v>
      </c>
      <c r="AG71" s="53">
        <f>IF(AND(AA71&gt;0),((AA68*AG68+AA69*AG69+AA70*AG70)/AA71),0)</f>
        <v>0.89720929794920612</v>
      </c>
      <c r="AH71" s="57">
        <f t="shared" si="1"/>
        <v>0.90312154534544276</v>
      </c>
      <c r="AI71" s="51">
        <f>SUM(AI68:AI70)</f>
        <v>486</v>
      </c>
      <c r="AJ71" s="21">
        <f>IF(AI71&gt;0,(AJ68*AI68+AJ69*AI69+AJ70*AI70)/AI71,0)</f>
        <v>8.561111111111111E-2</v>
      </c>
      <c r="AK71" s="53">
        <f>IF(K71&gt;0,(AK68*K68+AK69*K69+AK70*K70)/K71,0)</f>
        <v>0.21972146267193104</v>
      </c>
      <c r="AL71" s="58">
        <f>SUM(AL68:AL70)</f>
        <v>97.569778500000012</v>
      </c>
      <c r="AM71" s="56"/>
      <c r="AN71" s="56">
        <f>SUM(AN68:AN70)</f>
        <v>1110.02</v>
      </c>
      <c r="AO71" s="105"/>
      <c r="AP71" s="106">
        <f>AO70</f>
        <v>1453.96</v>
      </c>
      <c r="AQ71" s="51">
        <f>SUM(AQ68:AQ70)</f>
        <v>0</v>
      </c>
      <c r="AR71" s="59"/>
      <c r="AS71" s="58"/>
      <c r="AT71" s="58"/>
      <c r="AU71" s="58"/>
      <c r="AV71" s="58"/>
    </row>
    <row r="72" spans="1:48" x14ac:dyDescent="0.2">
      <c r="A72" s="157">
        <v>18</v>
      </c>
      <c r="B72" s="23">
        <v>1</v>
      </c>
      <c r="C72" s="11" t="s">
        <v>51</v>
      </c>
      <c r="D72" s="12">
        <v>0</v>
      </c>
      <c r="E72" s="12">
        <v>0</v>
      </c>
      <c r="F72" s="12">
        <v>6723</v>
      </c>
      <c r="G72" s="13">
        <v>2.1</v>
      </c>
      <c r="H72" s="13">
        <v>5</v>
      </c>
      <c r="I72" s="12">
        <v>6558</v>
      </c>
      <c r="J72" s="125">
        <v>3</v>
      </c>
      <c r="K72" s="12">
        <v>14767</v>
      </c>
      <c r="L72" s="14">
        <v>6.9000000000000006E-2</v>
      </c>
      <c r="M72" s="24">
        <f>ROUND(K72*(1-L72),0)</f>
        <v>13748</v>
      </c>
      <c r="N72" s="15">
        <v>0.39300000000000002</v>
      </c>
      <c r="O72" s="25">
        <f>M72*N72</f>
        <v>5402.9639999999999</v>
      </c>
      <c r="P72" s="14">
        <v>0.59699999999999998</v>
      </c>
      <c r="Q72" s="25">
        <f>M72*P72</f>
        <v>8207.5560000000005</v>
      </c>
      <c r="R72" s="16">
        <v>0.01</v>
      </c>
      <c r="S72" s="25">
        <f>M72*R72</f>
        <v>137.47999999999999</v>
      </c>
      <c r="T72" s="26">
        <v>0.21299999999999999</v>
      </c>
      <c r="U72" s="25">
        <f>M72*T72</f>
        <v>2928.3240000000001</v>
      </c>
      <c r="V72" s="16">
        <v>0.51100000000000001</v>
      </c>
      <c r="W72" s="25">
        <f>M72*V72</f>
        <v>7025.2280000000001</v>
      </c>
      <c r="X72" s="16">
        <v>0.39</v>
      </c>
      <c r="Y72" s="25">
        <f>X72*M72</f>
        <v>5361.72</v>
      </c>
      <c r="Z72" s="17">
        <v>2.7899999999999999E-3</v>
      </c>
      <c r="AA72" s="18">
        <f>M72*Z72</f>
        <v>38.356920000000002</v>
      </c>
      <c r="AB72" s="27">
        <f>IF(M72&gt;0,(AD72+AL72)/M72,0)</f>
        <v>2.7259114052953157E-3</v>
      </c>
      <c r="AC72" s="17">
        <v>2.7999999999999998E-4</v>
      </c>
      <c r="AD72" s="24">
        <f>AC72*M72</f>
        <v>3.8494399999999995</v>
      </c>
      <c r="AE72" s="117">
        <v>0.1973</v>
      </c>
      <c r="AF72" s="30">
        <f>AI72*(1-AJ72)*AE72</f>
        <v>34.918351299999998</v>
      </c>
      <c r="AG72" s="28">
        <f>IF(AND(AE72&gt;0,AC72&gt;0,Z72&gt;0),((Z72-AC72)*AE72)/((AE72-AC72)*Z72),0)</f>
        <v>0.90092012564268542</v>
      </c>
      <c r="AH72" s="60">
        <f t="shared" si="1"/>
        <v>0.89860632348178671</v>
      </c>
      <c r="AI72" s="12">
        <v>193</v>
      </c>
      <c r="AJ72" s="14">
        <v>8.3000000000000004E-2</v>
      </c>
      <c r="AK72" s="15">
        <v>0.19</v>
      </c>
      <c r="AL72" s="30">
        <f>AI72*(1-AJ72)*AK72</f>
        <v>33.626390000000001</v>
      </c>
      <c r="AM72" s="19">
        <v>1.63</v>
      </c>
      <c r="AN72" s="19">
        <v>588.38</v>
      </c>
      <c r="AO72" s="101">
        <f>AO70+AI72-AN72</f>
        <v>1058.58</v>
      </c>
      <c r="AP72" s="102"/>
      <c r="AQ72" s="12"/>
      <c r="AR72" s="31"/>
      <c r="AS72" s="20"/>
      <c r="AT72" s="20"/>
      <c r="AU72" s="20"/>
      <c r="AV72" s="20"/>
    </row>
    <row r="73" spans="1:48" x14ac:dyDescent="0.2">
      <c r="A73" s="158"/>
      <c r="B73" s="33">
        <v>2</v>
      </c>
      <c r="C73" s="11" t="s">
        <v>54</v>
      </c>
      <c r="D73" s="34">
        <v>19043</v>
      </c>
      <c r="E73" s="34">
        <v>3</v>
      </c>
      <c r="F73" s="34">
        <v>17787</v>
      </c>
      <c r="G73" s="35">
        <v>2.2999999999999998</v>
      </c>
      <c r="H73" s="35">
        <v>5.2</v>
      </c>
      <c r="I73" s="34">
        <v>17143</v>
      </c>
      <c r="J73" s="126">
        <v>2.6</v>
      </c>
      <c r="K73" s="34">
        <v>16543</v>
      </c>
      <c r="L73" s="36">
        <v>6.7000000000000004E-2</v>
      </c>
      <c r="M73" s="37">
        <f>ROUND(K73*(1-L73),0)</f>
        <v>15435</v>
      </c>
      <c r="N73" s="38">
        <v>0.57099999999999995</v>
      </c>
      <c r="O73" s="25">
        <f>M73*N73</f>
        <v>8813.3849999999984</v>
      </c>
      <c r="P73" s="36">
        <v>0.38700000000000001</v>
      </c>
      <c r="Q73" s="25">
        <f>M73*P73</f>
        <v>5973.3450000000003</v>
      </c>
      <c r="R73" s="39">
        <v>4.2000000000000003E-2</v>
      </c>
      <c r="S73" s="25">
        <f>M73*R73</f>
        <v>648.2700000000001</v>
      </c>
      <c r="T73" s="28">
        <v>0.22800000000000001</v>
      </c>
      <c r="U73" s="25">
        <f>M73*T73</f>
        <v>3519.1800000000003</v>
      </c>
      <c r="V73" s="39">
        <v>0.503</v>
      </c>
      <c r="W73" s="25">
        <f>M73*V73</f>
        <v>7763.8050000000003</v>
      </c>
      <c r="X73" s="39">
        <v>0.4</v>
      </c>
      <c r="Y73" s="25">
        <f>X73*M73</f>
        <v>6174</v>
      </c>
      <c r="Z73" s="40">
        <v>3.0500000000000002E-3</v>
      </c>
      <c r="AA73" s="18">
        <f>M73*Z73</f>
        <v>47.076750000000004</v>
      </c>
      <c r="AB73" s="27">
        <f>IF(M73&gt;0,(AD73+AL73)/M73,0)</f>
        <v>3.2366879624230647E-3</v>
      </c>
      <c r="AC73" s="40">
        <v>3.3E-4</v>
      </c>
      <c r="AD73" s="37">
        <f>AC73*M73</f>
        <v>5.0935499999999996</v>
      </c>
      <c r="AE73" s="28">
        <v>0.1963</v>
      </c>
      <c r="AF73" s="41">
        <f>AI73*(1-AJ73)*AE73</f>
        <v>43.1924779</v>
      </c>
      <c r="AG73" s="28">
        <f>IF(AND(AE73&gt;0,AC73&gt;0,Z73&gt;0),((Z73-AC73)*AE73)/((AE73-AC73)*Z73),0)</f>
        <v>0.89330501406622131</v>
      </c>
      <c r="AH73" s="29">
        <f t="shared" si="1"/>
        <v>0.89949971188459565</v>
      </c>
      <c r="AI73" s="34">
        <v>241</v>
      </c>
      <c r="AJ73" s="36">
        <v>8.6999999999999994E-2</v>
      </c>
      <c r="AK73" s="38">
        <v>0.2039</v>
      </c>
      <c r="AL73" s="41">
        <f>AI73*(1-AJ73)*AK73</f>
        <v>44.864728700000001</v>
      </c>
      <c r="AM73" s="42">
        <v>1.8</v>
      </c>
      <c r="AN73" s="42"/>
      <c r="AO73" s="121">
        <f>AO72+AI73-AN73</f>
        <v>1299.58</v>
      </c>
      <c r="AP73" s="104"/>
      <c r="AQ73" s="43"/>
      <c r="AR73" s="44"/>
      <c r="AS73" s="45"/>
      <c r="AT73" s="45"/>
      <c r="AU73" s="45"/>
      <c r="AV73" s="45"/>
    </row>
    <row r="74" spans="1:48" x14ac:dyDescent="0.2">
      <c r="A74" s="158"/>
      <c r="B74" s="33">
        <v>3</v>
      </c>
      <c r="C74" s="46" t="s">
        <v>50</v>
      </c>
      <c r="D74" s="43">
        <v>21525</v>
      </c>
      <c r="E74" s="43">
        <v>0</v>
      </c>
      <c r="F74" s="43">
        <v>17826</v>
      </c>
      <c r="G74" s="37">
        <v>1.5</v>
      </c>
      <c r="H74" s="37">
        <v>5.2</v>
      </c>
      <c r="I74" s="43">
        <v>18602</v>
      </c>
      <c r="J74" s="37">
        <v>2</v>
      </c>
      <c r="K74" s="43">
        <v>16513</v>
      </c>
      <c r="L74" s="39">
        <v>6.9000000000000006E-2</v>
      </c>
      <c r="M74" s="37">
        <f>ROUND(K74*(1-L74),0)</f>
        <v>15374</v>
      </c>
      <c r="N74" s="28">
        <v>0.60599999999999998</v>
      </c>
      <c r="O74" s="25">
        <f>M74*N74</f>
        <v>9316.6440000000002</v>
      </c>
      <c r="P74" s="39">
        <v>0.373</v>
      </c>
      <c r="Q74" s="25">
        <f>M74*P74</f>
        <v>5734.5020000000004</v>
      </c>
      <c r="R74" s="39">
        <v>2.1000000000000001E-2</v>
      </c>
      <c r="S74" s="25">
        <f>M74*R74</f>
        <v>322.85400000000004</v>
      </c>
      <c r="T74" s="28">
        <v>0.23200000000000001</v>
      </c>
      <c r="U74" s="25">
        <f>M74*T74</f>
        <v>3566.768</v>
      </c>
      <c r="V74" s="39">
        <v>0.502</v>
      </c>
      <c r="W74" s="25">
        <f>M74*V74</f>
        <v>7717.7479999999996</v>
      </c>
      <c r="X74" s="39">
        <v>0.4</v>
      </c>
      <c r="Y74" s="25">
        <f>X74*M74</f>
        <v>6149.6</v>
      </c>
      <c r="Z74" s="47">
        <v>3.0100000000000001E-3</v>
      </c>
      <c r="AA74" s="18">
        <f>M74*Z74</f>
        <v>46.275739999999999</v>
      </c>
      <c r="AB74" s="27">
        <f>IF(M74&gt;0,(AD74+AL74)/M74,0)</f>
        <v>3.0946505008455838E-3</v>
      </c>
      <c r="AC74" s="47">
        <v>3.2000000000000003E-4</v>
      </c>
      <c r="AD74" s="37">
        <f>AC74*M74</f>
        <v>4.9196800000000005</v>
      </c>
      <c r="AE74" s="28">
        <v>0.21540000000000001</v>
      </c>
      <c r="AF74" s="41">
        <f>AI74*(1-AJ74)*AE74</f>
        <v>44.690761200000004</v>
      </c>
      <c r="AG74" s="28">
        <f>IF(AND(AE74&gt;0,AC74&gt;0,Z74&gt;0),((Z74-AC74)*AE74)/((AE74-AC74)*Z74),0)</f>
        <v>0.89501735273346483</v>
      </c>
      <c r="AH74" s="29">
        <f t="shared" si="1"/>
        <v>0.89799340965305929</v>
      </c>
      <c r="AI74" s="43">
        <v>227</v>
      </c>
      <c r="AJ74" s="39">
        <v>8.5999999999999993E-2</v>
      </c>
      <c r="AK74" s="28">
        <v>0.2056</v>
      </c>
      <c r="AL74" s="41">
        <f>AI74*(1-AJ74)*AK74</f>
        <v>42.657476800000005</v>
      </c>
      <c r="AM74" s="18">
        <v>1.65</v>
      </c>
      <c r="AN74" s="18"/>
      <c r="AO74" s="121">
        <f>AO73+AI74-AN74</f>
        <v>1526.58</v>
      </c>
      <c r="AP74" s="104"/>
      <c r="AQ74" s="43"/>
      <c r="AR74" s="48"/>
      <c r="AS74" s="41"/>
      <c r="AT74" s="41"/>
      <c r="AU74" s="41"/>
      <c r="AV74" s="41"/>
    </row>
    <row r="75" spans="1:48" s="22" customFormat="1" ht="13.5" thickBot="1" x14ac:dyDescent="0.25">
      <c r="A75" s="159"/>
      <c r="B75" s="49" t="s">
        <v>38</v>
      </c>
      <c r="C75" s="50"/>
      <c r="D75" s="51">
        <f>SUM(D72:D74)</f>
        <v>40568</v>
      </c>
      <c r="E75" s="51"/>
      <c r="F75" s="51">
        <f>SUM(F72:F74)</f>
        <v>42336</v>
      </c>
      <c r="G75" s="52"/>
      <c r="H75" s="52"/>
      <c r="I75" s="51">
        <f>SUM(I72:I74)</f>
        <v>42303</v>
      </c>
      <c r="J75" s="52"/>
      <c r="K75" s="51">
        <f>SUM(K72:K74)</f>
        <v>47823</v>
      </c>
      <c r="L75" s="21">
        <f>IF(K75&gt;0,(K72*L72+K73*L73+K74*L74)/K75,0)</f>
        <v>6.8308157162871419E-2</v>
      </c>
      <c r="M75" s="52">
        <f>M72+M73+M74</f>
        <v>44557</v>
      </c>
      <c r="N75" s="53">
        <f>IF(M75&gt;0,O75/M75,0)</f>
        <v>0.52815479049307623</v>
      </c>
      <c r="O75" s="54">
        <f>O72+O73+O74</f>
        <v>23532.992999999999</v>
      </c>
      <c r="P75" s="21">
        <f>IF(M75&gt;0,Q75/M75,0)</f>
        <v>0.44696462957559985</v>
      </c>
      <c r="Q75" s="54">
        <f>Q72+Q73+Q74</f>
        <v>19915.403000000002</v>
      </c>
      <c r="R75" s="21">
        <f>IF(M75&gt;0,S75/M75,0)</f>
        <v>2.4880579931323928E-2</v>
      </c>
      <c r="S75" s="54">
        <f>S72+S73+S74</f>
        <v>1108.6040000000003</v>
      </c>
      <c r="T75" s="21">
        <f>IF(M75&gt;0,U75/M75,0)</f>
        <v>0.22475193572278207</v>
      </c>
      <c r="U75" s="54">
        <f>U72+U73+U74</f>
        <v>10014.272000000001</v>
      </c>
      <c r="V75" s="21">
        <f>IF(M75&gt;0,W75/M75,0)</f>
        <v>0.50512334762214695</v>
      </c>
      <c r="W75" s="54">
        <f>W72+W73+W74</f>
        <v>22506.780999999999</v>
      </c>
      <c r="X75" s="21">
        <f>IF(M75&gt;0,Y75/M75,0)</f>
        <v>0.39691451399331196</v>
      </c>
      <c r="Y75" s="54">
        <f>Y72+Y73+Y74</f>
        <v>17685.32</v>
      </c>
      <c r="Z75" s="55">
        <f>IF(M75&gt;0,AA75/M75,0)</f>
        <v>2.9559757164979686E-3</v>
      </c>
      <c r="AA75" s="56">
        <f>SUM(AA72:AA74)</f>
        <v>131.70940999999999</v>
      </c>
      <c r="AB75" s="55">
        <f>IF(M75&gt;0,(AB72*M72+AB73*M73+AB74*M74)/M75,0)</f>
        <v>3.030079796664946E-3</v>
      </c>
      <c r="AC75" s="55">
        <f>IF(K75&gt;0,(K72*AC72+K73*AC73+K74*AC74)/K75,0)</f>
        <v>3.1110783514208643E-4</v>
      </c>
      <c r="AD75" s="52">
        <f>SUM(AD72:AD74)</f>
        <v>13.862669999999998</v>
      </c>
      <c r="AE75" s="53">
        <f>IF(K75&gt;0,(K72*AE72+K73*AE73+K74*AE74)/K75,0)</f>
        <v>0.20320390188821277</v>
      </c>
      <c r="AF75" s="58">
        <f>SUM(AF72:AF74)</f>
        <v>122.80159040000001</v>
      </c>
      <c r="AG75" s="53">
        <f>IF(AND(AA75&gt;0),((AA72*AG72+AA73*AG73+AA74*AG74)/AA75),0)</f>
        <v>0.89612434158797427</v>
      </c>
      <c r="AH75" s="57">
        <f t="shared" si="1"/>
        <v>0.89872348937103119</v>
      </c>
      <c r="AI75" s="51">
        <f>SUM(AI72:AI74)</f>
        <v>661</v>
      </c>
      <c r="AJ75" s="21">
        <f>IF(AI75&gt;0,(AJ72*AI72+AJ73*AI73+AJ74*AI74)/AI75,0)</f>
        <v>8.5488653555219368E-2</v>
      </c>
      <c r="AK75" s="53">
        <f>IF(K75&gt;0,(AK72*K72+AK73*K73+AK74*K74)/K75,0)</f>
        <v>0.20019489576145369</v>
      </c>
      <c r="AL75" s="58">
        <f>SUM(AL72:AL74)</f>
        <v>121.1485955</v>
      </c>
      <c r="AM75" s="56"/>
      <c r="AN75" s="56">
        <f>SUM(AN72:AN74)</f>
        <v>588.38</v>
      </c>
      <c r="AO75" s="105"/>
      <c r="AP75" s="106">
        <f>AO74</f>
        <v>1526.58</v>
      </c>
      <c r="AQ75" s="51">
        <f>SUM(AQ72:AQ74)</f>
        <v>0</v>
      </c>
      <c r="AR75" s="59"/>
      <c r="AS75" s="58"/>
      <c r="AT75" s="58"/>
      <c r="AU75" s="58"/>
      <c r="AV75" s="58"/>
    </row>
    <row r="76" spans="1:48" x14ac:dyDescent="0.2">
      <c r="A76" s="157">
        <v>19</v>
      </c>
      <c r="B76" s="23">
        <v>1</v>
      </c>
      <c r="C76" s="11" t="s">
        <v>51</v>
      </c>
      <c r="D76" s="12">
        <v>4000</v>
      </c>
      <c r="E76" s="12">
        <v>0</v>
      </c>
      <c r="F76" s="12">
        <v>6948</v>
      </c>
      <c r="G76" s="13">
        <v>1.9</v>
      </c>
      <c r="H76" s="13">
        <v>5.3</v>
      </c>
      <c r="I76" s="12">
        <v>7918</v>
      </c>
      <c r="J76" s="13">
        <v>5.6</v>
      </c>
      <c r="K76" s="12">
        <v>16618</v>
      </c>
      <c r="L76" s="14">
        <v>6.0999999999999999E-2</v>
      </c>
      <c r="M76" s="24">
        <f>ROUND(K76*(1-L76),0)</f>
        <v>15604</v>
      </c>
      <c r="N76" s="15">
        <v>0.53800000000000003</v>
      </c>
      <c r="O76" s="25">
        <f>M76*N76</f>
        <v>8394.9520000000011</v>
      </c>
      <c r="P76" s="14">
        <v>0.45</v>
      </c>
      <c r="Q76" s="25">
        <f>M76*P76</f>
        <v>7021.8</v>
      </c>
      <c r="R76" s="16">
        <v>1.2E-2</v>
      </c>
      <c r="S76" s="25">
        <f>M76*R76</f>
        <v>187.24799999999999</v>
      </c>
      <c r="T76" s="26">
        <v>0.23799999999999999</v>
      </c>
      <c r="U76" s="25">
        <f>M76*T76</f>
        <v>3713.752</v>
      </c>
      <c r="V76" s="16">
        <v>0.503</v>
      </c>
      <c r="W76" s="25">
        <f>M76*V76</f>
        <v>7848.8119999999999</v>
      </c>
      <c r="X76" s="16">
        <v>0.4</v>
      </c>
      <c r="Y76" s="25">
        <f>X76*M76</f>
        <v>6241.6</v>
      </c>
      <c r="Z76" s="17">
        <v>3.0000000000000001E-3</v>
      </c>
      <c r="AA76" s="18">
        <f>M76*Z76</f>
        <v>46.811999999999998</v>
      </c>
      <c r="AB76" s="27">
        <f>IF(M76&gt;0,(AD76+AL76)/M76,0)</f>
        <v>3.1214536657267369E-3</v>
      </c>
      <c r="AC76" s="17">
        <v>3.3E-4</v>
      </c>
      <c r="AD76" s="24">
        <f>AC76*M76</f>
        <v>5.1493200000000003</v>
      </c>
      <c r="AE76" s="117">
        <v>0.2079</v>
      </c>
      <c r="AF76" s="30">
        <f>AI76*(1-AJ76)*AE76</f>
        <v>42.415342199999998</v>
      </c>
      <c r="AG76" s="28">
        <f>IF(AND(AE76&gt;0,AC76&gt;0,Z76&gt;0),((Z76-AC76)*AE76)/((AE76-AC76)*Z76),0)</f>
        <v>0.89141494435612068</v>
      </c>
      <c r="AH76" s="60">
        <f t="shared" si="1"/>
        <v>0.89566442546880431</v>
      </c>
      <c r="AI76" s="12">
        <v>222</v>
      </c>
      <c r="AJ76" s="14">
        <v>8.1000000000000003E-2</v>
      </c>
      <c r="AK76" s="15">
        <v>0.2135</v>
      </c>
      <c r="AL76" s="30">
        <f>AI76*(1-AJ76)*AK76</f>
        <v>43.557842999999998</v>
      </c>
      <c r="AM76" s="19">
        <v>1.67</v>
      </c>
      <c r="AN76" s="19">
        <v>1105.48</v>
      </c>
      <c r="AO76" s="101">
        <f>AO74+AI76-AN76-AP76</f>
        <v>570.09999999999991</v>
      </c>
      <c r="AP76" s="102">
        <v>73</v>
      </c>
      <c r="AQ76" s="12"/>
      <c r="AR76" s="31"/>
      <c r="AS76" s="20"/>
      <c r="AT76" s="20"/>
      <c r="AU76" s="20"/>
      <c r="AV76" s="20"/>
    </row>
    <row r="77" spans="1:48" x14ac:dyDescent="0.2">
      <c r="A77" s="158"/>
      <c r="B77" s="33">
        <v>2</v>
      </c>
      <c r="C77" s="46" t="s">
        <v>52</v>
      </c>
      <c r="D77" s="34">
        <v>18930</v>
      </c>
      <c r="E77" s="34">
        <v>2</v>
      </c>
      <c r="F77" s="34">
        <v>17524</v>
      </c>
      <c r="G77" s="35">
        <v>2.1</v>
      </c>
      <c r="H77" s="35">
        <v>5.0999999999999996</v>
      </c>
      <c r="I77" s="34">
        <v>17212</v>
      </c>
      <c r="J77" s="35">
        <v>4.3</v>
      </c>
      <c r="K77" s="34">
        <v>16546</v>
      </c>
      <c r="L77" s="36">
        <v>6.9000000000000006E-2</v>
      </c>
      <c r="M77" s="37">
        <f>ROUND(K77*(1-L77),0)</f>
        <v>15404</v>
      </c>
      <c r="N77" s="38">
        <v>0.51700000000000002</v>
      </c>
      <c r="O77" s="25">
        <f>M77*N77</f>
        <v>7963.8680000000004</v>
      </c>
      <c r="P77" s="36">
        <v>0.44800000000000001</v>
      </c>
      <c r="Q77" s="25">
        <f>M77*P77</f>
        <v>6900.9920000000002</v>
      </c>
      <c r="R77" s="39">
        <v>3.5000000000000003E-2</v>
      </c>
      <c r="S77" s="25">
        <f>M77*R77</f>
        <v>539.1400000000001</v>
      </c>
      <c r="T77" s="28">
        <v>0.24099999999999999</v>
      </c>
      <c r="U77" s="25">
        <f>M77*T77</f>
        <v>3712.364</v>
      </c>
      <c r="V77" s="39">
        <v>0.501</v>
      </c>
      <c r="W77" s="25">
        <f>M77*V77</f>
        <v>7717.4040000000005</v>
      </c>
      <c r="X77" s="39">
        <v>0.4</v>
      </c>
      <c r="Y77" s="25">
        <f>X77*M77</f>
        <v>6161.6</v>
      </c>
      <c r="Z77" s="40">
        <v>2.97E-3</v>
      </c>
      <c r="AA77" s="18">
        <f>M77*Z77</f>
        <v>45.749879999999997</v>
      </c>
      <c r="AB77" s="27">
        <f>IF(M77&gt;0,(AD77+AL77)/M77,0)</f>
        <v>2.9865090625811478E-3</v>
      </c>
      <c r="AC77" s="40">
        <v>3.2000000000000003E-4</v>
      </c>
      <c r="AD77" s="37">
        <f>AC77*M77</f>
        <v>4.9292800000000003</v>
      </c>
      <c r="AE77" s="28">
        <v>0.20649999999999999</v>
      </c>
      <c r="AF77" s="41">
        <f>AI77*(1-AJ77)*AE77</f>
        <v>40.857263999999994</v>
      </c>
      <c r="AG77" s="28">
        <f>IF(AND(AE77&gt;0,AC77&gt;0,Z77&gt;0),((Z77-AC77)*AE77)/((AE77-AC77)*Z77),0)</f>
        <v>0.89364071079077367</v>
      </c>
      <c r="AH77" s="29">
        <f t="shared" si="1"/>
        <v>0.89422987773479212</v>
      </c>
      <c r="AI77" s="34">
        <v>216</v>
      </c>
      <c r="AJ77" s="36">
        <v>8.4000000000000005E-2</v>
      </c>
      <c r="AK77" s="38">
        <v>0.20760000000000001</v>
      </c>
      <c r="AL77" s="41">
        <f>AI77*(1-AJ77)*AK77</f>
        <v>41.074905600000001</v>
      </c>
      <c r="AM77" s="42">
        <v>1.75</v>
      </c>
      <c r="AN77" s="42"/>
      <c r="AO77" s="121">
        <f>AO76+AI77-AN77</f>
        <v>786.09999999999991</v>
      </c>
      <c r="AP77" s="104"/>
      <c r="AQ77" s="43"/>
      <c r="AR77" s="44"/>
      <c r="AS77" s="45"/>
      <c r="AT77" s="45"/>
      <c r="AU77" s="45"/>
      <c r="AV77" s="45"/>
    </row>
    <row r="78" spans="1:48" x14ac:dyDescent="0.2">
      <c r="A78" s="158"/>
      <c r="B78" s="33">
        <v>3</v>
      </c>
      <c r="C78" s="46" t="s">
        <v>50</v>
      </c>
      <c r="D78" s="43">
        <v>15927</v>
      </c>
      <c r="E78" s="43">
        <v>2</v>
      </c>
      <c r="F78" s="43">
        <v>17051</v>
      </c>
      <c r="G78" s="37">
        <v>1.7</v>
      </c>
      <c r="H78" s="37">
        <v>5.6</v>
      </c>
      <c r="I78" s="43">
        <v>17527</v>
      </c>
      <c r="J78" s="127">
        <v>4.0999999999999996</v>
      </c>
      <c r="K78" s="43">
        <v>16292</v>
      </c>
      <c r="L78" s="39">
        <v>7.0000000000000007E-2</v>
      </c>
      <c r="M78" s="37">
        <f>ROUND(K78*(1-L78),0)</f>
        <v>15152</v>
      </c>
      <c r="N78" s="28">
        <v>0.56299999999999994</v>
      </c>
      <c r="O78" s="25">
        <f>M78*N78</f>
        <v>8530.5759999999991</v>
      </c>
      <c r="P78" s="39">
        <v>0.40699999999999997</v>
      </c>
      <c r="Q78" s="25">
        <f>M78*P78</f>
        <v>6166.8639999999996</v>
      </c>
      <c r="R78" s="39">
        <v>0.03</v>
      </c>
      <c r="S78" s="25">
        <f>M78*R78</f>
        <v>454.56</v>
      </c>
      <c r="T78" s="28">
        <v>0.246</v>
      </c>
      <c r="U78" s="25">
        <f>M78*T78</f>
        <v>3727.3919999999998</v>
      </c>
      <c r="V78" s="39">
        <v>0.49299999999999999</v>
      </c>
      <c r="W78" s="25">
        <f>M78*V78</f>
        <v>7469.9359999999997</v>
      </c>
      <c r="X78" s="39">
        <v>0.4</v>
      </c>
      <c r="Y78" s="25">
        <f>X78*M78</f>
        <v>6060.8</v>
      </c>
      <c r="Z78" s="47">
        <v>2.97E-3</v>
      </c>
      <c r="AA78" s="18">
        <f>M78*Z78</f>
        <v>45.001440000000002</v>
      </c>
      <c r="AB78" s="27">
        <f>IF(M78&gt;0,(AD78+AL78)/M78,0)</f>
        <v>3.1488530095036961E-3</v>
      </c>
      <c r="AC78" s="47">
        <v>3.2000000000000003E-4</v>
      </c>
      <c r="AD78" s="37">
        <f>AC78*M78</f>
        <v>4.8486400000000005</v>
      </c>
      <c r="AE78" s="28">
        <v>0.20930000000000001</v>
      </c>
      <c r="AF78" s="41">
        <f>AI78*(1-AJ78)*AE78</f>
        <v>41.456469600000005</v>
      </c>
      <c r="AG78" s="28">
        <f>IF(AND(AE78&gt;0,AC78&gt;0,Z78&gt;0),((Z78-AC78)*AE78)/((AE78-AC78)*Z78),0)</f>
        <v>0.89362215642242415</v>
      </c>
      <c r="AH78" s="29">
        <f t="shared" si="1"/>
        <v>0.89970612876895917</v>
      </c>
      <c r="AI78" s="43">
        <v>216</v>
      </c>
      <c r="AJ78" s="39">
        <v>8.3000000000000004E-2</v>
      </c>
      <c r="AK78" s="28">
        <v>0.21640000000000001</v>
      </c>
      <c r="AL78" s="41">
        <f>AI78*(1-AJ78)*AK78</f>
        <v>42.862780800000003</v>
      </c>
      <c r="AM78" s="18">
        <v>1.77</v>
      </c>
      <c r="AN78" s="18"/>
      <c r="AO78" s="121">
        <f>AO77+AI78-AN78</f>
        <v>1002.0999999999999</v>
      </c>
      <c r="AP78" s="104"/>
      <c r="AQ78" s="43"/>
      <c r="AR78" s="48"/>
      <c r="AS78" s="41"/>
      <c r="AT78" s="41"/>
      <c r="AU78" s="41"/>
      <c r="AV78" s="41"/>
    </row>
    <row r="79" spans="1:48" s="22" customFormat="1" ht="13.5" thickBot="1" x14ac:dyDescent="0.25">
      <c r="A79" s="159"/>
      <c r="B79" s="49" t="s">
        <v>38</v>
      </c>
      <c r="C79" s="50"/>
      <c r="D79" s="51">
        <f>SUM(D76:D78)</f>
        <v>38857</v>
      </c>
      <c r="E79" s="51"/>
      <c r="F79" s="51">
        <f>SUM(F76:F78)</f>
        <v>41523</v>
      </c>
      <c r="G79" s="52"/>
      <c r="H79" s="52"/>
      <c r="I79" s="51">
        <f>SUM(I76:I78)</f>
        <v>42657</v>
      </c>
      <c r="J79" s="52"/>
      <c r="K79" s="51">
        <f>SUM(K76:K78)</f>
        <v>49456</v>
      </c>
      <c r="L79" s="21">
        <f>IF(K79&gt;0,(K76*L76+K77*L77+K78*L78)/K79,0)</f>
        <v>6.6641297314784867E-2</v>
      </c>
      <c r="M79" s="52">
        <f>M76+M77+M78</f>
        <v>46160</v>
      </c>
      <c r="N79" s="53">
        <f>IF(M79&gt;0,O79/M79,0)</f>
        <v>0.53919835355285961</v>
      </c>
      <c r="O79" s="54">
        <f>O76+O77+O78</f>
        <v>24889.396000000001</v>
      </c>
      <c r="P79" s="21">
        <f>IF(M79&gt;0,Q79/M79,0)</f>
        <v>0.43521785095320631</v>
      </c>
      <c r="Q79" s="54">
        <f>Q76+Q77+Q78</f>
        <v>20089.656000000003</v>
      </c>
      <c r="R79" s="21">
        <f>IF(M79&gt;0,S79/M79,0)</f>
        <v>2.5583795493934143E-2</v>
      </c>
      <c r="S79" s="54">
        <f>S76+S77+S78</f>
        <v>1180.9480000000001</v>
      </c>
      <c r="T79" s="21">
        <f>IF(M79&gt;0,U79/M79,0)</f>
        <v>0.24162712305025996</v>
      </c>
      <c r="U79" s="54">
        <f>U76+U77+U78</f>
        <v>11153.508</v>
      </c>
      <c r="V79" s="21">
        <f>IF(M79&gt;0,W79/M79,0)</f>
        <v>0.49905008665511269</v>
      </c>
      <c r="W79" s="54">
        <f>W76+W77+W78</f>
        <v>23036.152000000002</v>
      </c>
      <c r="X79" s="21">
        <f>IF(M79&gt;0,Y79/M79,0)</f>
        <v>0.4</v>
      </c>
      <c r="Y79" s="54">
        <f>Y76+Y77+Y78</f>
        <v>18464</v>
      </c>
      <c r="Z79" s="55">
        <f>IF(M79&gt;0,AA79/M79,0)</f>
        <v>2.9801412478336221E-3</v>
      </c>
      <c r="AA79" s="56">
        <f>SUM(AA76:AA78)</f>
        <v>137.56332</v>
      </c>
      <c r="AB79" s="55">
        <f>IF(M79&gt;0,(AB76*M76+AB77*M77+AB78*M78)/M79,0)</f>
        <v>3.0854152816291165E-3</v>
      </c>
      <c r="AC79" s="55">
        <f>IF(K79&gt;0,(K76*AC76+K77*AC77+K78*AC78)/K79,0)</f>
        <v>3.2336015852474928E-4</v>
      </c>
      <c r="AD79" s="52">
        <f>SUM(AD76:AD78)</f>
        <v>14.927240000000001</v>
      </c>
      <c r="AE79" s="53">
        <f>IF(K79&gt;0,(K76*AE76+K77*AE77+K78*AE78)/K79,0)</f>
        <v>0.20789280977030086</v>
      </c>
      <c r="AF79" s="58">
        <f>SUM(AF76:AF78)</f>
        <v>124.72907579999999</v>
      </c>
      <c r="AG79" s="53">
        <f>IF(AND(AA79&gt;0),((AA76*AG76+AA77*AG77+AA78*AG78)/AA79),0)</f>
        <v>0.89287722564347571</v>
      </c>
      <c r="AH79" s="57">
        <f t="shared" si="1"/>
        <v>0.89656161315924399</v>
      </c>
      <c r="AI79" s="51">
        <f>SUM(AI76:AI78)</f>
        <v>654</v>
      </c>
      <c r="AJ79" s="21">
        <f>IF(AI79&gt;0,(AJ76*AI76+AJ77*AI77+AJ78*AI78)/AI79,0)</f>
        <v>8.2651376146788996E-2</v>
      </c>
      <c r="AK79" s="53">
        <f>IF(K79&gt;0,(AK76*K76+AK77*K77+AK78*K78)/K79,0)</f>
        <v>0.21248142591394367</v>
      </c>
      <c r="AL79" s="58">
        <f>SUM(AL76:AL78)</f>
        <v>127.49552940000001</v>
      </c>
      <c r="AM79" s="56"/>
      <c r="AN79" s="56">
        <f>SUM(AN76:AN78)</f>
        <v>1105.48</v>
      </c>
      <c r="AO79" s="105"/>
      <c r="AP79" s="106">
        <f>AO78</f>
        <v>1002.0999999999999</v>
      </c>
      <c r="AQ79" s="51">
        <f>SUM(AQ76:AQ78)</f>
        <v>0</v>
      </c>
      <c r="AR79" s="59"/>
      <c r="AS79" s="58"/>
      <c r="AT79" s="58"/>
      <c r="AU79" s="58"/>
      <c r="AV79" s="58"/>
    </row>
    <row r="80" spans="1:48" x14ac:dyDescent="0.2">
      <c r="A80" s="157">
        <v>20</v>
      </c>
      <c r="B80" s="23">
        <v>1</v>
      </c>
      <c r="C80" s="11" t="s">
        <v>51</v>
      </c>
      <c r="D80" s="12">
        <v>12200</v>
      </c>
      <c r="E80" s="12">
        <v>0</v>
      </c>
      <c r="F80" s="12">
        <v>12590</v>
      </c>
      <c r="G80" s="13">
        <v>1.7</v>
      </c>
      <c r="H80" s="13">
        <v>5.4</v>
      </c>
      <c r="I80" s="12">
        <v>13582</v>
      </c>
      <c r="J80" s="125">
        <v>4.8</v>
      </c>
      <c r="K80" s="12">
        <v>16155</v>
      </c>
      <c r="L80" s="14">
        <v>7.0000000000000007E-2</v>
      </c>
      <c r="M80" s="24">
        <f>ROUND(K80*(1-L80),0)</f>
        <v>15024</v>
      </c>
      <c r="N80" s="15">
        <v>0.42799999999999999</v>
      </c>
      <c r="O80" s="25">
        <f>M80*N80</f>
        <v>6430.2719999999999</v>
      </c>
      <c r="P80" s="14">
        <v>0.52300000000000002</v>
      </c>
      <c r="Q80" s="25">
        <f>M80*P80</f>
        <v>7857.5520000000006</v>
      </c>
      <c r="R80" s="16">
        <v>4.9000000000000002E-2</v>
      </c>
      <c r="S80" s="25">
        <f>M80*R80</f>
        <v>736.17600000000004</v>
      </c>
      <c r="T80" s="26">
        <v>0.247</v>
      </c>
      <c r="U80" s="25">
        <f>M80*T80</f>
        <v>3710.9279999999999</v>
      </c>
      <c r="V80" s="16">
        <v>0.49399999999999999</v>
      </c>
      <c r="W80" s="25">
        <f>M80*V80</f>
        <v>7421.8559999999998</v>
      </c>
      <c r="X80" s="16">
        <v>0.4</v>
      </c>
      <c r="Y80" s="25">
        <f>X80*M80</f>
        <v>6009.6</v>
      </c>
      <c r="Z80" s="17">
        <v>2.98E-3</v>
      </c>
      <c r="AA80" s="18">
        <f>M80*Z80</f>
        <v>44.771520000000002</v>
      </c>
      <c r="AB80" s="27">
        <f>IF(M80&gt;0,(AD80+AL80)/M80,0)</f>
        <v>3.0094134984025561E-3</v>
      </c>
      <c r="AC80" s="17">
        <v>3.3E-4</v>
      </c>
      <c r="AD80" s="24">
        <f>AC80*M80</f>
        <v>4.9579199999999997</v>
      </c>
      <c r="AE80" s="117">
        <v>0.20349999999999999</v>
      </c>
      <c r="AF80" s="30">
        <f>AI80*(1-AJ80)*AE80</f>
        <v>39.4604815</v>
      </c>
      <c r="AG80" s="28">
        <f>IF(AND(AE80&gt;0,AC80&gt;0,Z80&gt;0),((Z80-AC80)*AE80)/((AE80-AC80)*Z80),0)</f>
        <v>0.89070613329069825</v>
      </c>
      <c r="AH80" s="60">
        <f t="shared" si="1"/>
        <v>0.89176162208722387</v>
      </c>
      <c r="AI80" s="12">
        <v>211</v>
      </c>
      <c r="AJ80" s="14">
        <v>8.1000000000000003E-2</v>
      </c>
      <c r="AK80" s="15">
        <v>0.20760000000000001</v>
      </c>
      <c r="AL80" s="30">
        <f>AI80*(1-AJ80)*AK80</f>
        <v>40.255508400000004</v>
      </c>
      <c r="AM80" s="19">
        <v>1.7</v>
      </c>
      <c r="AN80" s="19"/>
      <c r="AO80" s="101">
        <f>AO78+AI80-AN80</f>
        <v>1213.0999999999999</v>
      </c>
      <c r="AP80" s="102"/>
      <c r="AQ80" s="12"/>
      <c r="AR80" s="31"/>
      <c r="AS80" s="20"/>
      <c r="AT80" s="20"/>
      <c r="AU80" s="20"/>
      <c r="AV80" s="20"/>
    </row>
    <row r="81" spans="1:48" x14ac:dyDescent="0.2">
      <c r="A81" s="158"/>
      <c r="B81" s="33">
        <v>2</v>
      </c>
      <c r="C81" s="46" t="s">
        <v>52</v>
      </c>
      <c r="D81" s="34">
        <v>19173</v>
      </c>
      <c r="E81" s="34">
        <v>2</v>
      </c>
      <c r="F81" s="34">
        <v>16056</v>
      </c>
      <c r="G81" s="35">
        <v>2.8</v>
      </c>
      <c r="H81" s="35">
        <v>6.5</v>
      </c>
      <c r="I81" s="34">
        <v>16253</v>
      </c>
      <c r="J81" s="35">
        <v>4.3</v>
      </c>
      <c r="K81" s="34">
        <v>15666</v>
      </c>
      <c r="L81" s="36">
        <v>6.8000000000000005E-2</v>
      </c>
      <c r="M81" s="37">
        <f>ROUND(K81*(1-L81),0)</f>
        <v>14601</v>
      </c>
      <c r="N81" s="38">
        <v>0.50800000000000001</v>
      </c>
      <c r="O81" s="25">
        <f>M81*N81</f>
        <v>7417.308</v>
      </c>
      <c r="P81" s="36">
        <v>0.46700000000000003</v>
      </c>
      <c r="Q81" s="25">
        <f>M81*P81</f>
        <v>6818.6670000000004</v>
      </c>
      <c r="R81" s="39">
        <v>2.5000000000000001E-2</v>
      </c>
      <c r="S81" s="25">
        <f>M81*R81</f>
        <v>365.02500000000003</v>
      </c>
      <c r="T81" s="28">
        <v>0.24199999999999999</v>
      </c>
      <c r="U81" s="25">
        <f>M81*T81</f>
        <v>3533.442</v>
      </c>
      <c r="V81" s="39">
        <v>0.501</v>
      </c>
      <c r="W81" s="25">
        <f>M81*V81</f>
        <v>7315.1009999999997</v>
      </c>
      <c r="X81" s="39">
        <v>0.4</v>
      </c>
      <c r="Y81" s="25">
        <f>X81*M81</f>
        <v>5840.4000000000005</v>
      </c>
      <c r="Z81" s="40">
        <v>2.9099999999999998E-3</v>
      </c>
      <c r="AA81" s="18">
        <f>M81*Z81</f>
        <v>42.488909999999997</v>
      </c>
      <c r="AB81" s="27">
        <f>IF(M81&gt;0,(AD81+AL81)/M81,0)</f>
        <v>3.0417829463735362E-3</v>
      </c>
      <c r="AC81" s="40">
        <v>2.9E-4</v>
      </c>
      <c r="AD81" s="37">
        <f>AC81*M81</f>
        <v>4.2342899999999997</v>
      </c>
      <c r="AE81" s="28">
        <v>0.20519999999999999</v>
      </c>
      <c r="AF81" s="41">
        <f>AI81*(1-AJ81)*AE81</f>
        <v>38.908382400000001</v>
      </c>
      <c r="AG81" s="28">
        <f>IF(AND(AE81&gt;0,AC81&gt;0,Z81&gt;0),((Z81-AC81)*AE81)/((AE81-AC81)*Z81),0)</f>
        <v>0.90161785888398593</v>
      </c>
      <c r="AH81" s="29">
        <f t="shared" si="1"/>
        <v>0.90590096790942454</v>
      </c>
      <c r="AI81" s="34">
        <v>207</v>
      </c>
      <c r="AJ81" s="36">
        <v>8.4000000000000005E-2</v>
      </c>
      <c r="AK81" s="38">
        <v>0.21190000000000001</v>
      </c>
      <c r="AL81" s="41">
        <f>AI81*(1-AJ81)*AK81</f>
        <v>40.1787828</v>
      </c>
      <c r="AM81" s="42">
        <v>1.6</v>
      </c>
      <c r="AN81" s="42"/>
      <c r="AO81" s="121">
        <f>AO80+AI81-AN81</f>
        <v>1420.1</v>
      </c>
      <c r="AP81" s="104"/>
      <c r="AQ81" s="43"/>
      <c r="AR81" s="44"/>
      <c r="AS81" s="45"/>
      <c r="AT81" s="45"/>
      <c r="AU81" s="45"/>
      <c r="AV81" s="45"/>
    </row>
    <row r="82" spans="1:48" x14ac:dyDescent="0.2">
      <c r="A82" s="158"/>
      <c r="B82" s="33">
        <v>3</v>
      </c>
      <c r="C82" s="46" t="s">
        <v>53</v>
      </c>
      <c r="D82" s="43">
        <v>16165</v>
      </c>
      <c r="E82" s="43">
        <v>2</v>
      </c>
      <c r="F82" s="43">
        <v>15643</v>
      </c>
      <c r="G82" s="37">
        <v>2.2999999999999998</v>
      </c>
      <c r="H82" s="37">
        <v>6.7</v>
      </c>
      <c r="I82" s="43">
        <v>16228</v>
      </c>
      <c r="J82" s="37">
        <v>4.5</v>
      </c>
      <c r="K82" s="43">
        <v>15615</v>
      </c>
      <c r="L82" s="39">
        <v>6.6000000000000003E-2</v>
      </c>
      <c r="M82" s="37">
        <f>ROUND(K82*(1-L82),0)</f>
        <v>14584</v>
      </c>
      <c r="N82" s="28">
        <v>0.51500000000000001</v>
      </c>
      <c r="O82" s="25">
        <f>M82*N82</f>
        <v>7510.76</v>
      </c>
      <c r="P82" s="39">
        <v>0.435</v>
      </c>
      <c r="Q82" s="25">
        <f>M82*P82</f>
        <v>6344.04</v>
      </c>
      <c r="R82" s="39">
        <v>0.05</v>
      </c>
      <c r="S82" s="25">
        <f>M82*R82</f>
        <v>729.2</v>
      </c>
      <c r="T82" s="28">
        <v>0.23599999999999999</v>
      </c>
      <c r="U82" s="25">
        <f>M82*T82</f>
        <v>3441.8239999999996</v>
      </c>
      <c r="V82" s="39">
        <v>0.504</v>
      </c>
      <c r="W82" s="25">
        <f>M82*V82</f>
        <v>7350.3360000000002</v>
      </c>
      <c r="X82" s="39">
        <v>0.4</v>
      </c>
      <c r="Y82" s="25">
        <f>X82*M82</f>
        <v>5833.6</v>
      </c>
      <c r="Z82" s="47">
        <v>2.9199999999999999E-3</v>
      </c>
      <c r="AA82" s="18">
        <f>M82*Z82</f>
        <v>42.585279999999997</v>
      </c>
      <c r="AB82" s="27">
        <f>IF(M82&gt;0,(AD82+AL82)/M82,0)</f>
        <v>3.068047284695557E-3</v>
      </c>
      <c r="AC82" s="47">
        <v>2.7999999999999998E-4</v>
      </c>
      <c r="AD82" s="37">
        <f>AC82*M82</f>
        <v>4.08352</v>
      </c>
      <c r="AE82" s="28">
        <v>0.20699999999999999</v>
      </c>
      <c r="AF82" s="41">
        <f>AI82*(1-AJ82)*AE82</f>
        <v>39.833424000000001</v>
      </c>
      <c r="AG82" s="28">
        <f>IF(AND(AE82&gt;0,AC82&gt;0,Z82&gt;0),((Z82-AC82)*AE82)/((AE82-AC82)*Z82),0)</f>
        <v>0.90533419568259899</v>
      </c>
      <c r="AH82" s="29">
        <f t="shared" si="1"/>
        <v>0.90994253131375702</v>
      </c>
      <c r="AI82" s="43">
        <v>211</v>
      </c>
      <c r="AJ82" s="39">
        <v>8.7999999999999995E-2</v>
      </c>
      <c r="AK82" s="28">
        <v>0.21129999999999999</v>
      </c>
      <c r="AL82" s="41">
        <f>AI82*(1-AJ82)*AK82</f>
        <v>40.660881600000003</v>
      </c>
      <c r="AM82" s="18">
        <v>1.7</v>
      </c>
      <c r="AN82" s="18"/>
      <c r="AO82" s="121">
        <f>AO81+AI82-AN82</f>
        <v>1631.1</v>
      </c>
      <c r="AP82" s="104"/>
      <c r="AQ82" s="43"/>
      <c r="AR82" s="48"/>
      <c r="AS82" s="41"/>
      <c r="AT82" s="41"/>
      <c r="AU82" s="41"/>
      <c r="AV82" s="41"/>
    </row>
    <row r="83" spans="1:48" s="22" customFormat="1" ht="13.5" thickBot="1" x14ac:dyDescent="0.25">
      <c r="A83" s="159"/>
      <c r="B83" s="49" t="s">
        <v>38</v>
      </c>
      <c r="C83" s="50"/>
      <c r="D83" s="51">
        <f>SUM(D80:D82)</f>
        <v>47538</v>
      </c>
      <c r="E83" s="51"/>
      <c r="F83" s="51">
        <f>SUM(F80:F82)</f>
        <v>44289</v>
      </c>
      <c r="G83" s="52"/>
      <c r="H83" s="52"/>
      <c r="I83" s="51">
        <f>SUM(I80:I82)</f>
        <v>46063</v>
      </c>
      <c r="J83" s="52"/>
      <c r="K83" s="51">
        <f>SUM(K80:K82)</f>
        <v>47436</v>
      </c>
      <c r="L83" s="21">
        <f>IF(K83&gt;0,(K80*L80+K81*L81+K82*L82)/K83,0)</f>
        <v>6.8022767518340507E-2</v>
      </c>
      <c r="M83" s="52">
        <f>M80+M81+M82</f>
        <v>44209</v>
      </c>
      <c r="N83" s="53">
        <f>IF(M83&gt;0,O83/M83,0)</f>
        <v>0.48312198873532541</v>
      </c>
      <c r="O83" s="54">
        <f>O80+O81+O82</f>
        <v>21358.34</v>
      </c>
      <c r="P83" s="21">
        <f>IF(M83&gt;0,Q83/M83,0)</f>
        <v>0.47547465448211906</v>
      </c>
      <c r="Q83" s="54">
        <f>Q80+Q81+Q82</f>
        <v>21020.259000000002</v>
      </c>
      <c r="R83" s="21">
        <f>IF(M83&gt;0,S83/M83,0)</f>
        <v>4.1403356782555592E-2</v>
      </c>
      <c r="S83" s="54">
        <f>S80+S81+S82</f>
        <v>1830.4010000000001</v>
      </c>
      <c r="T83" s="21">
        <f>IF(M83&gt;0,U83/M83,0)</f>
        <v>0.24171987604333958</v>
      </c>
      <c r="U83" s="54">
        <f>U80+U81+U82</f>
        <v>10686.194</v>
      </c>
      <c r="V83" s="21">
        <f>IF(M83&gt;0,W83/M83,0)</f>
        <v>0.49961078061028291</v>
      </c>
      <c r="W83" s="54">
        <f>W80+W81+W82</f>
        <v>22087.292999999998</v>
      </c>
      <c r="X83" s="21">
        <f>IF(M83&gt;0,Y83/M83,0)</f>
        <v>0.39999999999999997</v>
      </c>
      <c r="Y83" s="54">
        <f>Y80+Y81+Y82</f>
        <v>17683.599999999999</v>
      </c>
      <c r="Z83" s="55">
        <f>IF(M83&gt;0,AA83/M83,0)</f>
        <v>2.9370876970752561E-3</v>
      </c>
      <c r="AA83" s="56">
        <f>SUM(AA80:AA82)</f>
        <v>129.84571</v>
      </c>
      <c r="AB83" s="55">
        <f>IF(M83&gt;0,(AB80*M80+AB81*M81+AB82*M82)/M83,0)</f>
        <v>3.03944678232939E-3</v>
      </c>
      <c r="AC83" s="55">
        <f>IF(K83&gt;0,(K80*AC80+K81*AC81+K82*AC82)/K83,0)</f>
        <v>3.0033076144700226E-4</v>
      </c>
      <c r="AD83" s="52">
        <f>SUM(AD80:AD82)</f>
        <v>13.275729999999999</v>
      </c>
      <c r="AE83" s="53">
        <f>IF(K83&gt;0,(K80*AE80+K81*AE81+K82*AE82)/K83,0)</f>
        <v>0.20521356564634452</v>
      </c>
      <c r="AF83" s="58">
        <f>SUM(AF80:AF82)</f>
        <v>118.20228790000002</v>
      </c>
      <c r="AG83" s="53">
        <f>IF(AND(AA83&gt;0),((AA80*AG80+AA81*AG81+AA82*AG82)/AA83),0)</f>
        <v>0.89907427621582425</v>
      </c>
      <c r="AH83" s="57">
        <f t="shared" si="1"/>
        <v>0.90247821932720029</v>
      </c>
      <c r="AI83" s="51">
        <f>SUM(AI80:AI82)</f>
        <v>629</v>
      </c>
      <c r="AJ83" s="21">
        <f>IF(AI83&gt;0,(AJ80*AI80+AJ81*AI81+AJ82*AI82)/AI83,0)</f>
        <v>8.4335453100158983E-2</v>
      </c>
      <c r="AK83" s="53">
        <f>IF(K83&gt;0,(AK80*K80+AK81*K81+AK82*K82)/K83,0)</f>
        <v>0.21023806602580319</v>
      </c>
      <c r="AL83" s="58">
        <f>SUM(AL80:AL82)</f>
        <v>121.0951728</v>
      </c>
      <c r="AM83" s="56"/>
      <c r="AN83" s="56">
        <f>SUM(AN80:AN82)</f>
        <v>0</v>
      </c>
      <c r="AO83" s="105"/>
      <c r="AP83" s="106">
        <f>AO82</f>
        <v>1631.1</v>
      </c>
      <c r="AQ83" s="51">
        <f>SUM(AQ80:AQ82)</f>
        <v>0</v>
      </c>
      <c r="AR83" s="59"/>
      <c r="AS83" s="58"/>
      <c r="AT83" s="58"/>
      <c r="AU83" s="58"/>
      <c r="AV83" s="58"/>
    </row>
    <row r="84" spans="1:48" x14ac:dyDescent="0.2">
      <c r="A84" s="157">
        <v>21</v>
      </c>
      <c r="B84" s="23">
        <v>1</v>
      </c>
      <c r="C84" s="11" t="s">
        <v>54</v>
      </c>
      <c r="D84" s="12">
        <v>11734</v>
      </c>
      <c r="E84" s="12">
        <v>0</v>
      </c>
      <c r="F84" s="12">
        <v>12025</v>
      </c>
      <c r="G84" s="13">
        <v>2.2999999999999998</v>
      </c>
      <c r="H84" s="13">
        <v>7.4</v>
      </c>
      <c r="I84" s="12">
        <v>13418</v>
      </c>
      <c r="J84" s="13">
        <v>4.9000000000000004</v>
      </c>
      <c r="K84" s="12">
        <v>15582</v>
      </c>
      <c r="L84" s="14">
        <v>6.6000000000000003E-2</v>
      </c>
      <c r="M84" s="24">
        <f>ROUND(K84*(1-L84),0)</f>
        <v>14554</v>
      </c>
      <c r="N84" s="15">
        <v>0.53100000000000003</v>
      </c>
      <c r="O84" s="25">
        <f>M84*N84</f>
        <v>7728.174</v>
      </c>
      <c r="P84" s="14">
        <v>0.42299999999999999</v>
      </c>
      <c r="Q84" s="25">
        <f>M84*P84</f>
        <v>6156.3419999999996</v>
      </c>
      <c r="R84" s="16">
        <v>4.5999999999999999E-2</v>
      </c>
      <c r="S84" s="25">
        <f>M84*R84</f>
        <v>669.48400000000004</v>
      </c>
      <c r="T84" s="26">
        <v>0.24299999999999999</v>
      </c>
      <c r="U84" s="25">
        <f>M84*T84</f>
        <v>3536.6219999999998</v>
      </c>
      <c r="V84" s="16">
        <v>0.5</v>
      </c>
      <c r="W84" s="25">
        <f>M84*V84</f>
        <v>7277</v>
      </c>
      <c r="X84" s="16">
        <v>0.4</v>
      </c>
      <c r="Y84" s="25">
        <f>X84*M84</f>
        <v>5821.6</v>
      </c>
      <c r="Z84" s="17">
        <v>2.9099999999999998E-3</v>
      </c>
      <c r="AA84" s="18">
        <f>M84*Z84</f>
        <v>42.352139999999999</v>
      </c>
      <c r="AB84" s="27">
        <f>IF(M84&gt;0,(AD84+AL84)/M84,0)</f>
        <v>3.1305242819843347E-3</v>
      </c>
      <c r="AC84" s="17">
        <v>2.7E-4</v>
      </c>
      <c r="AD84" s="24">
        <f>AC84*M84</f>
        <v>3.9295800000000001</v>
      </c>
      <c r="AE84" s="117">
        <v>0.20569999999999999</v>
      </c>
      <c r="AF84" s="30">
        <f>AI84*(1-AJ84)*AE84</f>
        <v>40.896451200000001</v>
      </c>
      <c r="AG84" s="28">
        <f>IF(AND(AE84&gt;0,AC84&gt;0,Z84&gt;0),((Z84-AC84)*AE84)/((AE84-AC84)*Z84),0)</f>
        <v>0.90840886428316558</v>
      </c>
      <c r="AH84" s="60">
        <f t="shared" si="1"/>
        <v>0.91493217780086489</v>
      </c>
      <c r="AI84" s="12">
        <v>218</v>
      </c>
      <c r="AJ84" s="14">
        <v>8.7999999999999995E-2</v>
      </c>
      <c r="AK84" s="15">
        <v>0.2094</v>
      </c>
      <c r="AL84" s="30">
        <f>AI84*(1-AJ84)*AK84</f>
        <v>41.632070400000003</v>
      </c>
      <c r="AM84" s="19">
        <v>1.7</v>
      </c>
      <c r="AN84" s="19"/>
      <c r="AO84" s="101">
        <f>AO82+AI84-AN84</f>
        <v>1849.1</v>
      </c>
      <c r="AP84" s="102"/>
      <c r="AQ84" s="12"/>
      <c r="AR84" s="31"/>
      <c r="AS84" s="20"/>
      <c r="AT84" s="20"/>
      <c r="AU84" s="20"/>
      <c r="AV84" s="20"/>
    </row>
    <row r="85" spans="1:48" x14ac:dyDescent="0.2">
      <c r="A85" s="158"/>
      <c r="B85" s="33">
        <v>2</v>
      </c>
      <c r="C85" s="46" t="s">
        <v>52</v>
      </c>
      <c r="D85" s="34">
        <v>19101</v>
      </c>
      <c r="E85" s="34">
        <v>1</v>
      </c>
      <c r="F85" s="34">
        <v>15438</v>
      </c>
      <c r="G85" s="35">
        <v>1.6</v>
      </c>
      <c r="H85" s="35">
        <v>6.3</v>
      </c>
      <c r="I85" s="34">
        <v>16448</v>
      </c>
      <c r="J85" s="35">
        <v>5</v>
      </c>
      <c r="K85" s="34">
        <v>15879</v>
      </c>
      <c r="L85" s="36">
        <v>7.0000000000000007E-2</v>
      </c>
      <c r="M85" s="37">
        <f>ROUND(K85*(1-L85),0)</f>
        <v>14767</v>
      </c>
      <c r="N85" s="38">
        <v>0.60199999999999998</v>
      </c>
      <c r="O85" s="25">
        <f>M85*N85</f>
        <v>8889.7340000000004</v>
      </c>
      <c r="P85" s="36">
        <v>0.36399999999999999</v>
      </c>
      <c r="Q85" s="25">
        <f>M85*P85</f>
        <v>5375.1880000000001</v>
      </c>
      <c r="R85" s="39">
        <v>3.4000000000000002E-2</v>
      </c>
      <c r="S85" s="25">
        <f>M85*R85</f>
        <v>502.07800000000003</v>
      </c>
      <c r="T85" s="28">
        <v>0.22500000000000001</v>
      </c>
      <c r="U85" s="25">
        <f>M85*T85</f>
        <v>3322.5750000000003</v>
      </c>
      <c r="V85" s="39">
        <v>0.51900000000000002</v>
      </c>
      <c r="W85" s="25">
        <f>M85*V85</f>
        <v>7664.0730000000003</v>
      </c>
      <c r="X85" s="39">
        <v>0.39</v>
      </c>
      <c r="Y85" s="25">
        <f>X85*M85</f>
        <v>5759.13</v>
      </c>
      <c r="Z85" s="40">
        <v>2.8999999999999998E-3</v>
      </c>
      <c r="AA85" s="18">
        <f>M85*Z85</f>
        <v>42.824299999999994</v>
      </c>
      <c r="AB85" s="27">
        <f>IF(M85&gt;0,(AD85+AL85)/M85,0)</f>
        <v>2.9245549400690727E-3</v>
      </c>
      <c r="AC85" s="40">
        <v>2.9E-4</v>
      </c>
      <c r="AD85" s="37">
        <f>AC85*M85</f>
        <v>4.2824299999999997</v>
      </c>
      <c r="AE85" s="28">
        <v>0.20899999999999999</v>
      </c>
      <c r="AF85" s="41">
        <f>AI85*(1-AJ85)*AE85</f>
        <v>38.756124</v>
      </c>
      <c r="AG85" s="28">
        <f>IF(AND(AE85&gt;0,AC85&gt;0,Z85&gt;0),((Z85-AC85)*AE85)/((AE85-AC85)*Z85),0)</f>
        <v>0.90125053902544205</v>
      </c>
      <c r="AH85" s="29">
        <f t="shared" si="1"/>
        <v>0.90208653898625402</v>
      </c>
      <c r="AI85" s="34">
        <v>204</v>
      </c>
      <c r="AJ85" s="36">
        <v>9.0999999999999998E-2</v>
      </c>
      <c r="AK85" s="38">
        <v>0.20979999999999999</v>
      </c>
      <c r="AL85" s="41">
        <f>AI85*(1-AJ85)*AK85</f>
        <v>38.904472800000001</v>
      </c>
      <c r="AM85" s="42">
        <v>1.68</v>
      </c>
      <c r="AN85" s="42"/>
      <c r="AO85" s="121">
        <f>AO84+AI85-AN85</f>
        <v>2053.1</v>
      </c>
      <c r="AP85" s="104"/>
      <c r="AQ85" s="43"/>
      <c r="AR85" s="44"/>
      <c r="AS85" s="45"/>
      <c r="AT85" s="45"/>
      <c r="AU85" s="45"/>
      <c r="AV85" s="45"/>
    </row>
    <row r="86" spans="1:48" x14ac:dyDescent="0.2">
      <c r="A86" s="158"/>
      <c r="B86" s="33">
        <v>3</v>
      </c>
      <c r="C86" s="46" t="s">
        <v>53</v>
      </c>
      <c r="D86" s="43">
        <v>15360</v>
      </c>
      <c r="E86" s="43">
        <v>1</v>
      </c>
      <c r="F86" s="43">
        <v>17646</v>
      </c>
      <c r="G86" s="37">
        <v>2.8</v>
      </c>
      <c r="H86" s="37">
        <v>5.6</v>
      </c>
      <c r="I86" s="43">
        <v>17531</v>
      </c>
      <c r="J86" s="127">
        <v>4.5</v>
      </c>
      <c r="K86" s="43">
        <v>16482</v>
      </c>
      <c r="L86" s="39">
        <v>6.5000000000000002E-2</v>
      </c>
      <c r="M86" s="37">
        <f>ROUND(K86*(1-L86),0)</f>
        <v>15411</v>
      </c>
      <c r="N86" s="28">
        <v>0.64400000000000002</v>
      </c>
      <c r="O86" s="25">
        <f>M86*N86</f>
        <v>9924.6840000000011</v>
      </c>
      <c r="P86" s="39">
        <v>0.29099999999999998</v>
      </c>
      <c r="Q86" s="25">
        <f>M86*P86</f>
        <v>4484.6009999999997</v>
      </c>
      <c r="R86" s="39">
        <v>6.5000000000000002E-2</v>
      </c>
      <c r="S86" s="25">
        <f>M86*R86</f>
        <v>1001.715</v>
      </c>
      <c r="T86" s="28">
        <v>0.23799999999999999</v>
      </c>
      <c r="U86" s="25">
        <f>M86*T86</f>
        <v>3667.8179999999998</v>
      </c>
      <c r="V86" s="39">
        <v>0.499</v>
      </c>
      <c r="W86" s="25">
        <f>M86*V86</f>
        <v>7690.0889999999999</v>
      </c>
      <c r="X86" s="39">
        <v>0.4</v>
      </c>
      <c r="Y86" s="25">
        <f>X86*M86</f>
        <v>6164.4000000000005</v>
      </c>
      <c r="Z86" s="47">
        <v>2.96E-3</v>
      </c>
      <c r="AA86" s="18">
        <f>M86*Z86</f>
        <v>45.61656</v>
      </c>
      <c r="AB86" s="27">
        <f>IF(M86&gt;0,(AD86+AL86)/M86,0)</f>
        <v>3.0267713840763095E-3</v>
      </c>
      <c r="AC86" s="47">
        <v>2.7999999999999998E-4</v>
      </c>
      <c r="AD86" s="37">
        <f>AC86*M86</f>
        <v>4.31508</v>
      </c>
      <c r="AE86" s="28">
        <v>0.21160000000000001</v>
      </c>
      <c r="AF86" s="41">
        <f>AI86*(1-AJ86)*AE86</f>
        <v>41.738734800000003</v>
      </c>
      <c r="AG86" s="28">
        <f>IF(AND(AE86&gt;0,AC86&gt;0,Z86&gt;0),((Z86-AC86)*AE86)/((AE86-AC86)*Z86),0)</f>
        <v>0.90660507185209072</v>
      </c>
      <c r="AH86" s="29">
        <f t="shared" si="1"/>
        <v>0.90867778748929273</v>
      </c>
      <c r="AI86" s="43">
        <v>217</v>
      </c>
      <c r="AJ86" s="39">
        <v>9.0999999999999998E-2</v>
      </c>
      <c r="AK86" s="28">
        <v>0.21460000000000001</v>
      </c>
      <c r="AL86" s="41">
        <f>AI86*(1-AJ86)*AK86</f>
        <v>42.330493800000006</v>
      </c>
      <c r="AM86" s="18">
        <v>1.7</v>
      </c>
      <c r="AN86" s="18"/>
      <c r="AO86" s="121">
        <f>AO85+AI86-AN86</f>
        <v>2270.1</v>
      </c>
      <c r="AP86" s="104"/>
      <c r="AQ86" s="43"/>
      <c r="AR86" s="48"/>
      <c r="AS86" s="41"/>
      <c r="AT86" s="41"/>
      <c r="AU86" s="41"/>
      <c r="AV86" s="41"/>
    </row>
    <row r="87" spans="1:48" s="22" customFormat="1" ht="13.5" thickBot="1" x14ac:dyDescent="0.25">
      <c r="A87" s="159"/>
      <c r="B87" s="49" t="s">
        <v>38</v>
      </c>
      <c r="C87" s="50"/>
      <c r="D87" s="51">
        <f>SUM(D84:D86)</f>
        <v>46195</v>
      </c>
      <c r="E87" s="51"/>
      <c r="F87" s="51">
        <f>SUM(F84:F86)</f>
        <v>45109</v>
      </c>
      <c r="G87" s="52"/>
      <c r="H87" s="52"/>
      <c r="I87" s="51">
        <f>SUM(I84:I86)</f>
        <v>47397</v>
      </c>
      <c r="J87" s="52"/>
      <c r="K87" s="51">
        <f>SUM(K84:K86)</f>
        <v>47943</v>
      </c>
      <c r="L87" s="21">
        <f>IF(K87&gt;0,(K84*L84+K85*L85+K86*L86)/K87,0)</f>
        <v>6.6981039984982171E-2</v>
      </c>
      <c r="M87" s="52">
        <f>M84+M85+M86</f>
        <v>44732</v>
      </c>
      <c r="N87" s="53">
        <f>IF(M87&gt;0,O87/M87,0)</f>
        <v>0.59336922113922919</v>
      </c>
      <c r="O87" s="54">
        <f>O84+O85+O86</f>
        <v>26542.592000000001</v>
      </c>
      <c r="P87" s="21">
        <f>IF(M87&gt;0,Q87/M87,0)</f>
        <v>0.35804638737369215</v>
      </c>
      <c r="Q87" s="54">
        <f>Q84+Q85+Q86</f>
        <v>16016.130999999998</v>
      </c>
      <c r="R87" s="21">
        <f>IF(M87&gt;0,S87/M87,0)</f>
        <v>4.8584391487078604E-2</v>
      </c>
      <c r="S87" s="54">
        <f>S84+S85+S86</f>
        <v>2173.277</v>
      </c>
      <c r="T87" s="21">
        <f>IF(M87&gt;0,U87/M87,0)</f>
        <v>0.23533521863542875</v>
      </c>
      <c r="U87" s="54">
        <f>U84+U85+U86</f>
        <v>10527.014999999999</v>
      </c>
      <c r="V87" s="21">
        <f>IF(M87&gt;0,W87/M87,0)</f>
        <v>0.50592779218456585</v>
      </c>
      <c r="W87" s="54">
        <f>W84+W85+W86</f>
        <v>22631.162</v>
      </c>
      <c r="X87" s="21">
        <f>IF(M87&gt;0,Y87/M87,0)</f>
        <v>0.39669878386837165</v>
      </c>
      <c r="Y87" s="54">
        <f>Y84+Y85+Y86</f>
        <v>17745.13</v>
      </c>
      <c r="Z87" s="55">
        <f>IF(M87&gt;0,AA87/M87,0)</f>
        <v>2.9239247071447729E-3</v>
      </c>
      <c r="AA87" s="56">
        <f>SUM(AA84:AA86)</f>
        <v>130.79299999999998</v>
      </c>
      <c r="AB87" s="55">
        <f>IF(M87&gt;0,(AB84*M84+AB85*M85+AB86*M86)/M87,0)</f>
        <v>3.0267845613878215E-3</v>
      </c>
      <c r="AC87" s="55">
        <f>IF(K87&gt;0,(K84*AC84+K85*AC85+K86*AC86)/K87,0)</f>
        <v>2.8006194856391965E-4</v>
      </c>
      <c r="AD87" s="52">
        <f>SUM(AD84:AD86)</f>
        <v>12.527089999999999</v>
      </c>
      <c r="AE87" s="53">
        <f>IF(K87&gt;0,(K84*AE84+K85*AE85+K86*AE86)/K87,0)</f>
        <v>0.20882130029409923</v>
      </c>
      <c r="AF87" s="58">
        <f>SUM(AF84:AF86)</f>
        <v>121.39131</v>
      </c>
      <c r="AG87" s="53">
        <f>IF(AND(AA87&gt;0),((AA84*AG84+AA85*AG85+AA86*AG86)/AA87),0)</f>
        <v>0.90543597526009856</v>
      </c>
      <c r="AH87" s="57">
        <f t="shared" si="1"/>
        <v>0.90867638935330264</v>
      </c>
      <c r="AI87" s="51">
        <f>SUM(AI84:AI86)</f>
        <v>639</v>
      </c>
      <c r="AJ87" s="21">
        <f>IF(AI87&gt;0,(AJ84*AI84+AJ85*AI85+AJ86*AI86)/AI87,0)</f>
        <v>8.9976525821596237E-2</v>
      </c>
      <c r="AK87" s="53">
        <f>IF(K87&gt;0,(AK84*K84+AK85*K85+AK86*K86)/K87,0)</f>
        <v>0.21132015518428135</v>
      </c>
      <c r="AL87" s="58">
        <f>SUM(AL84:AL86)</f>
        <v>122.86703700000001</v>
      </c>
      <c r="AM87" s="56"/>
      <c r="AN87" s="56">
        <f>SUM(AN84:AN86)</f>
        <v>0</v>
      </c>
      <c r="AO87" s="105"/>
      <c r="AP87" s="106">
        <f>AO86</f>
        <v>2270.1</v>
      </c>
      <c r="AQ87" s="51">
        <f>SUM(AQ84:AQ86)</f>
        <v>0</v>
      </c>
      <c r="AR87" s="59"/>
      <c r="AS87" s="58"/>
      <c r="AT87" s="58"/>
      <c r="AU87" s="58"/>
      <c r="AV87" s="58"/>
    </row>
    <row r="88" spans="1:48" x14ac:dyDescent="0.2">
      <c r="A88" s="157">
        <v>22</v>
      </c>
      <c r="B88" s="23">
        <v>1</v>
      </c>
      <c r="C88" s="11" t="s">
        <v>54</v>
      </c>
      <c r="D88" s="12">
        <v>6240</v>
      </c>
      <c r="E88" s="12">
        <v>0</v>
      </c>
      <c r="F88" s="12">
        <v>9973</v>
      </c>
      <c r="G88" s="13">
        <v>2</v>
      </c>
      <c r="H88" s="13">
        <v>4.7</v>
      </c>
      <c r="I88" s="12">
        <v>10575</v>
      </c>
      <c r="J88" s="125">
        <v>4.0999999999999996</v>
      </c>
      <c r="K88" s="12">
        <v>16641</v>
      </c>
      <c r="L88" s="14">
        <v>6.6000000000000003E-2</v>
      </c>
      <c r="M88" s="24">
        <f>ROUND(K88*(1-L88),0)</f>
        <v>15543</v>
      </c>
      <c r="N88" s="15">
        <v>0.71099999999999997</v>
      </c>
      <c r="O88" s="25">
        <f>M88*N88</f>
        <v>11051.073</v>
      </c>
      <c r="P88" s="14">
        <v>0.23400000000000001</v>
      </c>
      <c r="Q88" s="25">
        <f>M88*P88</f>
        <v>3637.0620000000004</v>
      </c>
      <c r="R88" s="16">
        <v>5.5E-2</v>
      </c>
      <c r="S88" s="25">
        <f>M88*R88</f>
        <v>854.86500000000001</v>
      </c>
      <c r="T88" s="26">
        <v>0.23400000000000001</v>
      </c>
      <c r="U88" s="25">
        <f>M88*T88</f>
        <v>3637.0620000000004</v>
      </c>
      <c r="V88" s="16">
        <v>0.51100000000000001</v>
      </c>
      <c r="W88" s="25">
        <f>M88*V88</f>
        <v>7942.473</v>
      </c>
      <c r="X88" s="16">
        <v>0.39</v>
      </c>
      <c r="Y88" s="25">
        <f>X88*M88</f>
        <v>6061.77</v>
      </c>
      <c r="Z88" s="17">
        <v>2.9399999999999999E-3</v>
      </c>
      <c r="AA88" s="18">
        <f>M88*Z88</f>
        <v>45.696419999999996</v>
      </c>
      <c r="AB88" s="27">
        <f>IF(M88&gt;0,(AD88+AL88)/M88,0)</f>
        <v>3.0797605095541402E-3</v>
      </c>
      <c r="AC88" s="17">
        <v>2.9999999999999997E-4</v>
      </c>
      <c r="AD88" s="24">
        <f>AC88*M88</f>
        <v>4.6628999999999996</v>
      </c>
      <c r="AE88" s="117">
        <v>0.21079999999999999</v>
      </c>
      <c r="AF88" s="30">
        <f>AI88*(1-AJ88)*AE88</f>
        <v>42.679411199999997</v>
      </c>
      <c r="AG88" s="28">
        <f>IF(AND(AE88&gt;0,AC88&gt;0,Z88&gt;0),((Z88-AC88)*AE88)/((AE88-AC88)*Z88),0)</f>
        <v>0.89923893547917977</v>
      </c>
      <c r="AH88" s="60">
        <f t="shared" si="1"/>
        <v>0.90386048503677496</v>
      </c>
      <c r="AI88" s="12">
        <v>222</v>
      </c>
      <c r="AJ88" s="14">
        <v>8.7999999999999995E-2</v>
      </c>
      <c r="AK88" s="15">
        <v>0.21340000000000001</v>
      </c>
      <c r="AL88" s="30">
        <f>AI88*(1-AJ88)*AK88</f>
        <v>43.205817600000003</v>
      </c>
      <c r="AM88" s="19">
        <v>1.8</v>
      </c>
      <c r="AN88" s="19">
        <v>1109.72</v>
      </c>
      <c r="AO88" s="101">
        <f>AO86+AI88-AN88</f>
        <v>1382.3799999999999</v>
      </c>
      <c r="AP88" s="102"/>
      <c r="AQ88" s="12"/>
      <c r="AR88" s="31"/>
      <c r="AS88" s="20"/>
      <c r="AT88" s="20"/>
      <c r="AU88" s="20"/>
      <c r="AV88" s="20"/>
    </row>
    <row r="89" spans="1:48" x14ac:dyDescent="0.2">
      <c r="A89" s="158"/>
      <c r="B89" s="33">
        <v>2</v>
      </c>
      <c r="C89" s="46" t="s">
        <v>50</v>
      </c>
      <c r="D89" s="34">
        <v>18595</v>
      </c>
      <c r="E89" s="34">
        <v>3</v>
      </c>
      <c r="F89" s="34">
        <v>15319</v>
      </c>
      <c r="G89" s="35">
        <v>2.5</v>
      </c>
      <c r="H89" s="35">
        <v>6.8</v>
      </c>
      <c r="I89" s="34">
        <v>15516</v>
      </c>
      <c r="J89" s="35">
        <v>6.6</v>
      </c>
      <c r="K89" s="34">
        <v>16395</v>
      </c>
      <c r="L89" s="36">
        <v>7.0000000000000007E-2</v>
      </c>
      <c r="M89" s="37">
        <f>ROUND(K89*(1-L89),0)</f>
        <v>15247</v>
      </c>
      <c r="N89" s="38">
        <v>0.56499999999999995</v>
      </c>
      <c r="O89" s="25">
        <f>M89*N89</f>
        <v>8614.5549999999985</v>
      </c>
      <c r="P89" s="36">
        <v>0.35599999999999998</v>
      </c>
      <c r="Q89" s="25">
        <f>M89*P89</f>
        <v>5427.9319999999998</v>
      </c>
      <c r="R89" s="39">
        <v>7.9000000000000001E-2</v>
      </c>
      <c r="S89" s="25">
        <f>M89*R89</f>
        <v>1204.5129999999999</v>
      </c>
      <c r="T89" s="28">
        <v>0.22700000000000001</v>
      </c>
      <c r="U89" s="25">
        <f>M89*T89</f>
        <v>3461.069</v>
      </c>
      <c r="V89" s="39">
        <v>0.50900000000000001</v>
      </c>
      <c r="W89" s="25">
        <f>M89*V89</f>
        <v>7760.723</v>
      </c>
      <c r="X89" s="39">
        <v>0.4</v>
      </c>
      <c r="Y89" s="25">
        <f>X89*M89</f>
        <v>6098.8</v>
      </c>
      <c r="Z89" s="40">
        <v>2.7599999999999999E-3</v>
      </c>
      <c r="AA89" s="18">
        <f>M89*Z89</f>
        <v>42.081719999999997</v>
      </c>
      <c r="AB89" s="27">
        <f>IF(M89&gt;0,(AD89+AL89)/M89,0)</f>
        <v>3.109623125860825E-3</v>
      </c>
      <c r="AC89" s="40">
        <v>3.5E-4</v>
      </c>
      <c r="AD89" s="37">
        <f>AC89*M89</f>
        <v>5.3364500000000001</v>
      </c>
      <c r="AE89" s="28">
        <v>0.20899999999999999</v>
      </c>
      <c r="AF89" s="41">
        <f>AI89*(1-AJ89)*AE89</f>
        <v>40.655934000000002</v>
      </c>
      <c r="AG89" s="28">
        <f>IF(AND(AE89&gt;0,AC89&gt;0,Z89&gt;0),((Z89-AC89)*AE89)/((AE89-AC89)*Z89),0)</f>
        <v>0.87465313592903982</v>
      </c>
      <c r="AH89" s="29">
        <f t="shared" si="1"/>
        <v>0.88888449206432729</v>
      </c>
      <c r="AI89" s="34">
        <v>214</v>
      </c>
      <c r="AJ89" s="36">
        <v>9.0999999999999998E-2</v>
      </c>
      <c r="AK89" s="38">
        <v>0.21629999999999999</v>
      </c>
      <c r="AL89" s="41">
        <f>AI89*(1-AJ89)*AK89</f>
        <v>42.0759738</v>
      </c>
      <c r="AM89" s="42">
        <v>1.7</v>
      </c>
      <c r="AN89" s="42"/>
      <c r="AO89" s="121">
        <f>AO88+AI89-AN89</f>
        <v>1596.3799999999999</v>
      </c>
      <c r="AP89" s="104"/>
      <c r="AQ89" s="43"/>
      <c r="AR89" s="44"/>
      <c r="AS89" s="45"/>
      <c r="AT89" s="45"/>
      <c r="AU89" s="45"/>
      <c r="AV89" s="45"/>
    </row>
    <row r="90" spans="1:48" x14ac:dyDescent="0.2">
      <c r="A90" s="158"/>
      <c r="B90" s="33">
        <v>3</v>
      </c>
      <c r="C90" s="46" t="s">
        <v>53</v>
      </c>
      <c r="D90" s="43">
        <v>11900</v>
      </c>
      <c r="E90" s="43">
        <v>3</v>
      </c>
      <c r="F90" s="43">
        <v>13687</v>
      </c>
      <c r="G90" s="37">
        <v>2.7</v>
      </c>
      <c r="H90" s="37">
        <v>4.8</v>
      </c>
      <c r="I90" s="43">
        <v>14359</v>
      </c>
      <c r="J90" s="127">
        <v>7</v>
      </c>
      <c r="K90" s="43">
        <v>16322</v>
      </c>
      <c r="L90" s="39">
        <v>6.8000000000000005E-2</v>
      </c>
      <c r="M90" s="37">
        <f>ROUND(K90*(1-L90),0)</f>
        <v>15212</v>
      </c>
      <c r="N90" s="28">
        <v>0.75</v>
      </c>
      <c r="O90" s="25">
        <f>M90*N90</f>
        <v>11409</v>
      </c>
      <c r="P90" s="39">
        <v>0.22900000000000001</v>
      </c>
      <c r="Q90" s="25">
        <f>M90*P90</f>
        <v>3483.5480000000002</v>
      </c>
      <c r="R90" s="39">
        <v>2.1000000000000001E-2</v>
      </c>
      <c r="S90" s="25">
        <f>M90*R90</f>
        <v>319.452</v>
      </c>
      <c r="T90" s="28">
        <v>0.20399999999999999</v>
      </c>
      <c r="U90" s="25">
        <f>M90*T90</f>
        <v>3103.2479999999996</v>
      </c>
      <c r="V90" s="39">
        <v>0.52600000000000002</v>
      </c>
      <c r="W90" s="25">
        <f>M90*V90</f>
        <v>8001.5120000000006</v>
      </c>
      <c r="X90" s="39">
        <v>0.39</v>
      </c>
      <c r="Y90" s="25">
        <f>X90*M90</f>
        <v>5932.68</v>
      </c>
      <c r="Z90" s="47">
        <v>3.0100000000000001E-3</v>
      </c>
      <c r="AA90" s="18">
        <f>M90*Z90</f>
        <v>45.788119999999999</v>
      </c>
      <c r="AB90" s="27">
        <f>IF(M90&gt;0,(AD90+AL90)/M90,0)</f>
        <v>3.1055795424664735E-3</v>
      </c>
      <c r="AC90" s="47">
        <v>3.5E-4</v>
      </c>
      <c r="AD90" s="37">
        <f>AC90*M90</f>
        <v>5.3242000000000003</v>
      </c>
      <c r="AE90" s="28">
        <v>0.21479999999999999</v>
      </c>
      <c r="AF90" s="41">
        <f>AI90*(1-AJ90)*AE90</f>
        <v>40.852812</v>
      </c>
      <c r="AG90" s="28">
        <f>IF(AND(AE90&gt;0,AC90&gt;0,Z90&gt;0),((Z90-AC90)*AE90)/((AE90-AC90)*Z90),0)</f>
        <v>0.88516323531803909</v>
      </c>
      <c r="AH90" s="29">
        <f t="shared" si="1"/>
        <v>0.88871091052787354</v>
      </c>
      <c r="AI90" s="43">
        <v>209</v>
      </c>
      <c r="AJ90" s="39">
        <v>0.09</v>
      </c>
      <c r="AK90" s="28">
        <v>0.22040000000000001</v>
      </c>
      <c r="AL90" s="41">
        <f>AI90*(1-AJ90)*AK90</f>
        <v>41.917876</v>
      </c>
      <c r="AM90" s="18">
        <v>1.69</v>
      </c>
      <c r="AN90" s="18"/>
      <c r="AO90" s="121">
        <f>AO89+AI90-AN90</f>
        <v>1805.3799999999999</v>
      </c>
      <c r="AP90" s="104"/>
      <c r="AQ90" s="43"/>
      <c r="AR90" s="48"/>
      <c r="AS90" s="41"/>
      <c r="AT90" s="41"/>
      <c r="AU90" s="41"/>
      <c r="AV90" s="41"/>
    </row>
    <row r="91" spans="1:48" s="22" customFormat="1" ht="13.5" thickBot="1" x14ac:dyDescent="0.25">
      <c r="A91" s="159"/>
      <c r="B91" s="49" t="s">
        <v>38</v>
      </c>
      <c r="C91" s="50"/>
      <c r="D91" s="51">
        <f>SUM(D88:D90)</f>
        <v>36735</v>
      </c>
      <c r="E91" s="51"/>
      <c r="F91" s="51">
        <f>SUM(F88:F90)</f>
        <v>38979</v>
      </c>
      <c r="G91" s="52"/>
      <c r="H91" s="52"/>
      <c r="I91" s="51">
        <f>SUM(I88:I90)</f>
        <v>40450</v>
      </c>
      <c r="J91" s="52"/>
      <c r="K91" s="51">
        <f>SUM(K88:K90)</f>
        <v>49358</v>
      </c>
      <c r="L91" s="21">
        <f>IF(K91&gt;0,(K88*L88+K89*L89+K90*L90)/K91,0)</f>
        <v>6.7990032011021523E-2</v>
      </c>
      <c r="M91" s="52">
        <f>M88+M89+M90</f>
        <v>46002</v>
      </c>
      <c r="N91" s="53">
        <f>IF(M91&gt;0,O91/M91,0)</f>
        <v>0.67550602147732697</v>
      </c>
      <c r="O91" s="54">
        <f>O88+O89+O90</f>
        <v>31074.627999999997</v>
      </c>
      <c r="P91" s="21">
        <f>IF(M91&gt;0,Q91/M91,0)</f>
        <v>0.27278253119429591</v>
      </c>
      <c r="Q91" s="54">
        <f>Q88+Q89+Q90</f>
        <v>12548.542000000001</v>
      </c>
      <c r="R91" s="21">
        <f>IF(M91&gt;0,S91/M91,0)</f>
        <v>5.1711447328377028E-2</v>
      </c>
      <c r="S91" s="54">
        <f>S88+S89+S90</f>
        <v>2378.83</v>
      </c>
      <c r="T91" s="21">
        <f>IF(M91&gt;0,U91/M91,0)</f>
        <v>0.22175946697969656</v>
      </c>
      <c r="U91" s="54">
        <f>U88+U89+U90</f>
        <v>10201.379000000001</v>
      </c>
      <c r="V91" s="21">
        <f>IF(M91&gt;0,W91/M91,0)</f>
        <v>0.51529733489848262</v>
      </c>
      <c r="W91" s="54">
        <f>W88+W89+W90</f>
        <v>23704.707999999999</v>
      </c>
      <c r="X91" s="21">
        <f>IF(M91&gt;0,Y91/M91,0)</f>
        <v>0.39331442111212556</v>
      </c>
      <c r="Y91" s="54">
        <f>Y88+Y89+Y90</f>
        <v>18093.25</v>
      </c>
      <c r="Z91" s="55">
        <f>IF(M91&gt;0,AA91/M91,0)</f>
        <v>2.9034881092126429E-3</v>
      </c>
      <c r="AA91" s="56">
        <f>SUM(AA88:AA90)</f>
        <v>133.56626</v>
      </c>
      <c r="AB91" s="55">
        <f>IF(M91&gt;0,(AB88*M88+AB89*M89+AB90*M90)/M91,0)</f>
        <v>3.0981961088648318E-3</v>
      </c>
      <c r="AC91" s="55">
        <f>IF(K91&gt;0,(K88*AC88+K89*AC89+K90*AC90)/K91,0)</f>
        <v>3.331425503464484E-4</v>
      </c>
      <c r="AD91" s="52">
        <f>SUM(AD88:AD90)</f>
        <v>15.323550000000001</v>
      </c>
      <c r="AE91" s="53">
        <f>IF(K91&gt;0,(K88*AE88+K89*AE89+K90*AE90)/K91,0)</f>
        <v>0.21152484703594149</v>
      </c>
      <c r="AF91" s="58">
        <f>SUM(AF88:AF90)</f>
        <v>124.18815720000001</v>
      </c>
      <c r="AG91" s="53">
        <f>IF(AND(AA91&gt;0),((AA88*AG88+AA89*AG89+AA90*AG90)/AA91),0)</f>
        <v>0.88666755270101827</v>
      </c>
      <c r="AH91" s="57">
        <f t="shared" si="1"/>
        <v>0.89384637946332723</v>
      </c>
      <c r="AI91" s="51">
        <f>SUM(AI88:AI90)</f>
        <v>645</v>
      </c>
      <c r="AJ91" s="21">
        <f>IF(AI91&gt;0,(AJ88*AI88+AJ89*AI89+AJ90*AI90)/AI91,0)</f>
        <v>8.9643410852713171E-2</v>
      </c>
      <c r="AK91" s="53">
        <f>IF(K91&gt;0,(AK88*K88+AK89*K89+AK90*K90)/K91,0)</f>
        <v>0.21667808055431745</v>
      </c>
      <c r="AL91" s="58">
        <f>SUM(AL88:AL90)</f>
        <v>127.19966740000001</v>
      </c>
      <c r="AM91" s="56"/>
      <c r="AN91" s="56">
        <f>SUM(AN88:AN90)</f>
        <v>1109.72</v>
      </c>
      <c r="AO91" s="105"/>
      <c r="AP91" s="106">
        <f>AO90</f>
        <v>1805.3799999999999</v>
      </c>
      <c r="AQ91" s="51">
        <f>SUM(AQ88:AQ90)</f>
        <v>0</v>
      </c>
      <c r="AR91" s="59"/>
      <c r="AS91" s="58"/>
      <c r="AT91" s="58"/>
      <c r="AU91" s="58"/>
      <c r="AV91" s="58"/>
    </row>
    <row r="92" spans="1:48" x14ac:dyDescent="0.2">
      <c r="A92" s="157">
        <v>23</v>
      </c>
      <c r="B92" s="23">
        <v>1</v>
      </c>
      <c r="C92" s="11" t="s">
        <v>54</v>
      </c>
      <c r="D92" s="12">
        <v>9637</v>
      </c>
      <c r="E92" s="12">
        <v>0</v>
      </c>
      <c r="F92" s="12">
        <v>13741</v>
      </c>
      <c r="G92" s="13">
        <v>2.1</v>
      </c>
      <c r="H92" s="13">
        <v>6.8</v>
      </c>
      <c r="I92" s="12">
        <v>14074</v>
      </c>
      <c r="J92" s="13">
        <v>7.4</v>
      </c>
      <c r="K92" s="12">
        <v>16404</v>
      </c>
      <c r="L92" s="14">
        <v>6.6000000000000003E-2</v>
      </c>
      <c r="M92" s="24">
        <f>ROUND(K92*(1-L92),0)</f>
        <v>15321</v>
      </c>
      <c r="N92" s="15">
        <v>0.65900000000000003</v>
      </c>
      <c r="O92" s="25">
        <f>M92*N92</f>
        <v>10096.539000000001</v>
      </c>
      <c r="P92" s="14">
        <v>0.31</v>
      </c>
      <c r="Q92" s="25">
        <f>M92*P92</f>
        <v>4749.51</v>
      </c>
      <c r="R92" s="16">
        <v>3.1E-2</v>
      </c>
      <c r="S92" s="25">
        <f>M92*R92</f>
        <v>474.95100000000002</v>
      </c>
      <c r="T92" s="26">
        <v>0.20300000000000001</v>
      </c>
      <c r="U92" s="25">
        <f>M92*T92</f>
        <v>3110.163</v>
      </c>
      <c r="V92" s="16">
        <v>0.52400000000000002</v>
      </c>
      <c r="W92" s="25">
        <f>M92*V92</f>
        <v>8028.2040000000006</v>
      </c>
      <c r="X92" s="16">
        <v>0.39</v>
      </c>
      <c r="Y92" s="25">
        <f>X92*M92</f>
        <v>5975.1900000000005</v>
      </c>
      <c r="Z92" s="17">
        <v>2.99E-3</v>
      </c>
      <c r="AA92" s="18">
        <f>M92*Z92</f>
        <v>45.80979</v>
      </c>
      <c r="AB92" s="27">
        <f>IF(M92&gt;0,(AD92+AL92)/M92,0)</f>
        <v>3.2302858821225771E-3</v>
      </c>
      <c r="AC92" s="17">
        <v>3.1E-4</v>
      </c>
      <c r="AD92" s="24">
        <f>AC92*M92</f>
        <v>4.7495099999999999</v>
      </c>
      <c r="AE92" s="117">
        <v>0.21240000000000001</v>
      </c>
      <c r="AF92" s="30">
        <f>AI92*(1-AJ92)*AE92</f>
        <v>43.393320000000003</v>
      </c>
      <c r="AG92" s="28">
        <f>IF(AND(AE92&gt;0,AC92&gt;0,Z92&gt;0),((Z92-AC92)*AE92)/((AE92-AC92)*Z92),0)</f>
        <v>0.89763117222747779</v>
      </c>
      <c r="AH92" s="60">
        <f t="shared" si="1"/>
        <v>0.90531475743941181</v>
      </c>
      <c r="AI92" s="12">
        <v>225</v>
      </c>
      <c r="AJ92" s="14">
        <v>9.1999999999999998E-2</v>
      </c>
      <c r="AK92" s="15">
        <v>0.219</v>
      </c>
      <c r="AL92" s="30">
        <f>AI92*(1-AJ92)*AK92</f>
        <v>44.741700000000002</v>
      </c>
      <c r="AM92" s="19">
        <v>1.75</v>
      </c>
      <c r="AN92" s="19">
        <v>1077.8800000000001</v>
      </c>
      <c r="AO92" s="101">
        <f>AO90+AI92-AN92</f>
        <v>952.49999999999977</v>
      </c>
      <c r="AP92" s="102"/>
      <c r="AQ92" s="12"/>
      <c r="AR92" s="31"/>
      <c r="AS92" s="20"/>
      <c r="AT92" s="20"/>
      <c r="AU92" s="20"/>
      <c r="AV92" s="20"/>
    </row>
    <row r="93" spans="1:48" x14ac:dyDescent="0.2">
      <c r="A93" s="158"/>
      <c r="B93" s="33">
        <v>2</v>
      </c>
      <c r="C93" s="46" t="s">
        <v>50</v>
      </c>
      <c r="D93" s="34">
        <v>18443</v>
      </c>
      <c r="E93" s="34">
        <v>3</v>
      </c>
      <c r="F93" s="34">
        <v>15244</v>
      </c>
      <c r="G93" s="35">
        <v>1.8</v>
      </c>
      <c r="H93" s="35">
        <v>8.1999999999999993</v>
      </c>
      <c r="I93" s="34">
        <v>15337</v>
      </c>
      <c r="J93" s="35">
        <v>7.5</v>
      </c>
      <c r="K93" s="34">
        <v>16476</v>
      </c>
      <c r="L93" s="36">
        <v>6.7000000000000004E-2</v>
      </c>
      <c r="M93" s="37">
        <f>ROUND(K93*(1-L93),0)</f>
        <v>15372</v>
      </c>
      <c r="N93" s="38">
        <v>0.77200000000000002</v>
      </c>
      <c r="O93" s="25">
        <f>M93*N93</f>
        <v>11867.184000000001</v>
      </c>
      <c r="P93" s="36">
        <v>0.17599999999999999</v>
      </c>
      <c r="Q93" s="25">
        <f>M93*P93</f>
        <v>2705.4719999999998</v>
      </c>
      <c r="R93" s="39">
        <v>5.1999999999999998E-2</v>
      </c>
      <c r="S93" s="25">
        <f>M93*R93</f>
        <v>799.34399999999994</v>
      </c>
      <c r="T93" s="28">
        <v>0.217</v>
      </c>
      <c r="U93" s="25">
        <f>M93*T93</f>
        <v>3335.7240000000002</v>
      </c>
      <c r="V93" s="39">
        <v>0.5</v>
      </c>
      <c r="W93" s="25">
        <f>M93*V93</f>
        <v>7686</v>
      </c>
      <c r="X93" s="39">
        <v>0.39</v>
      </c>
      <c r="Y93" s="25">
        <f>X93*M93</f>
        <v>5995.08</v>
      </c>
      <c r="Z93" s="40">
        <v>2.96E-3</v>
      </c>
      <c r="AA93" s="18">
        <f>M93*Z93</f>
        <v>45.50112</v>
      </c>
      <c r="AB93" s="27">
        <f>IF(M93&gt;0,(AD93+AL93)/M93,0)</f>
        <v>3.1396757741347908E-3</v>
      </c>
      <c r="AC93" s="40">
        <v>2.9E-4</v>
      </c>
      <c r="AD93" s="37">
        <f>AC93*M93</f>
        <v>4.4578800000000003</v>
      </c>
      <c r="AE93" s="28">
        <v>0.21390000000000001</v>
      </c>
      <c r="AF93" s="41">
        <f>AI93*(1-AJ93)*AE93</f>
        <v>43.601376000000002</v>
      </c>
      <c r="AG93" s="28">
        <f>IF(AND(AE93&gt;0,AC93&gt;0,Z93&gt;0),((Z93-AC93)*AE93)/((AE93-AC93)*Z93),0)</f>
        <v>0.90325163185750246</v>
      </c>
      <c r="AH93" s="29">
        <f t="shared" si="1"/>
        <v>0.90886024965163847</v>
      </c>
      <c r="AI93" s="34">
        <v>224</v>
      </c>
      <c r="AJ93" s="36">
        <v>0.09</v>
      </c>
      <c r="AK93" s="38">
        <v>0.21490000000000001</v>
      </c>
      <c r="AL93" s="41">
        <f>AI93*(1-AJ93)*AK93</f>
        <v>43.805216000000001</v>
      </c>
      <c r="AM93" s="42">
        <v>1.7</v>
      </c>
      <c r="AN93" s="42"/>
      <c r="AO93" s="121">
        <f>AO92+AI93-AN93</f>
        <v>1176.4999999999998</v>
      </c>
      <c r="AP93" s="104"/>
      <c r="AQ93" s="43"/>
      <c r="AR93" s="44"/>
      <c r="AS93" s="45"/>
      <c r="AT93" s="45"/>
      <c r="AU93" s="45"/>
      <c r="AV93" s="45"/>
    </row>
    <row r="94" spans="1:48" x14ac:dyDescent="0.2">
      <c r="A94" s="158"/>
      <c r="B94" s="33">
        <v>3</v>
      </c>
      <c r="C94" s="11" t="s">
        <v>51</v>
      </c>
      <c r="D94" s="43">
        <v>19000</v>
      </c>
      <c r="E94" s="43">
        <v>1</v>
      </c>
      <c r="F94" s="43">
        <v>16413</v>
      </c>
      <c r="G94" s="37">
        <v>5.0999999999999996</v>
      </c>
      <c r="H94" s="37">
        <v>6.4</v>
      </c>
      <c r="I94" s="43">
        <v>16825</v>
      </c>
      <c r="J94" s="37">
        <v>7.3</v>
      </c>
      <c r="K94" s="43">
        <v>15910</v>
      </c>
      <c r="L94" s="39">
        <v>7.0000000000000007E-2</v>
      </c>
      <c r="M94" s="37">
        <f>ROUND(K94*(1-L94),0)</f>
        <v>14796</v>
      </c>
      <c r="N94" s="28">
        <v>0.49099999999999999</v>
      </c>
      <c r="O94" s="25">
        <f>M94*N94</f>
        <v>7264.8360000000002</v>
      </c>
      <c r="P94" s="39">
        <v>0.47799999999999998</v>
      </c>
      <c r="Q94" s="25">
        <f>M94*P94</f>
        <v>7072.4879999999994</v>
      </c>
      <c r="R94" s="39">
        <v>3.1E-2</v>
      </c>
      <c r="S94" s="25">
        <f>M94*R94</f>
        <v>458.67599999999999</v>
      </c>
      <c r="T94" s="28">
        <v>0.21299999999999999</v>
      </c>
      <c r="U94" s="25">
        <f>M94*T94</f>
        <v>3151.5479999999998</v>
      </c>
      <c r="V94" s="39">
        <v>0.501</v>
      </c>
      <c r="W94" s="25">
        <f>M94*V94</f>
        <v>7412.7960000000003</v>
      </c>
      <c r="X94" s="39">
        <v>0.39</v>
      </c>
      <c r="Y94" s="25">
        <f>X94*M94</f>
        <v>5770.4400000000005</v>
      </c>
      <c r="Z94" s="47">
        <v>2.9299999999999999E-3</v>
      </c>
      <c r="AA94" s="18">
        <f>M94*Z94</f>
        <v>43.35228</v>
      </c>
      <c r="AB94" s="27">
        <f>IF(M94&gt;0,(AD94+AL94)/M94,0)</f>
        <v>3.2843834820221684E-3</v>
      </c>
      <c r="AC94" s="47">
        <v>2.7E-4</v>
      </c>
      <c r="AD94" s="37">
        <f>AC94*M94</f>
        <v>3.99492</v>
      </c>
      <c r="AE94" s="28">
        <v>0.21510000000000001</v>
      </c>
      <c r="AF94" s="41">
        <f>AI94*(1-AJ94)*AE94</f>
        <v>44.872011000000008</v>
      </c>
      <c r="AG94" s="28">
        <f>IF(AND(AE94&gt;0,AC94&gt;0,Z94&gt;0),((Z94-AC94)*AE94)/((AE94-AC94)*Z94),0)</f>
        <v>0.90899082201515324</v>
      </c>
      <c r="AH94" s="29">
        <f t="shared" si="1"/>
        <v>0.91895330245405937</v>
      </c>
      <c r="AI94" s="43">
        <v>230</v>
      </c>
      <c r="AJ94" s="39">
        <v>9.2999999999999999E-2</v>
      </c>
      <c r="AK94" s="28">
        <v>0.21379999999999999</v>
      </c>
      <c r="AL94" s="41">
        <f>AI94*(1-AJ94)*AK94</f>
        <v>44.600818000000004</v>
      </c>
      <c r="AM94" s="18">
        <v>1.65</v>
      </c>
      <c r="AN94" s="18"/>
      <c r="AO94" s="121">
        <f>AO93+AI94-AN94</f>
        <v>1406.4999999999998</v>
      </c>
      <c r="AP94" s="104"/>
      <c r="AQ94" s="43"/>
      <c r="AR94" s="48"/>
      <c r="AS94" s="41"/>
      <c r="AT94" s="41"/>
      <c r="AU94" s="41"/>
      <c r="AV94" s="41"/>
    </row>
    <row r="95" spans="1:48" s="22" customFormat="1" ht="13.5" thickBot="1" x14ac:dyDescent="0.25">
      <c r="A95" s="159"/>
      <c r="B95" s="49" t="s">
        <v>38</v>
      </c>
      <c r="C95" s="50"/>
      <c r="D95" s="51">
        <f>SUM(D92:D94)</f>
        <v>47080</v>
      </c>
      <c r="E95" s="51"/>
      <c r="F95" s="51">
        <f>SUM(F92:F94)</f>
        <v>45398</v>
      </c>
      <c r="G95" s="52"/>
      <c r="H95" s="52"/>
      <c r="I95" s="51">
        <f>SUM(I92:I94)</f>
        <v>46236</v>
      </c>
      <c r="J95" s="52"/>
      <c r="K95" s="51">
        <f>SUM(K92:K94)</f>
        <v>48790</v>
      </c>
      <c r="L95" s="21">
        <f>IF(K95&gt;0,(K92*L92+K93*L93+K94*L94)/K95,0)</f>
        <v>6.7642057798729255E-2</v>
      </c>
      <c r="M95" s="52">
        <f>M92+M93+M94</f>
        <v>45489</v>
      </c>
      <c r="N95" s="53">
        <f>IF(M95&gt;0,O95/M95,0)</f>
        <v>0.64254125173118781</v>
      </c>
      <c r="O95" s="54">
        <f>O92+O93+O94</f>
        <v>29228.559000000001</v>
      </c>
      <c r="P95" s="21">
        <f>IF(M95&gt;0,Q95/M95,0)</f>
        <v>0.31936226340433949</v>
      </c>
      <c r="Q95" s="54">
        <f>Q92+Q93+Q94</f>
        <v>14527.47</v>
      </c>
      <c r="R95" s="21">
        <f>IF(M95&gt;0,S95/M95,0)</f>
        <v>3.8096484864472729E-2</v>
      </c>
      <c r="S95" s="54">
        <f>S92+S93+S94</f>
        <v>1732.971</v>
      </c>
      <c r="T95" s="21">
        <f>IF(M95&gt;0,U95/M95,0)</f>
        <v>0.21098364439754669</v>
      </c>
      <c r="U95" s="54">
        <f>U92+U93+U94</f>
        <v>9597.4350000000013</v>
      </c>
      <c r="V95" s="21">
        <f>IF(M95&gt;0,W95/M95,0)</f>
        <v>0.50840862626129391</v>
      </c>
      <c r="W95" s="54">
        <f>W92+W93+W94</f>
        <v>23127</v>
      </c>
      <c r="X95" s="21">
        <f>IF(M95&gt;0,Y95/M95,0)</f>
        <v>0.38999999999999996</v>
      </c>
      <c r="Y95" s="54">
        <f>Y92+Y93+Y94</f>
        <v>17740.71</v>
      </c>
      <c r="Z95" s="55">
        <f>IF(M95&gt;0,AA95/M95,0)</f>
        <v>2.960346237551936E-3</v>
      </c>
      <c r="AA95" s="56">
        <f>SUM(AA92:AA94)</f>
        <v>134.66319000000001</v>
      </c>
      <c r="AB95" s="55">
        <f>IF(M95&gt;0,(AB92*M92+AB93*M93+AB94*M94)/M95,0)</f>
        <v>3.2172622831893429E-3</v>
      </c>
      <c r="AC95" s="55">
        <f>IF(K95&gt;0,(K92*AC92+K93*AC93+K94*AC94)/K95,0)</f>
        <v>2.9020250051240006E-4</v>
      </c>
      <c r="AD95" s="52">
        <f>SUM(AD92:AD94)</f>
        <v>13.202310000000001</v>
      </c>
      <c r="AE95" s="53">
        <f>IF(K95&gt;0,(K92*AE92+K93*AE93+K94*AE94)/K95,0)</f>
        <v>0.21378698503791763</v>
      </c>
      <c r="AF95" s="58">
        <f>SUM(AF92:AF94)</f>
        <v>131.86670700000002</v>
      </c>
      <c r="AG95" s="53">
        <f>IF(AND(AA95&gt;0),((AA92*AG92+AA93*AG93+AA94*AG94)/AA95),0)</f>
        <v>0.90318728541904969</v>
      </c>
      <c r="AH95" s="57">
        <f t="shared" si="1"/>
        <v>0.91102274950919671</v>
      </c>
      <c r="AI95" s="51">
        <f>SUM(AI92:AI94)</f>
        <v>679</v>
      </c>
      <c r="AJ95" s="21">
        <f>IF(AI95&gt;0,(AJ92*AI92+AJ93*AI93+AJ94*AI94)/AI95,0)</f>
        <v>9.167893961708394E-2</v>
      </c>
      <c r="AK95" s="53">
        <f>IF(K95&gt;0,(AK92*K92+AK93*K93+AK94*K94)/K95,0)</f>
        <v>0.21591978684156587</v>
      </c>
      <c r="AL95" s="58">
        <f>SUM(AL92:AL94)</f>
        <v>133.14773400000001</v>
      </c>
      <c r="AM95" s="56"/>
      <c r="AN95" s="56">
        <f>SUM(AN92:AN94)</f>
        <v>1077.8800000000001</v>
      </c>
      <c r="AO95" s="105"/>
      <c r="AP95" s="106">
        <f>AO94</f>
        <v>1406.4999999999998</v>
      </c>
      <c r="AQ95" s="51">
        <f>SUM(AQ92:AQ94)</f>
        <v>0</v>
      </c>
      <c r="AR95" s="59"/>
      <c r="AS95" s="58"/>
      <c r="AT95" s="58"/>
      <c r="AU95" s="58"/>
      <c r="AV95" s="58"/>
    </row>
    <row r="96" spans="1:48" x14ac:dyDescent="0.2">
      <c r="A96" s="157">
        <v>24</v>
      </c>
      <c r="B96" s="23">
        <v>1</v>
      </c>
      <c r="C96" s="46" t="s">
        <v>52</v>
      </c>
      <c r="D96" s="12">
        <v>4800</v>
      </c>
      <c r="E96" s="12">
        <v>1</v>
      </c>
      <c r="F96" s="12">
        <v>15649</v>
      </c>
      <c r="G96" s="13">
        <v>7.3</v>
      </c>
      <c r="H96" s="13">
        <v>6.2</v>
      </c>
      <c r="I96" s="12">
        <v>16589</v>
      </c>
      <c r="J96" s="13">
        <v>6.9</v>
      </c>
      <c r="K96" s="12">
        <v>15244</v>
      </c>
      <c r="L96" s="14">
        <v>6.8000000000000005E-2</v>
      </c>
      <c r="M96" s="24">
        <f>ROUND(K96*(1-L96),0)</f>
        <v>14207</v>
      </c>
      <c r="N96" s="15">
        <v>0.75</v>
      </c>
      <c r="O96" s="25">
        <f>M96*N96</f>
        <v>10655.25</v>
      </c>
      <c r="P96" s="14">
        <v>0.224</v>
      </c>
      <c r="Q96" s="25">
        <f>M96*P96</f>
        <v>3182.3679999999999</v>
      </c>
      <c r="R96" s="16">
        <v>2.5999999999999999E-2</v>
      </c>
      <c r="S96" s="25">
        <f>M96*R96</f>
        <v>369.38200000000001</v>
      </c>
      <c r="T96" s="26">
        <v>0.221</v>
      </c>
      <c r="U96" s="25">
        <f>M96*T96</f>
        <v>3139.7469999999998</v>
      </c>
      <c r="V96" s="16">
        <v>0.51900000000000002</v>
      </c>
      <c r="W96" s="25">
        <f>M96*V96</f>
        <v>7373.433</v>
      </c>
      <c r="X96" s="16">
        <v>0.39</v>
      </c>
      <c r="Y96" s="25">
        <f>X96*M96</f>
        <v>5540.7300000000005</v>
      </c>
      <c r="Z96" s="17">
        <v>2.96E-3</v>
      </c>
      <c r="AA96" s="18">
        <f>M96*Z96</f>
        <v>42.052720000000001</v>
      </c>
      <c r="AB96" s="27">
        <f>IF(M96&gt;0,(AD96+AL96)/M96,0)</f>
        <v>3.2225560146406699E-3</v>
      </c>
      <c r="AC96" s="17">
        <v>2.7E-4</v>
      </c>
      <c r="AD96" s="24">
        <f>AC96*M96</f>
        <v>3.83589</v>
      </c>
      <c r="AE96" s="117">
        <v>0.21640000000000001</v>
      </c>
      <c r="AF96" s="30">
        <f>AI96*(1-AJ96)*AE96</f>
        <v>42.083091600000003</v>
      </c>
      <c r="AG96" s="28">
        <f>IF(AND(AE96&gt;0,AC96&gt;0,Z96&gt;0),((Z96-AC96)*AE96)/((AE96-AC96)*Z96),0)</f>
        <v>0.90991908023324297</v>
      </c>
      <c r="AH96" s="60">
        <f t="shared" si="1"/>
        <v>0.91736387554824406</v>
      </c>
      <c r="AI96" s="12">
        <v>213</v>
      </c>
      <c r="AJ96" s="14">
        <v>8.6999999999999994E-2</v>
      </c>
      <c r="AK96" s="15">
        <v>0.2157</v>
      </c>
      <c r="AL96" s="30">
        <f>AI96*(1-AJ96)*AK96</f>
        <v>41.9469633</v>
      </c>
      <c r="AM96" s="19">
        <v>1.65</v>
      </c>
      <c r="AN96" s="19">
        <v>1077.68</v>
      </c>
      <c r="AO96" s="101">
        <f>AO94+AI96-AN96</f>
        <v>541.81999999999971</v>
      </c>
      <c r="AP96" s="102"/>
      <c r="AQ96" s="12"/>
      <c r="AR96" s="31"/>
      <c r="AS96" s="20"/>
      <c r="AT96" s="20"/>
      <c r="AU96" s="20"/>
      <c r="AV96" s="20"/>
    </row>
    <row r="97" spans="1:48" x14ac:dyDescent="0.2">
      <c r="A97" s="158"/>
      <c r="B97" s="33">
        <v>2</v>
      </c>
      <c r="C97" s="46" t="s">
        <v>50</v>
      </c>
      <c r="D97" s="34">
        <v>21965</v>
      </c>
      <c r="E97" s="34">
        <v>6</v>
      </c>
      <c r="F97" s="34">
        <v>17671</v>
      </c>
      <c r="G97" s="35">
        <v>4.0999999999999996</v>
      </c>
      <c r="H97" s="35">
        <v>6.1</v>
      </c>
      <c r="I97" s="34">
        <v>17271</v>
      </c>
      <c r="J97" s="35">
        <v>5.9</v>
      </c>
      <c r="K97" s="34">
        <v>16096</v>
      </c>
      <c r="L97" s="36">
        <v>5.8999999999999997E-2</v>
      </c>
      <c r="M97" s="37">
        <f>ROUND(K97*(1-L97),0)</f>
        <v>15146</v>
      </c>
      <c r="N97" s="38">
        <v>0.66300000000000003</v>
      </c>
      <c r="O97" s="25">
        <f>M97*N97</f>
        <v>10041.798000000001</v>
      </c>
      <c r="P97" s="36">
        <v>0.31</v>
      </c>
      <c r="Q97" s="25">
        <f>M97*P97</f>
        <v>4695.26</v>
      </c>
      <c r="R97" s="39">
        <v>2.7E-2</v>
      </c>
      <c r="S97" s="25">
        <f>M97*R97</f>
        <v>408.94200000000001</v>
      </c>
      <c r="T97" s="28">
        <v>0.23</v>
      </c>
      <c r="U97" s="25">
        <f>M97*T97</f>
        <v>3483.58</v>
      </c>
      <c r="V97" s="39">
        <v>0.495</v>
      </c>
      <c r="W97" s="25">
        <f>M97*V97</f>
        <v>7497.2699999999995</v>
      </c>
      <c r="X97" s="39">
        <v>0.42</v>
      </c>
      <c r="Y97" s="25">
        <f>X97*M97</f>
        <v>6361.32</v>
      </c>
      <c r="Z97" s="40">
        <v>2.9099999999999998E-3</v>
      </c>
      <c r="AA97" s="18">
        <f>M97*Z97</f>
        <v>44.074859999999994</v>
      </c>
      <c r="AB97" s="27">
        <f>IF(M97&gt;0,(AD97+AL97)/M97,0)</f>
        <v>3.1470904793344779E-3</v>
      </c>
      <c r="AC97" s="40">
        <v>2.7E-4</v>
      </c>
      <c r="AD97" s="37">
        <f>AC97*M97</f>
        <v>4.0894199999999996</v>
      </c>
      <c r="AE97" s="28">
        <v>0.21829999999999999</v>
      </c>
      <c r="AF97" s="41">
        <f>AI97*(1-AJ97)*AE97</f>
        <v>43.496711599999998</v>
      </c>
      <c r="AG97" s="28">
        <f>IF(AND(AE97&gt;0,AC97&gt;0,Z97&gt;0),((Z97-AC97)*AE97)/((AE97-AC97)*Z97),0)</f>
        <v>0.90833995700014791</v>
      </c>
      <c r="AH97" s="29">
        <f t="shared" si="1"/>
        <v>0.91533651554213491</v>
      </c>
      <c r="AI97" s="34">
        <v>218</v>
      </c>
      <c r="AJ97" s="36">
        <v>8.5999999999999993E-2</v>
      </c>
      <c r="AK97" s="38">
        <v>0.21870000000000001</v>
      </c>
      <c r="AL97" s="41">
        <f>AI97*(1-AJ97)*AK97</f>
        <v>43.576412400000002</v>
      </c>
      <c r="AM97" s="42">
        <v>1.68</v>
      </c>
      <c r="AN97" s="42"/>
      <c r="AO97" s="121">
        <f>AO96+AI97-AN97</f>
        <v>759.81999999999971</v>
      </c>
      <c r="AP97" s="104"/>
      <c r="AQ97" s="43"/>
      <c r="AR97" s="44"/>
      <c r="AS97" s="45"/>
      <c r="AT97" s="45"/>
      <c r="AU97" s="45"/>
      <c r="AV97" s="45"/>
    </row>
    <row r="98" spans="1:48" x14ac:dyDescent="0.2">
      <c r="A98" s="158"/>
      <c r="B98" s="33">
        <v>3</v>
      </c>
      <c r="C98" s="11" t="s">
        <v>51</v>
      </c>
      <c r="D98" s="43">
        <v>22800</v>
      </c>
      <c r="E98" s="43">
        <v>2</v>
      </c>
      <c r="F98" s="43">
        <v>16853</v>
      </c>
      <c r="G98" s="37">
        <v>3.1</v>
      </c>
      <c r="H98" s="37">
        <v>7.5</v>
      </c>
      <c r="I98" s="43">
        <v>17832</v>
      </c>
      <c r="J98" s="37">
        <v>5.6</v>
      </c>
      <c r="K98" s="43">
        <v>16596</v>
      </c>
      <c r="L98" s="39">
        <v>6.8000000000000005E-2</v>
      </c>
      <c r="M98" s="37">
        <f>ROUND(K98*(1-L98),0)</f>
        <v>15467</v>
      </c>
      <c r="N98" s="28">
        <v>0.64600000000000002</v>
      </c>
      <c r="O98" s="25">
        <f>M98*N98</f>
        <v>9991.6820000000007</v>
      </c>
      <c r="P98" s="39">
        <v>0.33100000000000002</v>
      </c>
      <c r="Q98" s="25">
        <f>M98*P98</f>
        <v>5119.5770000000002</v>
      </c>
      <c r="R98" s="39">
        <v>2.3E-2</v>
      </c>
      <c r="S98" s="25">
        <f>M98*R98</f>
        <v>355.74099999999999</v>
      </c>
      <c r="T98" s="28">
        <v>0.215</v>
      </c>
      <c r="U98" s="25">
        <f>M98*T98</f>
        <v>3325.4049999999997</v>
      </c>
      <c r="V98" s="39">
        <v>0.51400000000000001</v>
      </c>
      <c r="W98" s="25">
        <f>M98*V98</f>
        <v>7950.0380000000005</v>
      </c>
      <c r="X98" s="39">
        <v>0.41</v>
      </c>
      <c r="Y98" s="25">
        <f>X98*M98</f>
        <v>6341.4699999999993</v>
      </c>
      <c r="Z98" s="47">
        <v>2.8800000000000002E-3</v>
      </c>
      <c r="AA98" s="18">
        <f>M98*Z98</f>
        <v>44.544960000000003</v>
      </c>
      <c r="AB98" s="27">
        <f>IF(M98&gt;0,(AD98+AL98)/M98,0)</f>
        <v>3.2062617702204692E-3</v>
      </c>
      <c r="AC98" s="47">
        <v>2.5000000000000001E-4</v>
      </c>
      <c r="AD98" s="37">
        <f>AC98*M98</f>
        <v>3.8667500000000001</v>
      </c>
      <c r="AE98" s="28">
        <v>0.22040000000000001</v>
      </c>
      <c r="AF98" s="41">
        <f>AI98*(1-AJ98)*AE98</f>
        <v>45.476895200000001</v>
      </c>
      <c r="AG98" s="28">
        <f>IF(AND(AE98&gt;0,AC98&gt;0,Z98&gt;0),((Z98-AC98)*AE98)/((AE98-AC98)*Z98),0)</f>
        <v>0.91423145834910557</v>
      </c>
      <c r="AH98" s="29">
        <f t="shared" si="1"/>
        <v>0.9230689450816969</v>
      </c>
      <c r="AI98" s="43">
        <v>226</v>
      </c>
      <c r="AJ98" s="39">
        <v>8.6999999999999994E-2</v>
      </c>
      <c r="AK98" s="28">
        <v>0.22159999999999999</v>
      </c>
      <c r="AL98" s="41">
        <f>AI98*(1-AJ98)*AK98</f>
        <v>45.724500799999994</v>
      </c>
      <c r="AM98" s="18">
        <v>1.64</v>
      </c>
      <c r="AN98" s="18"/>
      <c r="AO98" s="121">
        <f>AO97+AI98-AN98</f>
        <v>985.81999999999971</v>
      </c>
      <c r="AP98" s="104"/>
      <c r="AQ98" s="43"/>
      <c r="AR98" s="48"/>
      <c r="AS98" s="41"/>
      <c r="AT98" s="41"/>
      <c r="AU98" s="41"/>
      <c r="AV98" s="41"/>
    </row>
    <row r="99" spans="1:48" s="22" customFormat="1" ht="13.5" thickBot="1" x14ac:dyDescent="0.25">
      <c r="A99" s="159"/>
      <c r="B99" s="49" t="s">
        <v>38</v>
      </c>
      <c r="C99" s="50"/>
      <c r="D99" s="51">
        <f>SUM(D96:D98)</f>
        <v>49565</v>
      </c>
      <c r="E99" s="51"/>
      <c r="F99" s="51">
        <f>SUM(F96:F98)</f>
        <v>50173</v>
      </c>
      <c r="G99" s="52"/>
      <c r="H99" s="52"/>
      <c r="I99" s="51">
        <f>SUM(I96:I98)</f>
        <v>51692</v>
      </c>
      <c r="J99" s="52"/>
      <c r="K99" s="51">
        <f>SUM(K96:K98)</f>
        <v>47936</v>
      </c>
      <c r="L99" s="21">
        <f>IF(K99&gt;0,(K96*L96+K97*L97+K98*L98)/K99,0)</f>
        <v>6.4977970627503337E-2</v>
      </c>
      <c r="M99" s="52">
        <f>M96+M97+M98</f>
        <v>44820</v>
      </c>
      <c r="N99" s="53">
        <f>IF(M99&gt;0,O99/M99,0)</f>
        <v>0.68471062025881313</v>
      </c>
      <c r="O99" s="54">
        <f>O96+O97+O98</f>
        <v>30688.730000000003</v>
      </c>
      <c r="P99" s="21">
        <f>IF(M99&gt;0,Q99/M99,0)</f>
        <v>0.28998672467648373</v>
      </c>
      <c r="Q99" s="54">
        <f>Q96+Q97+Q98</f>
        <v>12997.205000000002</v>
      </c>
      <c r="R99" s="21">
        <f>IF(M99&gt;0,S99/M99,0)</f>
        <v>2.530265506470326E-2</v>
      </c>
      <c r="S99" s="54">
        <f>S96+S97+S98</f>
        <v>1134.0650000000001</v>
      </c>
      <c r="T99" s="21">
        <f>IF(M99&gt;0,U99/M99,0)</f>
        <v>0.22197081659973225</v>
      </c>
      <c r="U99" s="54">
        <f>U96+U97+U98</f>
        <v>9948.732</v>
      </c>
      <c r="V99" s="21">
        <f>IF(M99&gt;0,W99/M99,0)</f>
        <v>0.5091642347166444</v>
      </c>
      <c r="W99" s="54">
        <f>W96+W97+W98</f>
        <v>22820.741000000002</v>
      </c>
      <c r="X99" s="21">
        <f>IF(M99&gt;0,Y99/M99,0)</f>
        <v>0.4070397144132083</v>
      </c>
      <c r="Y99" s="54">
        <f>Y96+Y97+Y98</f>
        <v>18243.519999999997</v>
      </c>
      <c r="Z99" s="55">
        <f>IF(M99&gt;0,AA99/M99,0)</f>
        <v>2.9154962070504237E-3</v>
      </c>
      <c r="AA99" s="56">
        <f>SUM(AA96:AA98)</f>
        <v>130.67254</v>
      </c>
      <c r="AB99" s="55">
        <f>IF(M99&gt;0,(AB96*M96+AB97*M97+AB98*M98)/M99,0)</f>
        <v>3.1914309794734497E-3</v>
      </c>
      <c r="AC99" s="55">
        <f>IF(K99&gt;0,(K96*AC96+K97*AC97+K98*AC98)/K99,0)</f>
        <v>2.6307576769025369E-4</v>
      </c>
      <c r="AD99" s="52">
        <f>SUM(AD96:AD98)</f>
        <v>11.792059999999999</v>
      </c>
      <c r="AE99" s="53">
        <f>IF(K99&gt;0,(K96*AE96+K97*AE97+K98*AE98)/K99,0)</f>
        <v>0.21842283044058747</v>
      </c>
      <c r="AF99" s="58">
        <f>SUM(AF96:AF98)</f>
        <v>131.05669840000002</v>
      </c>
      <c r="AG99" s="53">
        <f>IF(AND(AA99&gt;0),((AA96*AG96+AA97*AG97+AA98*AG98)/AA99),0)</f>
        <v>0.91085650040778432</v>
      </c>
      <c r="AH99" s="57">
        <f t="shared" si="1"/>
        <v>0.91867291041129029</v>
      </c>
      <c r="AI99" s="51">
        <f>SUM(AI96:AI98)</f>
        <v>657</v>
      </c>
      <c r="AJ99" s="21">
        <f>IF(AI99&gt;0,(AJ96*AI96+AJ97*AI97+AJ98*AI98)/AI99,0)</f>
        <v>8.6668188736681875E-2</v>
      </c>
      <c r="AK99" s="53">
        <f>IF(K99&gt;0,(AK96*K96+AK97*K97+AK98*K98)/K99,0)</f>
        <v>0.21874999165554071</v>
      </c>
      <c r="AL99" s="58">
        <f>SUM(AL96:AL98)</f>
        <v>131.24787649999999</v>
      </c>
      <c r="AM99" s="56"/>
      <c r="AN99" s="56">
        <f>SUM(AN96:AN98)</f>
        <v>1077.68</v>
      </c>
      <c r="AO99" s="105"/>
      <c r="AP99" s="106">
        <f>AO98</f>
        <v>985.81999999999971</v>
      </c>
      <c r="AQ99" s="51">
        <f>SUM(AQ96:AQ98)</f>
        <v>0</v>
      </c>
      <c r="AR99" s="59"/>
      <c r="AS99" s="58"/>
      <c r="AT99" s="58"/>
      <c r="AU99" s="58"/>
      <c r="AV99" s="58"/>
    </row>
    <row r="100" spans="1:48" x14ac:dyDescent="0.2">
      <c r="A100" s="160">
        <v>25</v>
      </c>
      <c r="B100" s="33">
        <v>1</v>
      </c>
      <c r="C100" s="46" t="s">
        <v>52</v>
      </c>
      <c r="D100" s="12">
        <v>6108</v>
      </c>
      <c r="E100" s="12">
        <v>1</v>
      </c>
      <c r="F100" s="12">
        <v>17489</v>
      </c>
      <c r="G100" s="13">
        <v>3</v>
      </c>
      <c r="H100" s="13">
        <v>5.3</v>
      </c>
      <c r="I100" s="12">
        <v>17425</v>
      </c>
      <c r="J100" s="13">
        <v>5.2</v>
      </c>
      <c r="K100" s="12">
        <v>16246</v>
      </c>
      <c r="L100" s="14">
        <v>6.7000000000000004E-2</v>
      </c>
      <c r="M100" s="24">
        <f>ROUND(K100*(1-L100),0)</f>
        <v>15158</v>
      </c>
      <c r="N100" s="15">
        <v>0.76200000000000001</v>
      </c>
      <c r="O100" s="25">
        <f>M100*N100</f>
        <v>11550.396000000001</v>
      </c>
      <c r="P100" s="14">
        <v>0.20699999999999999</v>
      </c>
      <c r="Q100" s="25">
        <f>M100*P100</f>
        <v>3137.7059999999997</v>
      </c>
      <c r="R100" s="16">
        <v>3.1E-2</v>
      </c>
      <c r="S100" s="25">
        <f>M100*R100</f>
        <v>469.89800000000002</v>
      </c>
      <c r="T100" s="26">
        <v>0.20799999999999999</v>
      </c>
      <c r="U100" s="25">
        <f>M100*T100</f>
        <v>3152.864</v>
      </c>
      <c r="V100" s="16">
        <v>0.51800000000000002</v>
      </c>
      <c r="W100" s="25">
        <f>M100*V100</f>
        <v>7851.8440000000001</v>
      </c>
      <c r="X100" s="16">
        <v>0.42</v>
      </c>
      <c r="Y100" s="25">
        <f>X100*M100</f>
        <v>6366.36</v>
      </c>
      <c r="Z100" s="17">
        <v>3.0000000000000001E-3</v>
      </c>
      <c r="AA100" s="18">
        <f>M100*Z100</f>
        <v>45.474000000000004</v>
      </c>
      <c r="AB100" s="27">
        <f>IF(M100&gt;0,(AD100+AL100)/M100,0)</f>
        <v>3.3129311188811188E-3</v>
      </c>
      <c r="AC100" s="17">
        <v>2.7E-4</v>
      </c>
      <c r="AD100" s="24">
        <f>AC100*M100</f>
        <v>4.0926600000000004</v>
      </c>
      <c r="AE100" s="117">
        <v>0.21790000000000001</v>
      </c>
      <c r="AF100" s="30">
        <f>AI100*(1-AJ100)*AE100</f>
        <v>46.252107700000003</v>
      </c>
      <c r="AG100" s="28">
        <f>IF(AND(AE100&gt;0,AC100&gt;0,Z100&gt;0),((Z100-AC100)*AE100)/((AE100-AC100)*Z100),0)</f>
        <v>0.91112898037954337</v>
      </c>
      <c r="AH100" s="60">
        <f t="shared" si="1"/>
        <v>0.91964385062346632</v>
      </c>
      <c r="AI100" s="12">
        <v>233</v>
      </c>
      <c r="AJ100" s="14">
        <v>8.8999999999999996E-2</v>
      </c>
      <c r="AK100" s="15">
        <v>0.21729999999999999</v>
      </c>
      <c r="AL100" s="30">
        <f>AI100*(1-AJ100)*AK100</f>
        <v>46.124749899999998</v>
      </c>
      <c r="AM100" s="19">
        <v>1.66</v>
      </c>
      <c r="AN100" s="19">
        <v>1139.82</v>
      </c>
      <c r="AO100" s="101">
        <f>AO98+AI100-AN100-AP100</f>
        <v>51.719999999999771</v>
      </c>
      <c r="AP100" s="120">
        <v>27.28</v>
      </c>
      <c r="AQ100" s="12"/>
      <c r="AR100" s="31"/>
      <c r="AS100" s="20"/>
      <c r="AT100" s="20"/>
      <c r="AU100" s="20"/>
      <c r="AV100" s="20"/>
    </row>
    <row r="101" spans="1:48" x14ac:dyDescent="0.2">
      <c r="A101" s="160"/>
      <c r="B101" s="33">
        <v>2</v>
      </c>
      <c r="C101" s="46" t="s">
        <v>50</v>
      </c>
      <c r="D101" s="34">
        <v>17637</v>
      </c>
      <c r="E101" s="34">
        <v>8</v>
      </c>
      <c r="F101" s="34">
        <v>16907</v>
      </c>
      <c r="G101" s="35">
        <v>2.7</v>
      </c>
      <c r="H101" s="35">
        <v>6.1</v>
      </c>
      <c r="I101" s="34">
        <v>17034</v>
      </c>
      <c r="J101" s="35">
        <v>5.4</v>
      </c>
      <c r="K101" s="34">
        <v>16144</v>
      </c>
      <c r="L101" s="36">
        <v>6.4000000000000001E-2</v>
      </c>
      <c r="M101" s="37">
        <f>ROUND(K101*(1-L101),0)</f>
        <v>15111</v>
      </c>
      <c r="N101" s="38">
        <v>0.63400000000000001</v>
      </c>
      <c r="O101" s="25">
        <f>M101*N101</f>
        <v>9580.3739999999998</v>
      </c>
      <c r="P101" s="36">
        <v>0.34100000000000003</v>
      </c>
      <c r="Q101" s="25">
        <f>M101*P101</f>
        <v>5152.8510000000006</v>
      </c>
      <c r="R101" s="39">
        <v>2.5000000000000001E-2</v>
      </c>
      <c r="S101" s="25">
        <f>M101*R101</f>
        <v>377.77500000000003</v>
      </c>
      <c r="T101" s="28">
        <v>0.222</v>
      </c>
      <c r="U101" s="25">
        <f>M101*T101</f>
        <v>3354.6419999999998</v>
      </c>
      <c r="V101" s="39">
        <v>0.499</v>
      </c>
      <c r="W101" s="25">
        <f>M101*V101</f>
        <v>7540.3890000000001</v>
      </c>
      <c r="X101" s="39">
        <v>0.42</v>
      </c>
      <c r="Y101" s="25">
        <f>X101*M101</f>
        <v>6346.62</v>
      </c>
      <c r="Z101" s="40">
        <v>3.0599999999999998E-3</v>
      </c>
      <c r="AA101" s="18">
        <f>M101*Z101</f>
        <v>46.239659999999994</v>
      </c>
      <c r="AB101" s="27">
        <f>IF(M101&gt;0,(AD101+AL101)/M101,0)</f>
        <v>3.4454329958308522E-3</v>
      </c>
      <c r="AC101" s="40">
        <v>2.7E-4</v>
      </c>
      <c r="AD101" s="37">
        <f>AC101*M101</f>
        <v>4.0799700000000003</v>
      </c>
      <c r="AE101" s="28">
        <v>0.21909999999999999</v>
      </c>
      <c r="AF101" s="41">
        <f>AI101*(1-AJ101)*AE101</f>
        <v>47.357150400000002</v>
      </c>
      <c r="AG101" s="28">
        <f>IF(AND(AE101&gt;0,AC101&gt;0,Z101&gt;0),((Z101-AC101)*AE101)/((AE101-AC101)*Z101),0)</f>
        <v>0.91288967261720766</v>
      </c>
      <c r="AH101" s="29">
        <f t="shared" si="1"/>
        <v>0.92275766661071101</v>
      </c>
      <c r="AI101" s="34">
        <v>237</v>
      </c>
      <c r="AJ101" s="36">
        <v>8.7999999999999995E-2</v>
      </c>
      <c r="AK101" s="38">
        <v>0.222</v>
      </c>
      <c r="AL101" s="41">
        <f>AI101*(1-AJ101)*AK101</f>
        <v>47.983968000000004</v>
      </c>
      <c r="AM101" s="42">
        <v>1.68</v>
      </c>
      <c r="AN101" s="42"/>
      <c r="AO101" s="121">
        <f>AO100+AI101-AN101</f>
        <v>288.7199999999998</v>
      </c>
      <c r="AP101" s="104"/>
      <c r="AQ101" s="43"/>
      <c r="AR101" s="44"/>
      <c r="AS101" s="45"/>
      <c r="AT101" s="45"/>
      <c r="AU101" s="45"/>
      <c r="AV101" s="45"/>
    </row>
    <row r="102" spans="1:48" x14ac:dyDescent="0.2">
      <c r="A102" s="160"/>
      <c r="B102" s="33">
        <v>3</v>
      </c>
      <c r="C102" s="11" t="s">
        <v>51</v>
      </c>
      <c r="D102" s="43">
        <v>22900</v>
      </c>
      <c r="E102" s="43">
        <v>2</v>
      </c>
      <c r="F102" s="43">
        <v>17151</v>
      </c>
      <c r="G102" s="37">
        <v>2</v>
      </c>
      <c r="H102" s="37">
        <v>5</v>
      </c>
      <c r="I102" s="43">
        <v>17883</v>
      </c>
      <c r="J102" s="37">
        <v>4.3</v>
      </c>
      <c r="K102" s="43">
        <v>16141</v>
      </c>
      <c r="L102" s="39">
        <v>6.9000000000000006E-2</v>
      </c>
      <c r="M102" s="37">
        <f>ROUND(K102*(1-L102),0)</f>
        <v>15027</v>
      </c>
      <c r="N102" s="28">
        <v>0.68</v>
      </c>
      <c r="O102" s="25">
        <f>M102*N102</f>
        <v>10218.36</v>
      </c>
      <c r="P102" s="39">
        <v>0.29499999999999998</v>
      </c>
      <c r="Q102" s="25">
        <f>M102*P102</f>
        <v>4432.9650000000001</v>
      </c>
      <c r="R102" s="39">
        <v>2.5000000000000001E-2</v>
      </c>
      <c r="S102" s="25">
        <f>M102*R102</f>
        <v>375.67500000000001</v>
      </c>
      <c r="T102" s="28">
        <v>0.217</v>
      </c>
      <c r="U102" s="25">
        <f>M102*T102</f>
        <v>3260.8589999999999</v>
      </c>
      <c r="V102" s="39">
        <v>0.50800000000000001</v>
      </c>
      <c r="W102" s="25">
        <f>M102*V102</f>
        <v>7633.7160000000003</v>
      </c>
      <c r="X102" s="39">
        <v>0.43</v>
      </c>
      <c r="Y102" s="25">
        <f>X102*M102</f>
        <v>6461.61</v>
      </c>
      <c r="Z102" s="47">
        <v>2.97E-3</v>
      </c>
      <c r="AA102" s="18">
        <f>M102*Z102</f>
        <v>44.630189999999999</v>
      </c>
      <c r="AB102" s="27">
        <f>IF(M102&gt;0,(AD102+AL102)/M102,0)</f>
        <v>3.3243628002928064E-3</v>
      </c>
      <c r="AC102" s="47">
        <v>2.5000000000000001E-4</v>
      </c>
      <c r="AD102" s="37">
        <f>AC102*M102</f>
        <v>3.7567500000000003</v>
      </c>
      <c r="AE102" s="28">
        <v>0.22059999999999999</v>
      </c>
      <c r="AF102" s="41">
        <f>AI102*(1-AJ102)*AE102</f>
        <v>45.619418199999998</v>
      </c>
      <c r="AG102" s="28">
        <f>IF(AND(AE102&gt;0,AC102&gt;0,Z102&gt;0),((Z102-AC102)*AE102)/((AE102-AC102)*Z102),0)</f>
        <v>0.91686397291117061</v>
      </c>
      <c r="AH102" s="29">
        <f t="shared" si="1"/>
        <v>0.92583369008647065</v>
      </c>
      <c r="AI102" s="43">
        <v>227</v>
      </c>
      <c r="AJ102" s="39">
        <v>8.8999999999999996E-2</v>
      </c>
      <c r="AK102" s="28">
        <v>0.22339999999999999</v>
      </c>
      <c r="AL102" s="41">
        <f>AI102*(1-AJ102)*AK102</f>
        <v>46.198449799999999</v>
      </c>
      <c r="AM102" s="18">
        <v>1.63</v>
      </c>
      <c r="AN102" s="18"/>
      <c r="AO102" s="121">
        <f>AO101+AI102-AN102</f>
        <v>515.7199999999998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5" thickBot="1" x14ac:dyDescent="0.25">
      <c r="A103" s="160"/>
      <c r="B103" s="66" t="s">
        <v>38</v>
      </c>
      <c r="C103" s="50"/>
      <c r="D103" s="51">
        <f>SUM(D100:D102)</f>
        <v>46645</v>
      </c>
      <c r="E103" s="51"/>
      <c r="F103" s="51">
        <f>SUM(F100:F102)</f>
        <v>51547</v>
      </c>
      <c r="G103" s="52"/>
      <c r="H103" s="52"/>
      <c r="I103" s="51">
        <f>SUM(I100:I102)</f>
        <v>52342</v>
      </c>
      <c r="J103" s="52"/>
      <c r="K103" s="51">
        <f>SUM(K100:K102)</f>
        <v>48531</v>
      </c>
      <c r="L103" s="21">
        <f>IF(K103&gt;0,(K100*L100+K101*L101+K102*L102)/K103,0)</f>
        <v>6.6667223012095378E-2</v>
      </c>
      <c r="M103" s="52">
        <f>M100+M101+M102</f>
        <v>45296</v>
      </c>
      <c r="N103" s="53">
        <f>IF(M103&gt;0,O103/M103,0)</f>
        <v>0.69209488696573651</v>
      </c>
      <c r="O103" s="54">
        <f>O100+O101+O102</f>
        <v>31349.13</v>
      </c>
      <c r="P103" s="21">
        <f>IF(M103&gt;0,Q103/M103,0)</f>
        <v>0.28089725362062878</v>
      </c>
      <c r="Q103" s="54">
        <f>Q100+Q101+Q102</f>
        <v>12723.522000000001</v>
      </c>
      <c r="R103" s="21">
        <f>IF(M103&gt;0,S103/M103,0)</f>
        <v>2.7007859413634757E-2</v>
      </c>
      <c r="S103" s="54">
        <f>S100+S101+S102</f>
        <v>1223.348</v>
      </c>
      <c r="T103" s="21">
        <f>IF(M103&gt;0,U103/M103,0)</f>
        <v>0.21565623896149769</v>
      </c>
      <c r="U103" s="54">
        <f>U100+U101+U102</f>
        <v>9768.3649999999998</v>
      </c>
      <c r="V103" s="21">
        <f>IF(M103&gt;0,W103/M103,0)</f>
        <v>0.50834398180854823</v>
      </c>
      <c r="W103" s="54">
        <f>W100+W101+W102</f>
        <v>23025.949000000001</v>
      </c>
      <c r="X103" s="21">
        <f>IF(M103&gt;0,Y103/M103,0)</f>
        <v>0.42331751148004237</v>
      </c>
      <c r="Y103" s="54">
        <f>Y100+Y101+Y102</f>
        <v>19174.59</v>
      </c>
      <c r="Z103" s="55">
        <f>IF(M103&gt;0,AA103/M103,0)</f>
        <v>3.0100638025432709E-3</v>
      </c>
      <c r="AA103" s="56">
        <f>SUM(AA100:AA102)</f>
        <v>136.34385</v>
      </c>
      <c r="AB103" s="55">
        <f>IF(M103&gt;0,(AB100*M100+AB101*M101+AB102*M102)/M103,0)</f>
        <v>3.3609269626457086E-3</v>
      </c>
      <c r="AC103" s="55">
        <f>IF(K103&gt;0,(K100*AC100+K101*AC101+K102*AC102)/K103,0)</f>
        <v>2.6334816921143192E-4</v>
      </c>
      <c r="AD103" s="52">
        <f>SUM(AD100:AD102)</f>
        <v>11.929380000000002</v>
      </c>
      <c r="AE103" s="53">
        <f>IF(K103&gt;0,(K100*AE100+K101*AE101+K102*AE102)/K103,0)</f>
        <v>0.21919718118316131</v>
      </c>
      <c r="AF103" s="58">
        <f>SUM(AF100:AF102)</f>
        <v>139.22867630000002</v>
      </c>
      <c r="AG103" s="53">
        <f>IF(AND(AA103&gt;0),((AA100*AG100+AA101*AG101+AA102*AG102)/AA103),0)</f>
        <v>0.91360336860291647</v>
      </c>
      <c r="AH103" s="57">
        <f t="shared" si="1"/>
        <v>0.92274428300551958</v>
      </c>
      <c r="AI103" s="51">
        <f>SUM(AI100:AI102)</f>
        <v>697</v>
      </c>
      <c r="AJ103" s="21">
        <f>IF(AI103&gt;0,(AJ100*AI100+AJ101*AI101+AJ102*AI102)/AI103,0)</f>
        <v>8.86599713055954E-2</v>
      </c>
      <c r="AK103" s="53">
        <f>IF(K103&gt;0,(AK100*K100+AK101*K101+AK102*K102)/K103,0)</f>
        <v>0.2208922791617729</v>
      </c>
      <c r="AL103" s="58">
        <f>SUM(AL100:AL102)</f>
        <v>140.30716770000001</v>
      </c>
      <c r="AM103" s="56"/>
      <c r="AN103" s="56">
        <f>SUM(AN100:AN102)</f>
        <v>1139.82</v>
      </c>
      <c r="AO103" s="122"/>
      <c r="AP103" s="106">
        <f>AO102</f>
        <v>515.7199999999998</v>
      </c>
      <c r="AQ103" s="51">
        <f>SUM(AQ100:AQ102)</f>
        <v>0</v>
      </c>
      <c r="AR103" s="59"/>
      <c r="AS103" s="58"/>
      <c r="AT103" s="58"/>
      <c r="AU103" s="58"/>
      <c r="AV103" s="58"/>
    </row>
    <row r="104" spans="1:48" x14ac:dyDescent="0.2">
      <c r="A104" s="157">
        <v>26</v>
      </c>
      <c r="B104" s="23">
        <v>1</v>
      </c>
      <c r="C104" s="46" t="s">
        <v>52</v>
      </c>
      <c r="D104" s="12">
        <v>10034</v>
      </c>
      <c r="E104" s="12">
        <v>1</v>
      </c>
      <c r="F104" s="12">
        <v>9562</v>
      </c>
      <c r="G104" s="13">
        <v>3.2</v>
      </c>
      <c r="H104" s="13">
        <v>4.8</v>
      </c>
      <c r="I104" s="12">
        <v>9487</v>
      </c>
      <c r="J104" s="13">
        <v>7.1</v>
      </c>
      <c r="K104" s="12">
        <v>16023</v>
      </c>
      <c r="L104" s="14">
        <v>7.2999999999999995E-2</v>
      </c>
      <c r="M104" s="24">
        <f>ROUND(K104*(1-L104),0)</f>
        <v>14853</v>
      </c>
      <c r="N104" s="15">
        <v>0.77300000000000002</v>
      </c>
      <c r="O104" s="25">
        <f>M104*N104</f>
        <v>11481.369000000001</v>
      </c>
      <c r="P104" s="14">
        <v>0.19800000000000001</v>
      </c>
      <c r="Q104" s="25">
        <f>M104*P104</f>
        <v>2940.8940000000002</v>
      </c>
      <c r="R104" s="16">
        <v>2.9000000000000001E-2</v>
      </c>
      <c r="S104" s="25">
        <f>M104*R104</f>
        <v>430.73700000000002</v>
      </c>
      <c r="T104" s="26">
        <v>0.21099999999999999</v>
      </c>
      <c r="U104" s="25">
        <f>M104*T104</f>
        <v>3133.9829999999997</v>
      </c>
      <c r="V104" s="16">
        <v>0.505</v>
      </c>
      <c r="W104" s="25">
        <f>M104*V104</f>
        <v>7500.7650000000003</v>
      </c>
      <c r="X104" s="16">
        <v>0.43</v>
      </c>
      <c r="Y104" s="25">
        <f>X104*M104</f>
        <v>6386.79</v>
      </c>
      <c r="Z104" s="17">
        <v>2.98E-3</v>
      </c>
      <c r="AA104" s="18">
        <f>M104*Z104</f>
        <v>44.261940000000003</v>
      </c>
      <c r="AB104" s="27">
        <f>IF(M104&gt;0,(AD104+AL104)/M104,0)</f>
        <v>3.3962608227294153E-3</v>
      </c>
      <c r="AC104" s="17">
        <v>2.5000000000000001E-4</v>
      </c>
      <c r="AD104" s="24">
        <f>AC104*M104</f>
        <v>3.7132499999999999</v>
      </c>
      <c r="AE104" s="117">
        <v>0.22189999999999999</v>
      </c>
      <c r="AF104" s="30">
        <f>AI104*(1-AJ104)*AE104</f>
        <v>47.049456999999997</v>
      </c>
      <c r="AG104" s="28">
        <f>IF(AND(AE104&gt;0,AC104&gt;0,Z104&gt;0),((Z104-AC104)*AE104)/((AE104-AC104)*Z104),0)</f>
        <v>0.91714066405558048</v>
      </c>
      <c r="AH104" s="60">
        <f t="shared" si="1"/>
        <v>0.92744163286798476</v>
      </c>
      <c r="AI104" s="12">
        <v>233</v>
      </c>
      <c r="AJ104" s="14">
        <v>0.09</v>
      </c>
      <c r="AK104" s="15">
        <v>0.22040000000000001</v>
      </c>
      <c r="AL104" s="30">
        <f>AI104*(1-AJ104)*AK104</f>
        <v>46.731412000000006</v>
      </c>
      <c r="AM104" s="19">
        <v>1.6</v>
      </c>
      <c r="AN104" s="19">
        <v>467.82</v>
      </c>
      <c r="AO104" s="101">
        <f>AO102+AI104-AN104</f>
        <v>280.89999999999981</v>
      </c>
      <c r="AP104" s="102"/>
      <c r="AQ104" s="12"/>
      <c r="AR104" s="31"/>
      <c r="AS104" s="20"/>
      <c r="AT104" s="20"/>
      <c r="AU104" s="20"/>
      <c r="AV104" s="20"/>
    </row>
    <row r="105" spans="1:48" x14ac:dyDescent="0.2">
      <c r="A105" s="158"/>
      <c r="B105" s="33">
        <v>2</v>
      </c>
      <c r="C105" s="11" t="s">
        <v>57</v>
      </c>
      <c r="D105" s="34">
        <v>19276</v>
      </c>
      <c r="E105" s="34">
        <v>4</v>
      </c>
      <c r="F105" s="34">
        <v>17320</v>
      </c>
      <c r="G105" s="35">
        <v>2.1</v>
      </c>
      <c r="H105" s="35">
        <v>7.1</v>
      </c>
      <c r="I105" s="34">
        <v>18044</v>
      </c>
      <c r="J105" s="35">
        <v>6</v>
      </c>
      <c r="K105" s="34">
        <v>16317</v>
      </c>
      <c r="L105" s="36">
        <v>7.3999999999999996E-2</v>
      </c>
      <c r="M105" s="37">
        <f>ROUND(K105*(1-L105),0)</f>
        <v>15110</v>
      </c>
      <c r="N105" s="38">
        <v>0.76600000000000001</v>
      </c>
      <c r="O105" s="25">
        <f>M105*N105</f>
        <v>11574.26</v>
      </c>
      <c r="P105" s="36">
        <v>0.20799999999999999</v>
      </c>
      <c r="Q105" s="25">
        <f>M105*P105</f>
        <v>3142.8799999999997</v>
      </c>
      <c r="R105" s="39">
        <v>2.5999999999999999E-2</v>
      </c>
      <c r="S105" s="25">
        <f>M105*R105</f>
        <v>392.85999999999996</v>
      </c>
      <c r="T105" s="28">
        <v>0.218</v>
      </c>
      <c r="U105" s="25">
        <f>M105*T105</f>
        <v>3293.98</v>
      </c>
      <c r="V105" s="39">
        <v>0.497</v>
      </c>
      <c r="W105" s="25">
        <f>M105*V105</f>
        <v>7509.67</v>
      </c>
      <c r="X105" s="39">
        <v>0.42</v>
      </c>
      <c r="Y105" s="25">
        <f>X105*M105</f>
        <v>6346.2</v>
      </c>
      <c r="Z105" s="40">
        <v>3.0100000000000001E-3</v>
      </c>
      <c r="AA105" s="18">
        <f>M105*Z105</f>
        <v>45.481099999999998</v>
      </c>
      <c r="AB105" s="27">
        <f>IF(M105&gt;0,(AD105+AL105)/M105,0)</f>
        <v>3.5725484050297819E-3</v>
      </c>
      <c r="AC105" s="40">
        <v>2.5000000000000001E-4</v>
      </c>
      <c r="AD105" s="37">
        <f>AC105*M105</f>
        <v>3.7774999999999999</v>
      </c>
      <c r="AE105" s="28">
        <v>0.2198</v>
      </c>
      <c r="AF105" s="41">
        <f>AI105*(1-AJ105)*AE105</f>
        <v>49.549953600000002</v>
      </c>
      <c r="AG105" s="28">
        <f>IF(AND(AE105&gt;0,AC105&gt;0,Z105&gt;0),((Z105-AC105)*AE105)/((AE105-AC105)*Z105),0)</f>
        <v>0.91798763856302279</v>
      </c>
      <c r="AH105" s="29">
        <f t="shared" si="1"/>
        <v>0.93106714520979528</v>
      </c>
      <c r="AI105" s="34">
        <v>248</v>
      </c>
      <c r="AJ105" s="36">
        <v>9.0999999999999998E-2</v>
      </c>
      <c r="AK105" s="38">
        <v>0.22270000000000001</v>
      </c>
      <c r="AL105" s="41">
        <f>AI105*(1-AJ105)*AK105</f>
        <v>50.203706400000009</v>
      </c>
      <c r="AM105" s="42">
        <v>1.67</v>
      </c>
      <c r="AN105" s="42"/>
      <c r="AO105" s="121">
        <f>AO104+AI105-AN105</f>
        <v>528.89999999999986</v>
      </c>
      <c r="AP105" s="104"/>
      <c r="AQ105" s="43"/>
      <c r="AR105" s="44"/>
      <c r="AS105" s="45"/>
      <c r="AT105" s="45"/>
      <c r="AU105" s="45"/>
      <c r="AV105" s="45"/>
    </row>
    <row r="106" spans="1:48" x14ac:dyDescent="0.2">
      <c r="A106" s="158"/>
      <c r="B106" s="33">
        <v>3</v>
      </c>
      <c r="C106" s="11" t="s">
        <v>54</v>
      </c>
      <c r="D106" s="43">
        <v>16917</v>
      </c>
      <c r="E106" s="43">
        <v>4</v>
      </c>
      <c r="F106" s="43">
        <v>14585</v>
      </c>
      <c r="G106" s="37">
        <v>1.7</v>
      </c>
      <c r="H106" s="37">
        <v>6.4</v>
      </c>
      <c r="I106" s="43">
        <v>15445</v>
      </c>
      <c r="J106" s="37">
        <v>6.6</v>
      </c>
      <c r="K106" s="43">
        <v>16370</v>
      </c>
      <c r="L106" s="39">
        <v>6.7000000000000004E-2</v>
      </c>
      <c r="M106" s="37">
        <f>ROUND(K106*(1-L106),0)</f>
        <v>15273</v>
      </c>
      <c r="N106" s="28">
        <v>0.67200000000000004</v>
      </c>
      <c r="O106" s="25">
        <f>M106*N106</f>
        <v>10263.456</v>
      </c>
      <c r="P106" s="39">
        <v>0.28699999999999998</v>
      </c>
      <c r="Q106" s="25">
        <f>M106*P106</f>
        <v>4383.3509999999997</v>
      </c>
      <c r="R106" s="39">
        <v>4.1000000000000002E-2</v>
      </c>
      <c r="S106" s="25">
        <f>M106*R106</f>
        <v>626.19299999999998</v>
      </c>
      <c r="T106" s="28">
        <v>0.22</v>
      </c>
      <c r="U106" s="25">
        <f>M106*T106</f>
        <v>3360.06</v>
      </c>
      <c r="V106" s="39">
        <v>0.51400000000000001</v>
      </c>
      <c r="W106" s="25">
        <f>M106*V106</f>
        <v>7850.3220000000001</v>
      </c>
      <c r="X106" s="39">
        <v>0.42</v>
      </c>
      <c r="Y106" s="25">
        <f>X106*M106</f>
        <v>6414.66</v>
      </c>
      <c r="Z106" s="47">
        <v>2.9399999999999999E-3</v>
      </c>
      <c r="AA106" s="18">
        <f>M106*Z106</f>
        <v>44.902619999999999</v>
      </c>
      <c r="AB106" s="27">
        <f>IF(M106&gt;0,(AD106+AL106)/M106,0)</f>
        <v>3.3537460813199767E-3</v>
      </c>
      <c r="AC106" s="47">
        <v>2.4000000000000001E-4</v>
      </c>
      <c r="AD106" s="37">
        <f>AC106*M106</f>
        <v>3.6655199999999999</v>
      </c>
      <c r="AE106" s="28">
        <v>0.2213</v>
      </c>
      <c r="AF106" s="41">
        <f>AI106*(1-AJ106)*AE106</f>
        <v>48.077646299999998</v>
      </c>
      <c r="AG106" s="28">
        <f>IF(AND(AE106&gt;0,AC106&gt;0,Z106&gt;0),((Z106-AC106)*AE106)/((AE106-AC106)*Z106),0)</f>
        <v>0.91936439825183658</v>
      </c>
      <c r="AH106" s="29">
        <f t="shared" si="1"/>
        <v>0.92945728034245734</v>
      </c>
      <c r="AI106" s="43">
        <v>239</v>
      </c>
      <c r="AJ106" s="39">
        <v>9.0999999999999998E-2</v>
      </c>
      <c r="AK106" s="28">
        <v>0.21890000000000001</v>
      </c>
      <c r="AL106" s="41">
        <f>AI106*(1-AJ106)*AK106</f>
        <v>47.556243900000005</v>
      </c>
      <c r="AM106" s="18">
        <v>1.7</v>
      </c>
      <c r="AN106" s="18"/>
      <c r="AO106" s="121">
        <f>AO105+AI106-AN106</f>
        <v>767.89999999999986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5" thickBot="1" x14ac:dyDescent="0.25">
      <c r="A107" s="159"/>
      <c r="B107" s="49" t="s">
        <v>38</v>
      </c>
      <c r="C107" s="50"/>
      <c r="D107" s="51">
        <f>SUM(D104:D106)</f>
        <v>46227</v>
      </c>
      <c r="E107" s="51"/>
      <c r="F107" s="51">
        <f>SUM(F104:F106)</f>
        <v>41467</v>
      </c>
      <c r="G107" s="52"/>
      <c r="H107" s="52"/>
      <c r="I107" s="51">
        <f>SUM(I104:I106)</f>
        <v>42976</v>
      </c>
      <c r="J107" s="52"/>
      <c r="K107" s="51">
        <f>SUM(K104:K106)</f>
        <v>48710</v>
      </c>
      <c r="L107" s="21">
        <f>IF(K107&gt;0,(K104*L104+K105*L105+K106*L106)/K107,0)</f>
        <v>7.1318558817491273E-2</v>
      </c>
      <c r="M107" s="52">
        <f>M104+M105+M106</f>
        <v>45236</v>
      </c>
      <c r="N107" s="53">
        <f>IF(M107&gt;0,O107/M107,0)</f>
        <v>0.73656125652135462</v>
      </c>
      <c r="O107" s="54">
        <f>O104+O105+O106</f>
        <v>33319.084999999999</v>
      </c>
      <c r="P107" s="21">
        <f>IF(M107&gt;0,Q107/M107,0)</f>
        <v>0.2313892696082766</v>
      </c>
      <c r="Q107" s="54">
        <f>Q104+Q105+Q106</f>
        <v>10467.125</v>
      </c>
      <c r="R107" s="21">
        <f>IF(M107&gt;0,S107/M107,0)</f>
        <v>3.204947387036873E-2</v>
      </c>
      <c r="S107" s="54">
        <f>S104+S105+S106</f>
        <v>1449.79</v>
      </c>
      <c r="T107" s="21">
        <f>IF(M107&gt;0,U107/M107,0)</f>
        <v>0.21637684587496683</v>
      </c>
      <c r="U107" s="54">
        <f>U104+U105+U106</f>
        <v>9788.0229999999992</v>
      </c>
      <c r="V107" s="21">
        <f>IF(M107&gt;0,W107/M107,0)</f>
        <v>0.50536645592006368</v>
      </c>
      <c r="W107" s="54">
        <f>W104+W105+W106</f>
        <v>22860.757000000001</v>
      </c>
      <c r="X107" s="21">
        <f>IF(M107&gt;0,Y107/M107,0)</f>
        <v>0.42328344681227342</v>
      </c>
      <c r="Y107" s="54">
        <f>Y104+Y105+Y106</f>
        <v>19147.650000000001</v>
      </c>
      <c r="Z107" s="55">
        <f>IF(M107&gt;0,AA107/M107,0)</f>
        <v>2.9765156070386423E-3</v>
      </c>
      <c r="AA107" s="56">
        <f>SUM(AA104:AA106)</f>
        <v>134.64566000000002</v>
      </c>
      <c r="AB107" s="55">
        <f>IF(M107&gt;0,(AB104*M104+AB105*M105+AB106*M106)/M107,0)</f>
        <v>3.4407912348571939E-3</v>
      </c>
      <c r="AC107" s="55">
        <f>IF(K107&gt;0,(K104*AC104+K105*AC105+K106*AC106)/K107,0)</f>
        <v>2.466392937795114E-4</v>
      </c>
      <c r="AD107" s="52">
        <f>SUM(AD104:AD106)</f>
        <v>11.156269999999999</v>
      </c>
      <c r="AE107" s="53">
        <f>IF(K107&gt;0,(K104*AE104+K105*AE105+K106*AE106)/K107,0)</f>
        <v>0.22099489427222335</v>
      </c>
      <c r="AF107" s="58">
        <f>SUM(AF104:AF106)</f>
        <v>144.6770569</v>
      </c>
      <c r="AG107" s="53">
        <f>IF(AND(AA107&gt;0),((AA104*AG104+AA105*AG105+AA106*AG106)/AA107),0)</f>
        <v>0.91816834533298608</v>
      </c>
      <c r="AH107" s="57">
        <f t="shared" si="1"/>
        <v>0.9293577635503868</v>
      </c>
      <c r="AI107" s="51">
        <f>SUM(AI104:AI106)</f>
        <v>720</v>
      </c>
      <c r="AJ107" s="21">
        <f>IF(AI107&gt;0,(AJ104*AI104+AJ105*AI105+AJ106*AI106)/AI107,0)</f>
        <v>9.0676388888888876E-2</v>
      </c>
      <c r="AK107" s="53">
        <f>IF(K107&gt;0,(AK104*K104+AK105*K105+AK106*K106)/K107,0)</f>
        <v>0.22066635393143094</v>
      </c>
      <c r="AL107" s="58">
        <f>SUM(AL104:AL106)</f>
        <v>144.49136230000002</v>
      </c>
      <c r="AM107" s="56"/>
      <c r="AN107" s="56">
        <f>SUM(AN104:AN106)</f>
        <v>467.82</v>
      </c>
      <c r="AO107" s="105"/>
      <c r="AP107" s="106">
        <f>AO106</f>
        <v>767.89999999999986</v>
      </c>
      <c r="AQ107" s="51">
        <f>SUM(AQ104:AQ106)</f>
        <v>0</v>
      </c>
      <c r="AR107" s="59"/>
      <c r="AS107" s="58"/>
      <c r="AT107" s="58"/>
      <c r="AU107" s="58"/>
      <c r="AV107" s="58"/>
    </row>
    <row r="108" spans="1:48" x14ac:dyDescent="0.2">
      <c r="A108" s="157">
        <v>27</v>
      </c>
      <c r="B108" s="23">
        <v>1</v>
      </c>
      <c r="C108" s="46" t="s">
        <v>50</v>
      </c>
      <c r="D108" s="12">
        <v>17050</v>
      </c>
      <c r="E108" s="12">
        <v>1</v>
      </c>
      <c r="F108" s="12">
        <v>14459</v>
      </c>
      <c r="G108" s="13">
        <v>1.7</v>
      </c>
      <c r="H108" s="13">
        <v>6.5</v>
      </c>
      <c r="I108" s="12">
        <v>15452</v>
      </c>
      <c r="J108" s="13">
        <v>6.5</v>
      </c>
      <c r="K108" s="12">
        <v>16277</v>
      </c>
      <c r="L108" s="14">
        <v>0.06</v>
      </c>
      <c r="M108" s="24">
        <f>ROUND(K108*(1-L108),0)</f>
        <v>15300</v>
      </c>
      <c r="N108" s="15">
        <v>0.70699999999999996</v>
      </c>
      <c r="O108" s="25">
        <f>M108*N108</f>
        <v>10817.099999999999</v>
      </c>
      <c r="P108" s="14">
        <v>0.25900000000000001</v>
      </c>
      <c r="Q108" s="25">
        <f>M108*P108</f>
        <v>3962.7000000000003</v>
      </c>
      <c r="R108" s="16">
        <v>3.4000000000000002E-2</v>
      </c>
      <c r="S108" s="25">
        <f>M108*R108</f>
        <v>520.20000000000005</v>
      </c>
      <c r="T108" s="26">
        <v>0.216</v>
      </c>
      <c r="U108" s="25">
        <f>M108*T108</f>
        <v>3304.8</v>
      </c>
      <c r="V108" s="16">
        <v>0.51300000000000001</v>
      </c>
      <c r="W108" s="25">
        <f>M108*V108</f>
        <v>7848.9000000000005</v>
      </c>
      <c r="X108" s="16">
        <v>0.43</v>
      </c>
      <c r="Y108" s="25">
        <f>X108*M108</f>
        <v>6579</v>
      </c>
      <c r="Z108" s="17">
        <v>2.8300000000000001E-3</v>
      </c>
      <c r="AA108" s="18">
        <f>M108*Z108</f>
        <v>43.298999999999999</v>
      </c>
      <c r="AB108" s="27">
        <f>IF(M108&gt;0,(AD108+AL108)/M108,0)</f>
        <v>3.1754697973856208E-3</v>
      </c>
      <c r="AC108" s="17">
        <v>3.3E-4</v>
      </c>
      <c r="AD108" s="24">
        <f>AC108*M108</f>
        <v>5.0490000000000004</v>
      </c>
      <c r="AE108" s="117">
        <v>0.2208</v>
      </c>
      <c r="AF108" s="30">
        <f>AI108*(1-AJ108)*AE108</f>
        <v>44.856182400000002</v>
      </c>
      <c r="AG108" s="28">
        <f>IF(AND(AE108&gt;0,AC108&gt;0,Z108&gt;0),((Z108-AC108)*AE108)/((AE108-AC108)*Z108),0)</f>
        <v>0.88471448965196575</v>
      </c>
      <c r="AH108" s="60">
        <f t="shared" si="1"/>
        <v>0.89746036599916978</v>
      </c>
      <c r="AI108" s="12">
        <v>223</v>
      </c>
      <c r="AJ108" s="14">
        <v>8.8999999999999996E-2</v>
      </c>
      <c r="AK108" s="15">
        <v>0.21429999999999999</v>
      </c>
      <c r="AL108" s="30">
        <f>AI108*(1-AJ108)*AK108</f>
        <v>43.535687899999999</v>
      </c>
      <c r="AM108" s="19">
        <v>1.65</v>
      </c>
      <c r="AN108" s="19"/>
      <c r="AO108" s="101">
        <f>AO106+AI108-AN108</f>
        <v>990.89999999999986</v>
      </c>
      <c r="AP108" s="102"/>
      <c r="AQ108" s="12"/>
      <c r="AR108" s="31"/>
      <c r="AS108" s="20"/>
      <c r="AT108" s="20"/>
      <c r="AU108" s="20"/>
      <c r="AV108" s="20"/>
    </row>
    <row r="109" spans="1:48" x14ac:dyDescent="0.2">
      <c r="A109" s="158"/>
      <c r="B109" s="33">
        <v>2</v>
      </c>
      <c r="C109" s="11" t="s">
        <v>51</v>
      </c>
      <c r="D109" s="34">
        <v>20200</v>
      </c>
      <c r="E109" s="34">
        <v>2</v>
      </c>
      <c r="F109" s="34">
        <v>16098</v>
      </c>
      <c r="G109" s="35">
        <v>2.9</v>
      </c>
      <c r="H109" s="35">
        <v>6</v>
      </c>
      <c r="I109" s="34">
        <v>17305</v>
      </c>
      <c r="J109" s="35">
        <v>7</v>
      </c>
      <c r="K109" s="34">
        <v>16246</v>
      </c>
      <c r="L109" s="36">
        <v>7.0999999999999994E-2</v>
      </c>
      <c r="M109" s="37">
        <f>ROUND(K109*(1-L109),0)</f>
        <v>15093</v>
      </c>
      <c r="N109" s="38">
        <v>0.77500000000000002</v>
      </c>
      <c r="O109" s="25">
        <f>M109*N109</f>
        <v>11697.075000000001</v>
      </c>
      <c r="P109" s="36">
        <v>0.19500000000000001</v>
      </c>
      <c r="Q109" s="25">
        <f>M109*P109</f>
        <v>2943.1350000000002</v>
      </c>
      <c r="R109" s="39">
        <v>0.03</v>
      </c>
      <c r="S109" s="25">
        <f>M109*R109</f>
        <v>452.78999999999996</v>
      </c>
      <c r="T109" s="28">
        <v>0.217</v>
      </c>
      <c r="U109" s="25">
        <f>M109*T109</f>
        <v>3275.181</v>
      </c>
      <c r="V109" s="39">
        <v>0.51800000000000002</v>
      </c>
      <c r="W109" s="25">
        <f>M109*V109</f>
        <v>7818.174</v>
      </c>
      <c r="X109" s="39">
        <v>0.41</v>
      </c>
      <c r="Y109" s="25">
        <f>X109*M109</f>
        <v>6188.1299999999992</v>
      </c>
      <c r="Z109" s="40">
        <v>2.9499999999999999E-3</v>
      </c>
      <c r="AA109" s="18">
        <f>M109*Z109</f>
        <v>44.524349999999998</v>
      </c>
      <c r="AB109" s="27">
        <f>IF(M109&gt;0,(AD109+AL109)/M109,0)</f>
        <v>3.2759138673557277E-3</v>
      </c>
      <c r="AC109" s="40">
        <v>2.4000000000000001E-4</v>
      </c>
      <c r="AD109" s="37">
        <f>AC109*M109</f>
        <v>3.6223200000000002</v>
      </c>
      <c r="AE109" s="28">
        <v>0.222</v>
      </c>
      <c r="AF109" s="41">
        <f>AI109*(1-AJ109)*AE109</f>
        <v>45.65652</v>
      </c>
      <c r="AG109" s="28">
        <f>IF(AND(AE109&gt;0,AC109&gt;0,Z109&gt;0),((Z109-AC109)*AE109)/((AE109-AC109)*Z109),0)</f>
        <v>0.91963827133318643</v>
      </c>
      <c r="AH109" s="29">
        <f t="shared" si="1"/>
        <v>0.92773735855065975</v>
      </c>
      <c r="AI109" s="34">
        <v>226</v>
      </c>
      <c r="AJ109" s="36">
        <v>0.09</v>
      </c>
      <c r="AK109" s="38">
        <v>0.2228</v>
      </c>
      <c r="AL109" s="41">
        <f>AI109*(1-AJ109)*AK109</f>
        <v>45.821047999999998</v>
      </c>
      <c r="AM109" s="42">
        <v>1.65</v>
      </c>
      <c r="AN109" s="42"/>
      <c r="AO109" s="121">
        <f>AO108+AI109-AN109</f>
        <v>1216.8999999999999</v>
      </c>
      <c r="AP109" s="104"/>
      <c r="AQ109" s="43"/>
      <c r="AR109" s="44"/>
      <c r="AS109" s="45"/>
      <c r="AT109" s="45"/>
      <c r="AU109" s="45"/>
      <c r="AV109" s="45"/>
    </row>
    <row r="110" spans="1:48" x14ac:dyDescent="0.2">
      <c r="A110" s="158"/>
      <c r="B110" s="33">
        <v>3</v>
      </c>
      <c r="C110" s="11" t="s">
        <v>54</v>
      </c>
      <c r="D110" s="43">
        <v>15128</v>
      </c>
      <c r="E110" s="43">
        <v>3</v>
      </c>
      <c r="F110" s="43">
        <v>16528</v>
      </c>
      <c r="G110" s="37">
        <v>2.2000000000000002</v>
      </c>
      <c r="H110" s="37">
        <v>7.2</v>
      </c>
      <c r="I110" s="43">
        <v>17345</v>
      </c>
      <c r="J110" s="37">
        <v>6.3</v>
      </c>
      <c r="K110" s="43">
        <v>16227</v>
      </c>
      <c r="L110" s="39">
        <v>7.2999999999999995E-2</v>
      </c>
      <c r="M110" s="37">
        <f>ROUND(K110*(1-L110),0)</f>
        <v>15042</v>
      </c>
      <c r="N110" s="28">
        <v>0.71299999999999997</v>
      </c>
      <c r="O110" s="25">
        <f>M110*N110</f>
        <v>10724.946</v>
      </c>
      <c r="P110" s="39">
        <v>0.253</v>
      </c>
      <c r="Q110" s="25">
        <f>M110*P110</f>
        <v>3805.6260000000002</v>
      </c>
      <c r="R110" s="39">
        <v>3.4000000000000002E-2</v>
      </c>
      <c r="S110" s="25">
        <f>M110*R110</f>
        <v>511.42800000000005</v>
      </c>
      <c r="T110" s="28">
        <v>0.223</v>
      </c>
      <c r="U110" s="25">
        <f>M110*T110</f>
        <v>3354.366</v>
      </c>
      <c r="V110" s="39">
        <v>0.502</v>
      </c>
      <c r="W110" s="25">
        <f>M110*V110</f>
        <v>7551.0839999999998</v>
      </c>
      <c r="X110" s="39">
        <v>0.41</v>
      </c>
      <c r="Y110" s="25">
        <f>X110*M110</f>
        <v>6167.2199999999993</v>
      </c>
      <c r="Z110" s="47">
        <v>2.98E-3</v>
      </c>
      <c r="AA110" s="18">
        <f>M110*Z110</f>
        <v>44.825159999999997</v>
      </c>
      <c r="AB110" s="27">
        <f>IF(M110&gt;0,(AD110+AL110)/M110,0)</f>
        <v>3.3487671054381069E-3</v>
      </c>
      <c r="AC110" s="47">
        <v>2.4000000000000001E-4</v>
      </c>
      <c r="AD110" s="37">
        <f>AC110*M110</f>
        <v>3.61008</v>
      </c>
      <c r="AE110" s="28">
        <v>0.2228</v>
      </c>
      <c r="AF110" s="41">
        <f>AI110*(1-AJ110)*AE110</f>
        <v>47.551758399999997</v>
      </c>
      <c r="AG110" s="28">
        <f>IF(AND(AE110&gt;0,AC110&gt;0,Z110&gt;0),((Z110-AC110)*AE110)/((AE110-AC110)*Z110),0)</f>
        <v>0.92045460028273784</v>
      </c>
      <c r="AH110" s="29">
        <f t="shared" si="1"/>
        <v>0.92934983377752345</v>
      </c>
      <c r="AI110" s="43">
        <v>233</v>
      </c>
      <c r="AJ110" s="39">
        <v>8.4000000000000005E-2</v>
      </c>
      <c r="AK110" s="28">
        <v>0.21909999999999999</v>
      </c>
      <c r="AL110" s="41">
        <f>AI110*(1-AJ110)*AK110</f>
        <v>46.762074800000001</v>
      </c>
      <c r="AM110" s="18">
        <v>1.7</v>
      </c>
      <c r="AN110" s="18"/>
      <c r="AO110" s="121">
        <f>AO109+AI110-AN110</f>
        <v>1449.8999999999999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5" thickBot="1" x14ac:dyDescent="0.25">
      <c r="A111" s="159"/>
      <c r="B111" s="49" t="s">
        <v>38</v>
      </c>
      <c r="C111" s="50"/>
      <c r="D111" s="51">
        <f>SUM(D108:D110)</f>
        <v>52378</v>
      </c>
      <c r="E111" s="51"/>
      <c r="F111" s="51">
        <f>SUM(F108:F110)</f>
        <v>47085</v>
      </c>
      <c r="G111" s="52"/>
      <c r="H111" s="52"/>
      <c r="I111" s="51">
        <f>SUM(I108:I110)</f>
        <v>50102</v>
      </c>
      <c r="J111" s="52"/>
      <c r="K111" s="51">
        <f>SUM(K108:K110)</f>
        <v>48750</v>
      </c>
      <c r="L111" s="21">
        <f>IF(K111&gt;0,(K108*L108+K109*L109+K110*L110)/K111,0)</f>
        <v>6.7992964102564099E-2</v>
      </c>
      <c r="M111" s="52">
        <f>M108+M109+M110</f>
        <v>45435</v>
      </c>
      <c r="N111" s="53">
        <f>IF(M111&gt;0,O111/M111,0)</f>
        <v>0.73157523935292179</v>
      </c>
      <c r="O111" s="54">
        <f>O108+O109+O110</f>
        <v>33239.120999999999</v>
      </c>
      <c r="P111" s="21">
        <f>IF(M111&gt;0,Q111/M111,0)</f>
        <v>0.23575351601188513</v>
      </c>
      <c r="Q111" s="54">
        <f>Q108+Q109+Q110</f>
        <v>10711.461000000001</v>
      </c>
      <c r="R111" s="21">
        <f>IF(M111&gt;0,S111/M111,0)</f>
        <v>3.2671244635193136E-2</v>
      </c>
      <c r="S111" s="54">
        <f>S108+S109+S110</f>
        <v>1484.4180000000001</v>
      </c>
      <c r="T111" s="21">
        <f>IF(M111&gt;0,U111/M111,0)</f>
        <v>0.21864965335094089</v>
      </c>
      <c r="U111" s="54">
        <f>U108+U109+U110</f>
        <v>9934.3469999999998</v>
      </c>
      <c r="V111" s="21">
        <f>IF(M111&gt;0,W111/M111,0)</f>
        <v>0.5110192142621327</v>
      </c>
      <c r="W111" s="54">
        <f>W108+W109+W110</f>
        <v>23218.157999999999</v>
      </c>
      <c r="X111" s="21">
        <f>IF(M111&gt;0,Y111/M111,0)</f>
        <v>0.41673489600528224</v>
      </c>
      <c r="Y111" s="54">
        <f>Y108+Y109+Y110</f>
        <v>18934.349999999999</v>
      </c>
      <c r="Z111" s="55">
        <f>IF(M111&gt;0,AA111/M111,0)</f>
        <v>2.9195226147243312E-3</v>
      </c>
      <c r="AA111" s="56">
        <f>SUM(AA108:AA110)</f>
        <v>132.64850999999999</v>
      </c>
      <c r="AB111" s="55">
        <f>IF(M111&gt;0,(AB108*M108+AB109*M109+AB110*M110)/M111,0)</f>
        <v>3.2662091053152855E-3</v>
      </c>
      <c r="AC111" s="55">
        <f>IF(K111&gt;0,(K108*AC108+K109*AC109+K110*AC110)/K111,0)</f>
        <v>2.7004984615384617E-4</v>
      </c>
      <c r="AD111" s="52">
        <f>SUM(AD108:AD110)</f>
        <v>12.281400000000001</v>
      </c>
      <c r="AE111" s="53">
        <f>IF(K111&gt;0,(K108*AE108+K109*AE109+K110*AE110)/K111,0)</f>
        <v>0.22186562461538459</v>
      </c>
      <c r="AF111" s="58">
        <f>SUM(AF108:AF110)</f>
        <v>138.06446080000001</v>
      </c>
      <c r="AG111" s="53">
        <f>IF(AND(AA111&gt;0),((AA108*AG108+AA109*AG109+AA110*AG110)/AA111),0)</f>
        <v>0.90851434127744068</v>
      </c>
      <c r="AH111" s="57">
        <f t="shared" si="1"/>
        <v>0.91845404453468671</v>
      </c>
      <c r="AI111" s="51">
        <f>SUM(AI108:AI110)</f>
        <v>682</v>
      </c>
      <c r="AJ111" s="21">
        <f>IF(AI111&gt;0,(AJ108*AI108+AJ109*AI109+AJ110*AI110)/AI111,0)</f>
        <v>8.7623167155425216E-2</v>
      </c>
      <c r="AK111" s="53">
        <f>IF(K111&gt;0,(AK108*K108+AK109*K109+AK110*K110)/K111,0)</f>
        <v>0.21873037128205125</v>
      </c>
      <c r="AL111" s="58">
        <f>SUM(AL108:AL110)</f>
        <v>136.11881069999998</v>
      </c>
      <c r="AM111" s="56"/>
      <c r="AN111" s="56">
        <f>SUM(AN108:AN110)</f>
        <v>0</v>
      </c>
      <c r="AO111" s="105"/>
      <c r="AP111" s="106">
        <f>AO110</f>
        <v>1449.8999999999999</v>
      </c>
      <c r="AQ111" s="51">
        <f>SUM(AQ108:AQ110)</f>
        <v>0</v>
      </c>
      <c r="AR111" s="59"/>
      <c r="AS111" s="58"/>
      <c r="AT111" s="58"/>
      <c r="AU111" s="58"/>
      <c r="AV111" s="58"/>
    </row>
    <row r="112" spans="1:48" x14ac:dyDescent="0.2">
      <c r="A112" s="157">
        <v>28</v>
      </c>
      <c r="B112" s="23">
        <v>1</v>
      </c>
      <c r="C112" s="46" t="s">
        <v>50</v>
      </c>
      <c r="D112" s="12">
        <v>16800</v>
      </c>
      <c r="E112" s="12">
        <v>0</v>
      </c>
      <c r="F112" s="12">
        <v>16841</v>
      </c>
      <c r="G112" s="13">
        <v>2</v>
      </c>
      <c r="H112" s="13">
        <v>5.4</v>
      </c>
      <c r="I112" s="12">
        <v>17997</v>
      </c>
      <c r="J112" s="13">
        <v>5.7</v>
      </c>
      <c r="K112" s="12">
        <v>16222</v>
      </c>
      <c r="L112" s="14">
        <v>7.4999999999999997E-2</v>
      </c>
      <c r="M112" s="24">
        <f>ROUND(K112*(1-L112),0)</f>
        <v>15005</v>
      </c>
      <c r="N112" s="15">
        <v>0.70099999999999996</v>
      </c>
      <c r="O112" s="25">
        <f>M112*N112</f>
        <v>10518.504999999999</v>
      </c>
      <c r="P112" s="14">
        <v>0.27700000000000002</v>
      </c>
      <c r="Q112" s="25">
        <f>M112*P112</f>
        <v>4156.3850000000002</v>
      </c>
      <c r="R112" s="16">
        <v>2.1999999999999999E-2</v>
      </c>
      <c r="S112" s="25">
        <f>M112*R112</f>
        <v>330.10999999999996</v>
      </c>
      <c r="T112" s="26">
        <v>0.216</v>
      </c>
      <c r="U112" s="25">
        <f>M112*T112</f>
        <v>3241.08</v>
      </c>
      <c r="V112" s="16">
        <v>0.49199999999999999</v>
      </c>
      <c r="W112" s="25">
        <f>M112*V112</f>
        <v>7382.46</v>
      </c>
      <c r="X112" s="16">
        <v>0.43</v>
      </c>
      <c r="Y112" s="25">
        <f>X112*M112</f>
        <v>6452.15</v>
      </c>
      <c r="Z112" s="17">
        <v>2.98E-3</v>
      </c>
      <c r="AA112" s="18">
        <f>M112*Z112</f>
        <v>44.7149</v>
      </c>
      <c r="AB112" s="27">
        <f>IF(M112&gt;0,(AD112+AL112)/M112,0)</f>
        <v>3.1340073575474845E-3</v>
      </c>
      <c r="AC112" s="17">
        <v>2.3000000000000001E-4</v>
      </c>
      <c r="AD112" s="24">
        <f>AC112*M112</f>
        <v>3.4511500000000002</v>
      </c>
      <c r="AE112" s="117">
        <v>0.22509999999999999</v>
      </c>
      <c r="AF112" s="30">
        <f>AI112*(1-AJ112)*AE112</f>
        <v>44.342899200000005</v>
      </c>
      <c r="AG112" s="28">
        <f>IF(AND(AE112&gt;0,AC112&gt;0,Z112&gt;0),((Z112-AC112)*AE112)/((AE112-AC112)*Z112),0)</f>
        <v>0.92376266317033884</v>
      </c>
      <c r="AH112" s="60">
        <f t="shared" si="1"/>
        <v>0.92757600934338669</v>
      </c>
      <c r="AI112" s="12">
        <v>216</v>
      </c>
      <c r="AJ112" s="14">
        <v>8.7999999999999995E-2</v>
      </c>
      <c r="AK112" s="15">
        <v>0.22120000000000001</v>
      </c>
      <c r="AL112" s="30">
        <f>AI112*(1-AJ112)*AK112</f>
        <v>43.574630400000004</v>
      </c>
      <c r="AM112" s="19">
        <v>1.65</v>
      </c>
      <c r="AN112" s="19"/>
      <c r="AO112" s="101">
        <f>AO110+AI112-AN112</f>
        <v>1665.8999999999999</v>
      </c>
      <c r="AP112" s="102"/>
      <c r="AQ112" s="12"/>
      <c r="AR112" s="31"/>
      <c r="AS112" s="20"/>
      <c r="AT112" s="20"/>
      <c r="AU112" s="20"/>
      <c r="AV112" s="20"/>
    </row>
    <row r="113" spans="1:48" x14ac:dyDescent="0.2">
      <c r="A113" s="158"/>
      <c r="B113" s="33">
        <v>2</v>
      </c>
      <c r="C113" s="46" t="s">
        <v>52</v>
      </c>
      <c r="D113" s="34">
        <v>19800</v>
      </c>
      <c r="E113" s="34">
        <v>3</v>
      </c>
      <c r="F113" s="34">
        <v>17487</v>
      </c>
      <c r="G113" s="35">
        <v>2</v>
      </c>
      <c r="H113" s="35">
        <v>5.8</v>
      </c>
      <c r="I113" s="34">
        <v>18777</v>
      </c>
      <c r="J113" s="35">
        <v>5.5</v>
      </c>
      <c r="K113" s="34">
        <v>16229</v>
      </c>
      <c r="L113" s="36">
        <v>7.3999999999999996E-2</v>
      </c>
      <c r="M113" s="37">
        <f>ROUND(K113*(1-L113),0)</f>
        <v>15028</v>
      </c>
      <c r="N113" s="38">
        <v>0.53300000000000003</v>
      </c>
      <c r="O113" s="25">
        <f>M113*N113</f>
        <v>8009.9240000000009</v>
      </c>
      <c r="P113" s="36">
        <v>0.436</v>
      </c>
      <c r="Q113" s="25">
        <f>M113*P113</f>
        <v>6552.2079999999996</v>
      </c>
      <c r="R113" s="39">
        <v>3.1E-2</v>
      </c>
      <c r="S113" s="25">
        <f>M113*R113</f>
        <v>465.86799999999999</v>
      </c>
      <c r="T113" s="28">
        <v>0.22500000000000001</v>
      </c>
      <c r="U113" s="25">
        <f>M113*T113</f>
        <v>3381.3</v>
      </c>
      <c r="V113" s="39">
        <v>0.50600000000000001</v>
      </c>
      <c r="W113" s="25">
        <f>M113*V113</f>
        <v>7604.1679999999997</v>
      </c>
      <c r="X113" s="39">
        <v>0.41</v>
      </c>
      <c r="Y113" s="25">
        <f>X113*M113</f>
        <v>6161.48</v>
      </c>
      <c r="Z113" s="40">
        <v>3.0200000000000001E-3</v>
      </c>
      <c r="AA113" s="18">
        <f>M113*Z113</f>
        <v>45.38456</v>
      </c>
      <c r="AB113" s="27">
        <f>IF(M113&gt;0,(AD113+AL113)/M113,0)</f>
        <v>3.3031392733564014E-3</v>
      </c>
      <c r="AC113" s="40">
        <v>2.3000000000000001E-4</v>
      </c>
      <c r="AD113" s="37">
        <f>AC113*M113</f>
        <v>3.4564400000000002</v>
      </c>
      <c r="AE113" s="28">
        <v>0.22270000000000001</v>
      </c>
      <c r="AF113" s="41">
        <f>AI113*(1-AJ113)*AE113</f>
        <v>46.813767000000006</v>
      </c>
      <c r="AG113" s="28">
        <f>IF(AND(AE113&gt;0,AC113&gt;0,Z113&gt;0),((Z113-AC113)*AE113)/((AE113-AC113)*Z113),0)</f>
        <v>0.92479617015107629</v>
      </c>
      <c r="AH113" s="29">
        <f t="shared" si="1"/>
        <v>0.93134427732963665</v>
      </c>
      <c r="AI113" s="34">
        <v>231</v>
      </c>
      <c r="AJ113" s="36">
        <v>0.09</v>
      </c>
      <c r="AK113" s="38">
        <v>0.21970000000000001</v>
      </c>
      <c r="AL113" s="41">
        <f>AI113*(1-AJ113)*AK113</f>
        <v>46.183137000000002</v>
      </c>
      <c r="AM113" s="42">
        <v>1.6</v>
      </c>
      <c r="AN113" s="42"/>
      <c r="AO113" s="121">
        <f>AO112+AI113-AN113</f>
        <v>1896.8999999999999</v>
      </c>
      <c r="AP113" s="104"/>
      <c r="AQ113" s="43"/>
      <c r="AR113" s="44"/>
      <c r="AS113" s="45"/>
      <c r="AT113" s="45"/>
      <c r="AU113" s="45"/>
      <c r="AV113" s="45"/>
    </row>
    <row r="114" spans="1:48" x14ac:dyDescent="0.2">
      <c r="A114" s="158"/>
      <c r="B114" s="33">
        <v>3</v>
      </c>
      <c r="C114" s="11" t="s">
        <v>54</v>
      </c>
      <c r="D114" s="43">
        <v>16781</v>
      </c>
      <c r="E114" s="43">
        <v>2</v>
      </c>
      <c r="F114" s="43">
        <v>17665</v>
      </c>
      <c r="G114" s="37">
        <v>2.1</v>
      </c>
      <c r="H114" s="37">
        <v>5.4</v>
      </c>
      <c r="I114" s="43">
        <v>18268</v>
      </c>
      <c r="J114" s="37">
        <v>4.9000000000000004</v>
      </c>
      <c r="K114" s="43">
        <v>16166</v>
      </c>
      <c r="L114" s="39">
        <v>7.1999999999999995E-2</v>
      </c>
      <c r="M114" s="37">
        <f>ROUND(K114*(1-L114),0)</f>
        <v>15002</v>
      </c>
      <c r="N114" s="28">
        <v>0.68</v>
      </c>
      <c r="O114" s="25">
        <f>M114*N114</f>
        <v>10201.36</v>
      </c>
      <c r="P114" s="39">
        <v>0.27800000000000002</v>
      </c>
      <c r="Q114" s="25">
        <f>M114*P114</f>
        <v>4170.5560000000005</v>
      </c>
      <c r="R114" s="39">
        <v>4.2000000000000003E-2</v>
      </c>
      <c r="S114" s="25">
        <f>M114*R114</f>
        <v>630.08400000000006</v>
      </c>
      <c r="T114" s="28">
        <v>0.22500000000000001</v>
      </c>
      <c r="U114" s="25">
        <f>M114*T114</f>
        <v>3375.4500000000003</v>
      </c>
      <c r="V114" s="39">
        <v>0.50600000000000001</v>
      </c>
      <c r="W114" s="25">
        <f>M114*V114</f>
        <v>7591.0119999999997</v>
      </c>
      <c r="X114" s="39">
        <v>0.41</v>
      </c>
      <c r="Y114" s="25">
        <f>X114*M114</f>
        <v>6150.82</v>
      </c>
      <c r="Z114" s="47">
        <v>2.9099999999999998E-3</v>
      </c>
      <c r="AA114" s="18">
        <f>M114*Z114</f>
        <v>43.655819999999999</v>
      </c>
      <c r="AB114" s="27">
        <f>IF(M114&gt;0,(AD114+AL114)/M114,0)</f>
        <v>3.3143375549926678E-3</v>
      </c>
      <c r="AC114" s="47">
        <v>2.3000000000000001E-4</v>
      </c>
      <c r="AD114" s="37">
        <f>AC114*M114</f>
        <v>3.4504600000000001</v>
      </c>
      <c r="AE114" s="28">
        <v>0.23230000000000001</v>
      </c>
      <c r="AF114" s="41">
        <f>AI114*(1-AJ114)*AE114</f>
        <v>47.456102400000006</v>
      </c>
      <c r="AG114" s="28">
        <f>IF(AND(AE114&gt;0,AC114&gt;0,Z114&gt;0),((Z114-AC114)*AE114)/((AE114-AC114)*Z114),0)</f>
        <v>0.92187494678477888</v>
      </c>
      <c r="AH114" s="29">
        <f t="shared" si="1"/>
        <v>0.93155047903026933</v>
      </c>
      <c r="AI114" s="43">
        <v>224</v>
      </c>
      <c r="AJ114" s="39">
        <v>8.7999999999999995E-2</v>
      </c>
      <c r="AK114" s="28">
        <v>0.22650000000000001</v>
      </c>
      <c r="AL114" s="41">
        <f>AI114*(1-AJ114)*AK114</f>
        <v>46.271232000000005</v>
      </c>
      <c r="AM114" s="18">
        <v>1.68</v>
      </c>
      <c r="AN114" s="18"/>
      <c r="AO114" s="121">
        <f>AO113+AI114-AN114</f>
        <v>2120.8999999999996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5" thickBot="1" x14ac:dyDescent="0.25">
      <c r="A115" s="159"/>
      <c r="B115" s="49" t="s">
        <v>38</v>
      </c>
      <c r="C115" s="50"/>
      <c r="D115" s="51">
        <f>SUM(D112:D114)</f>
        <v>53381</v>
      </c>
      <c r="E115" s="51"/>
      <c r="F115" s="51">
        <f>SUM(F112:F114)</f>
        <v>51993</v>
      </c>
      <c r="G115" s="52"/>
      <c r="H115" s="52"/>
      <c r="I115" s="51">
        <f>SUM(I112:I114)</f>
        <v>55042</v>
      </c>
      <c r="J115" s="52"/>
      <c r="K115" s="51">
        <f>SUM(K112:K114)</f>
        <v>48617</v>
      </c>
      <c r="L115" s="21">
        <f>IF(K115&gt;0,(K112*L112+K113*L113+K114*L114)/K115,0)</f>
        <v>7.3668634428286403E-2</v>
      </c>
      <c r="M115" s="52">
        <f>M112+M113+M114</f>
        <v>45035</v>
      </c>
      <c r="N115" s="53">
        <f>IF(M115&gt;0,O115/M115,0)</f>
        <v>0.63794357721771955</v>
      </c>
      <c r="O115" s="54">
        <f>O112+O113+O114</f>
        <v>28729.789000000001</v>
      </c>
      <c r="P115" s="21">
        <f>IF(M115&gt;0,Q115/M115,0)</f>
        <v>0.33039078494504276</v>
      </c>
      <c r="Q115" s="54">
        <f>Q112+Q113+Q114</f>
        <v>14879.149000000001</v>
      </c>
      <c r="R115" s="21">
        <f>IF(M115&gt;0,S115/M115,0)</f>
        <v>3.1665637837237699E-2</v>
      </c>
      <c r="S115" s="54">
        <f>S112+S113+S114</f>
        <v>1426.0619999999999</v>
      </c>
      <c r="T115" s="21">
        <f>IF(M115&gt;0,U115/M115,0)</f>
        <v>0.22200133229710226</v>
      </c>
      <c r="U115" s="54">
        <f>U112+U113+U114</f>
        <v>9997.83</v>
      </c>
      <c r="V115" s="21">
        <f>IF(M115&gt;0,W115/M115,0)</f>
        <v>0.50133540579549241</v>
      </c>
      <c r="W115" s="54">
        <f>W112+W113+W114</f>
        <v>22577.64</v>
      </c>
      <c r="X115" s="21">
        <f>IF(M115&gt;0,Y115/M115,0)</f>
        <v>0.41666370600643937</v>
      </c>
      <c r="Y115" s="54">
        <f>Y112+Y113+Y114</f>
        <v>18764.449999999997</v>
      </c>
      <c r="Z115" s="55">
        <f>IF(M115&gt;0,AA115/M115,0)</f>
        <v>2.9700295325857666E-3</v>
      </c>
      <c r="AA115" s="56">
        <f>SUM(AA112:AA114)</f>
        <v>133.75528</v>
      </c>
      <c r="AB115" s="55">
        <f>IF(M115&gt;0,(AB112*M112+AB113*M113+AB114*M114)/M115,0)</f>
        <v>3.2505173620517381E-3</v>
      </c>
      <c r="AC115" s="55">
        <f>IF(K115&gt;0,(K112*AC112+K113*AC113+K114*AC114)/K115,0)</f>
        <v>2.3000000000000001E-4</v>
      </c>
      <c r="AD115" s="52">
        <f>SUM(AD112:AD114)</f>
        <v>10.35805</v>
      </c>
      <c r="AE115" s="53">
        <f>IF(K115&gt;0,(K112*AE112+K113*AE113+K114*AE114)/K115,0)</f>
        <v>0.22669297365119198</v>
      </c>
      <c r="AF115" s="58">
        <f>SUM(AF112:AF114)</f>
        <v>138.61276860000004</v>
      </c>
      <c r="AG115" s="53">
        <f>IF(AND(AA115&gt;0),((AA112*AG112+AA113*AG113+AA114*AG114)/AA115),0)</f>
        <v>0.92349721909096216</v>
      </c>
      <c r="AH115" s="57">
        <f t="shared" si="1"/>
        <v>0.93020375789507104</v>
      </c>
      <c r="AI115" s="51">
        <f>SUM(AI112:AI114)</f>
        <v>671</v>
      </c>
      <c r="AJ115" s="21">
        <f>IF(AI115&gt;0,(AJ112*AI112+AJ113*AI113+AJ114*AI114)/AI115,0)</f>
        <v>8.8688524590163936E-2</v>
      </c>
      <c r="AK115" s="53">
        <f>IF(K115&gt;0,(AK112*K112+AK113*K113+AK114*K114)/K115,0)</f>
        <v>0.22246162247773413</v>
      </c>
      <c r="AL115" s="58">
        <f>SUM(AL112:AL114)</f>
        <v>136.0289994</v>
      </c>
      <c r="AM115" s="56"/>
      <c r="AN115" s="56">
        <f>SUM(AN112:AN114)</f>
        <v>0</v>
      </c>
      <c r="AO115" s="105"/>
      <c r="AP115" s="106">
        <f>AO114</f>
        <v>2120.8999999999996</v>
      </c>
      <c r="AQ115" s="51">
        <f>SUM(AQ112:AQ114)</f>
        <v>0</v>
      </c>
      <c r="AR115" s="59"/>
      <c r="AS115" s="58"/>
      <c r="AT115" s="58"/>
      <c r="AU115" s="58"/>
      <c r="AV115" s="58"/>
    </row>
    <row r="116" spans="1:48" x14ac:dyDescent="0.2">
      <c r="A116" s="158">
        <v>29</v>
      </c>
      <c r="B116" s="33">
        <v>1</v>
      </c>
      <c r="C116" s="46" t="s">
        <v>50</v>
      </c>
      <c r="D116" s="12">
        <v>6498</v>
      </c>
      <c r="E116" s="12">
        <v>1</v>
      </c>
      <c r="F116" s="12">
        <v>10713</v>
      </c>
      <c r="G116" s="13">
        <v>2.7</v>
      </c>
      <c r="H116" s="13">
        <v>6</v>
      </c>
      <c r="I116" s="12">
        <v>11367</v>
      </c>
      <c r="J116" s="13">
        <v>6.6</v>
      </c>
      <c r="K116" s="12">
        <v>16052</v>
      </c>
      <c r="L116" s="14">
        <v>6.2E-2</v>
      </c>
      <c r="M116" s="24">
        <f>ROUND(K116*(1-L116),0)</f>
        <v>15057</v>
      </c>
      <c r="N116" s="15">
        <v>0.748</v>
      </c>
      <c r="O116" s="25">
        <f>M116*N116</f>
        <v>11262.636</v>
      </c>
      <c r="P116" s="14">
        <v>0.22900000000000001</v>
      </c>
      <c r="Q116" s="25">
        <f>M116*P116</f>
        <v>3448.0530000000003</v>
      </c>
      <c r="R116" s="16">
        <v>2.3E-2</v>
      </c>
      <c r="S116" s="25">
        <f>M116*R116</f>
        <v>346.31099999999998</v>
      </c>
      <c r="T116" s="26">
        <v>0.20699999999999999</v>
      </c>
      <c r="U116" s="25">
        <f>M116*T116</f>
        <v>3116.799</v>
      </c>
      <c r="V116" s="16">
        <v>0.51800000000000002</v>
      </c>
      <c r="W116" s="25">
        <f>M116*V116</f>
        <v>7799.5259999999998</v>
      </c>
      <c r="X116" s="16">
        <v>0.42</v>
      </c>
      <c r="Y116" s="25">
        <f>X116*M116</f>
        <v>6323.94</v>
      </c>
      <c r="Z116" s="17">
        <v>2.8400000000000001E-3</v>
      </c>
      <c r="AA116" s="18">
        <f>M116*Z116</f>
        <v>42.761879999999998</v>
      </c>
      <c r="AB116" s="27">
        <f>IF(M116&gt;0,(AD116+AL116)/M116,0)</f>
        <v>2.9524626419605501E-3</v>
      </c>
      <c r="AC116" s="17">
        <v>2.3000000000000001E-4</v>
      </c>
      <c r="AD116" s="24">
        <f>AC116*M116</f>
        <v>3.4631099999999999</v>
      </c>
      <c r="AE116" s="117">
        <v>0.23599999999999999</v>
      </c>
      <c r="AF116" s="30">
        <f>AI116*(1-AJ116)*AE116</f>
        <v>41.970239999999997</v>
      </c>
      <c r="AG116" s="28">
        <f>IF(AND(AE116&gt;0,AC116&gt;0,Z116&gt;0),((Z116-AC116)*AE116)/((AE116-AC116)*Z116),0)</f>
        <v>0.91991060755677978</v>
      </c>
      <c r="AH116" s="60">
        <f t="shared" si="1"/>
        <v>0.92301994737715887</v>
      </c>
      <c r="AI116" s="12">
        <v>195</v>
      </c>
      <c r="AJ116" s="14">
        <v>8.7999999999999995E-2</v>
      </c>
      <c r="AK116" s="15">
        <v>0.23050000000000001</v>
      </c>
      <c r="AL116" s="30">
        <f>AI116*(1-AJ116)*AK116</f>
        <v>40.99212</v>
      </c>
      <c r="AM116" s="19">
        <v>1.65</v>
      </c>
      <c r="AN116" s="19">
        <v>453.04</v>
      </c>
      <c r="AO116" s="101">
        <f>AO114+AI116-AN116</f>
        <v>1862.8599999999997</v>
      </c>
      <c r="AP116" s="120"/>
      <c r="AQ116" s="12"/>
      <c r="AR116" s="31"/>
      <c r="AS116" s="20"/>
      <c r="AT116" s="20"/>
      <c r="AU116" s="20"/>
      <c r="AV116" s="20"/>
    </row>
    <row r="117" spans="1:48" x14ac:dyDescent="0.2">
      <c r="A117" s="158"/>
      <c r="B117" s="33">
        <v>2</v>
      </c>
      <c r="C117" s="11" t="s">
        <v>51</v>
      </c>
      <c r="D117" s="34">
        <v>17400</v>
      </c>
      <c r="E117" s="34">
        <v>4</v>
      </c>
      <c r="F117" s="34">
        <v>15762</v>
      </c>
      <c r="G117" s="35">
        <v>2.2999999999999998</v>
      </c>
      <c r="H117" s="35">
        <v>5.9</v>
      </c>
      <c r="I117" s="34">
        <v>16168</v>
      </c>
      <c r="J117" s="35">
        <v>6.5</v>
      </c>
      <c r="K117" s="34">
        <v>16215</v>
      </c>
      <c r="L117" s="36">
        <v>7.5999999999999998E-2</v>
      </c>
      <c r="M117" s="37">
        <f>ROUND(K117*(1-L117),0)</f>
        <v>14983</v>
      </c>
      <c r="N117" s="38">
        <v>0.60499999999999998</v>
      </c>
      <c r="O117" s="25">
        <f>M117*N117</f>
        <v>9064.7150000000001</v>
      </c>
      <c r="P117" s="36">
        <v>0.36199999999999999</v>
      </c>
      <c r="Q117" s="25">
        <f>M117*P117</f>
        <v>5423.8459999999995</v>
      </c>
      <c r="R117" s="39">
        <v>3.3000000000000002E-2</v>
      </c>
      <c r="S117" s="25">
        <f>M117*R117</f>
        <v>494.43900000000002</v>
      </c>
      <c r="T117" s="28">
        <v>0.20799999999999999</v>
      </c>
      <c r="U117" s="25">
        <f>M117*T117</f>
        <v>3116.4639999999999</v>
      </c>
      <c r="V117" s="39">
        <v>0.5</v>
      </c>
      <c r="W117" s="25">
        <f>M117*V117</f>
        <v>7491.5</v>
      </c>
      <c r="X117" s="39">
        <v>0.41</v>
      </c>
      <c r="Y117" s="25">
        <f>X117*M117</f>
        <v>6143.03</v>
      </c>
      <c r="Z117" s="40">
        <v>2.8700000000000002E-3</v>
      </c>
      <c r="AA117" s="18">
        <f>M117*Z117</f>
        <v>43.00121</v>
      </c>
      <c r="AB117" s="27">
        <f>IF(M117&gt;0,(AD117+AL117)/M117,0)</f>
        <v>3.1511621571113932E-3</v>
      </c>
      <c r="AC117" s="40">
        <v>2.5000000000000001E-4</v>
      </c>
      <c r="AD117" s="37">
        <f>AC117*M117</f>
        <v>3.7457500000000001</v>
      </c>
      <c r="AE117" s="28">
        <v>0.2261</v>
      </c>
      <c r="AF117" s="41">
        <f>AI117*(1-AJ117)*AE117</f>
        <v>43.143723700000002</v>
      </c>
      <c r="AG117" s="28">
        <f>IF(AND(AE117&gt;0,AC117&gt;0,Z117&gt;0),((Z117-AC117)*AE117)/((AE117-AC117)*Z117),0)</f>
        <v>0.91390249302094528</v>
      </c>
      <c r="AH117" s="29">
        <f t="shared" si="1"/>
        <v>0.92167568727439597</v>
      </c>
      <c r="AI117" s="34">
        <v>209</v>
      </c>
      <c r="AJ117" s="36">
        <v>8.6999999999999994E-2</v>
      </c>
      <c r="AK117" s="38">
        <v>0.2278</v>
      </c>
      <c r="AL117" s="41">
        <f>AI117*(1-AJ117)*AK117</f>
        <v>43.468112600000005</v>
      </c>
      <c r="AM117" s="42">
        <v>1.65</v>
      </c>
      <c r="AN117" s="42"/>
      <c r="AO117" s="121">
        <f>AO116+AI117-AN117</f>
        <v>2071.8599999999997</v>
      </c>
      <c r="AP117" s="104"/>
      <c r="AQ117" s="43"/>
      <c r="AR117" s="44"/>
      <c r="AS117" s="45"/>
      <c r="AT117" s="45"/>
      <c r="AU117" s="45"/>
      <c r="AV117" s="45"/>
    </row>
    <row r="118" spans="1:48" x14ac:dyDescent="0.2">
      <c r="A118" s="158"/>
      <c r="B118" s="33">
        <v>3</v>
      </c>
      <c r="C118" s="46" t="s">
        <v>56</v>
      </c>
      <c r="D118" s="43">
        <v>21114</v>
      </c>
      <c r="E118" s="43">
        <v>1</v>
      </c>
      <c r="F118" s="43">
        <v>14487</v>
      </c>
      <c r="G118" s="37">
        <v>3.7</v>
      </c>
      <c r="H118" s="37">
        <v>6.6</v>
      </c>
      <c r="I118" s="43">
        <v>14994</v>
      </c>
      <c r="J118" s="37">
        <v>6.8</v>
      </c>
      <c r="K118" s="43">
        <v>16103</v>
      </c>
      <c r="L118" s="39">
        <v>7.2999999999999995E-2</v>
      </c>
      <c r="M118" s="37">
        <f>ROUND(K118*(1-L118),0)</f>
        <v>14927</v>
      </c>
      <c r="N118" s="28">
        <v>0.66</v>
      </c>
      <c r="O118" s="25">
        <f>M118*N118</f>
        <v>9851.82</v>
      </c>
      <c r="P118" s="39">
        <v>0.29899999999999999</v>
      </c>
      <c r="Q118" s="25">
        <f>M118*P118</f>
        <v>4463.1729999999998</v>
      </c>
      <c r="R118" s="39">
        <v>4.1000000000000002E-2</v>
      </c>
      <c r="S118" s="25">
        <f>M118*R118</f>
        <v>612.00700000000006</v>
      </c>
      <c r="T118" s="28">
        <v>0.20300000000000001</v>
      </c>
      <c r="U118" s="25">
        <f>M118*T118</f>
        <v>3030.181</v>
      </c>
      <c r="V118" s="39">
        <v>0.51600000000000001</v>
      </c>
      <c r="W118" s="25">
        <f>M118*V118</f>
        <v>7702.3320000000003</v>
      </c>
      <c r="X118" s="39">
        <v>0.41</v>
      </c>
      <c r="Y118" s="25">
        <f>X118*M118</f>
        <v>6120.07</v>
      </c>
      <c r="Z118" s="47">
        <v>2.8800000000000002E-3</v>
      </c>
      <c r="AA118" s="18">
        <f>M118*Z118</f>
        <v>42.989760000000004</v>
      </c>
      <c r="AB118" s="27">
        <f>IF(M118&gt;0,(AD118+AL118)/M118,0)</f>
        <v>2.9284777383265228E-3</v>
      </c>
      <c r="AC118" s="47">
        <v>2.7999999999999998E-4</v>
      </c>
      <c r="AD118" s="37">
        <f>AC118*M118</f>
        <v>4.1795599999999995</v>
      </c>
      <c r="AE118" s="28">
        <v>0.2147</v>
      </c>
      <c r="AF118" s="41">
        <f>AI118*(1-AJ118)*AE118</f>
        <v>38.546379200000004</v>
      </c>
      <c r="AG118" s="28">
        <f>IF(AND(AE118&gt;0,AC118&gt;0,Z118&gt;0),((Z118-AC118)*AE118)/((AE118-AC118)*Z118),0)</f>
        <v>0.90395666863580326</v>
      </c>
      <c r="AH118" s="29">
        <f t="shared" si="1"/>
        <v>0.90553864202442269</v>
      </c>
      <c r="AI118" s="43">
        <v>196</v>
      </c>
      <c r="AJ118" s="39">
        <v>8.4000000000000005E-2</v>
      </c>
      <c r="AK118" s="28">
        <v>0.22020000000000001</v>
      </c>
      <c r="AL118" s="41">
        <f>AI118*(1-AJ118)*AK118</f>
        <v>39.533827200000005</v>
      </c>
      <c r="AM118" s="18">
        <v>1.6</v>
      </c>
      <c r="AN118" s="18"/>
      <c r="AO118" s="121">
        <f>AO117+AI118-AN118</f>
        <v>2267.8599999999997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5" thickBot="1" x14ac:dyDescent="0.25">
      <c r="A119" s="159"/>
      <c r="B119" s="49" t="s">
        <v>38</v>
      </c>
      <c r="C119" s="50"/>
      <c r="D119" s="51">
        <f>SUM(D116:D118)</f>
        <v>45012</v>
      </c>
      <c r="E119" s="51"/>
      <c r="F119" s="51">
        <f>SUM(F116:F118)</f>
        <v>40962</v>
      </c>
      <c r="G119" s="52"/>
      <c r="H119" s="52"/>
      <c r="I119" s="51">
        <f>SUM(I116:I118)</f>
        <v>42529</v>
      </c>
      <c r="J119" s="52"/>
      <c r="K119" s="51">
        <f>SUM(K116:K118)</f>
        <v>48370</v>
      </c>
      <c r="L119" s="21">
        <f>IF(K119&gt;0,(K116*L116+K117*L117+K118*L118)/K119,0)</f>
        <v>7.0355240851767614E-2</v>
      </c>
      <c r="M119" s="52">
        <f>M116+M117+M118</f>
        <v>44967</v>
      </c>
      <c r="N119" s="53">
        <f>IF(M119&gt;0,O119/M119,0)</f>
        <v>0.67114041408143754</v>
      </c>
      <c r="O119" s="54">
        <f>O116+O117+O118</f>
        <v>30179.171000000002</v>
      </c>
      <c r="P119" s="21">
        <f>IF(M119&gt;0,Q119/M119,0)</f>
        <v>0.2965524050970712</v>
      </c>
      <c r="Q119" s="54">
        <f>Q116+Q117+Q118</f>
        <v>13335.072</v>
      </c>
      <c r="R119" s="21">
        <f>IF(M119&gt;0,S119/M119,0)</f>
        <v>3.2307180821491317E-2</v>
      </c>
      <c r="S119" s="54">
        <f>S116+S117+S118</f>
        <v>1452.7570000000001</v>
      </c>
      <c r="T119" s="21">
        <f>IF(M119&gt;0,U119/M119,0)</f>
        <v>0.20600538172437563</v>
      </c>
      <c r="U119" s="54">
        <f>U116+U117+U118</f>
        <v>9263.4439999999995</v>
      </c>
      <c r="V119" s="21">
        <f>IF(M119&gt;0,W119/M119,0)</f>
        <v>0.51133849267240417</v>
      </c>
      <c r="W119" s="54">
        <f>W116+W117+W118</f>
        <v>22993.358</v>
      </c>
      <c r="X119" s="21">
        <f>IF(M119&gt;0,Y119/M119,0)</f>
        <v>0.4133484555340583</v>
      </c>
      <c r="Y119" s="54">
        <f>Y116+Y117+Y118</f>
        <v>18587.04</v>
      </c>
      <c r="Z119" s="55">
        <f>IF(M119&gt;0,AA119/M119,0)</f>
        <v>2.8632741788422625E-3</v>
      </c>
      <c r="AA119" s="56">
        <f>SUM(AA116:AA118)</f>
        <v>128.75285000000002</v>
      </c>
      <c r="AB119" s="55">
        <f>IF(M119&gt;0,(AB116*M116+AB117*M117+AB118*M118)/M119,0)</f>
        <v>3.0107074032067961E-3</v>
      </c>
      <c r="AC119" s="55">
        <f>IF(K119&gt;0,(K116*AC116+K117*AC117+K118*AC118)/K119,0)</f>
        <v>2.5335021707670042E-4</v>
      </c>
      <c r="AD119" s="52">
        <f>SUM(AD116:AD118)</f>
        <v>11.38842</v>
      </c>
      <c r="AE119" s="53">
        <f>IF(K119&gt;0,(K116*AE116+K117*AE117+K118*AE118)/K119,0)</f>
        <v>0.22559019226793467</v>
      </c>
      <c r="AF119" s="58">
        <f>SUM(AF116:AF118)</f>
        <v>123.6603429</v>
      </c>
      <c r="AG119" s="53">
        <f>IF(AND(AA119&gt;0),((AA116*AG116+AA117*AG117+AA118*AG118)/AA119),0)</f>
        <v>0.91257708289983497</v>
      </c>
      <c r="AH119" s="57">
        <f t="shared" si="1"/>
        <v>0.9168773521009369</v>
      </c>
      <c r="AI119" s="51">
        <f>SUM(AI116:AI118)</f>
        <v>600</v>
      </c>
      <c r="AJ119" s="21">
        <f>IF(AI119&gt;0,(AJ116*AI116+AJ117*AI117+AJ118*AI118)/AI119,0)</f>
        <v>8.6345000000000005E-2</v>
      </c>
      <c r="AK119" s="53">
        <f>IF(K119&gt;0,(AK116*K116+AK117*K117+AK118*K118)/K119,0)</f>
        <v>0.22616587967748608</v>
      </c>
      <c r="AL119" s="58">
        <f>SUM(AL116:AL118)</f>
        <v>123.99405980000002</v>
      </c>
      <c r="AM119" s="56"/>
      <c r="AN119" s="56">
        <f>SUM(AN116:AN118)</f>
        <v>453.04</v>
      </c>
      <c r="AO119" s="105"/>
      <c r="AP119" s="106">
        <f>AO118</f>
        <v>2267.8599999999997</v>
      </c>
      <c r="AQ119" s="51">
        <f>SUM(AQ116:AQ118)</f>
        <v>0</v>
      </c>
      <c r="AR119" s="59"/>
      <c r="AS119" s="58"/>
      <c r="AT119" s="58"/>
      <c r="AU119" s="58"/>
      <c r="AV119" s="58"/>
    </row>
    <row r="120" spans="1:48" x14ac:dyDescent="0.2">
      <c r="A120" s="157">
        <v>30</v>
      </c>
      <c r="B120" s="23">
        <v>1</v>
      </c>
      <c r="C120" s="46" t="s">
        <v>50</v>
      </c>
      <c r="D120" s="12">
        <v>4908</v>
      </c>
      <c r="E120" s="12">
        <v>0</v>
      </c>
      <c r="F120" s="12">
        <v>11692</v>
      </c>
      <c r="G120" s="13">
        <v>4.5999999999999996</v>
      </c>
      <c r="H120" s="13">
        <v>6.5</v>
      </c>
      <c r="I120" s="12">
        <v>12942</v>
      </c>
      <c r="J120" s="13">
        <v>7.5</v>
      </c>
      <c r="K120" s="12">
        <v>14630</v>
      </c>
      <c r="L120" s="14">
        <v>7.8E-2</v>
      </c>
      <c r="M120" s="37">
        <f>ROUND(K120*(1-L120),0)</f>
        <v>13489</v>
      </c>
      <c r="N120" s="15">
        <v>0.58499999999999996</v>
      </c>
      <c r="O120" s="25">
        <f>M120*N120</f>
        <v>7891.0649999999996</v>
      </c>
      <c r="P120" s="14">
        <v>0.36099999999999999</v>
      </c>
      <c r="Q120" s="25">
        <f>M120*P120</f>
        <v>4869.5289999999995</v>
      </c>
      <c r="R120" s="16">
        <v>5.3999999999999999E-2</v>
      </c>
      <c r="S120" s="25">
        <f>M120*R120</f>
        <v>728.40599999999995</v>
      </c>
      <c r="T120" s="26">
        <v>0.20499999999999999</v>
      </c>
      <c r="U120" s="25">
        <f>M120*T120</f>
        <v>2765.2449999999999</v>
      </c>
      <c r="V120" s="16">
        <v>0.52</v>
      </c>
      <c r="W120" s="25">
        <f>M120*V120</f>
        <v>7014.2800000000007</v>
      </c>
      <c r="X120" s="16">
        <v>0.41</v>
      </c>
      <c r="Y120" s="25">
        <f>X120*M120</f>
        <v>5530.49</v>
      </c>
      <c r="Z120" s="17">
        <v>2.9499999999999999E-3</v>
      </c>
      <c r="AA120" s="18">
        <f>M120*Z120</f>
        <v>39.792549999999999</v>
      </c>
      <c r="AB120" s="27">
        <f>IF(M120&gt;0,(AD120+AL120)/M120,0)</f>
        <v>2.8363441470828084E-3</v>
      </c>
      <c r="AC120" s="17">
        <v>3.2000000000000003E-4</v>
      </c>
      <c r="AD120" s="24">
        <f>AC120*M120</f>
        <v>4.3164800000000003</v>
      </c>
      <c r="AE120" s="117">
        <v>0.2074</v>
      </c>
      <c r="AF120" s="30">
        <f>AI120*(1-AJ120)*AE120</f>
        <v>34.2734722</v>
      </c>
      <c r="AG120" s="28">
        <f>IF(AND(AE120&gt;0,AC120&gt;0,Z120&gt;0),((Z120-AC120)*AE120)/((AE120-AC120)*Z120),0)</f>
        <v>0.89290309484912078</v>
      </c>
      <c r="AH120" s="60">
        <f t="shared" si="1"/>
        <v>0.88856303606632747</v>
      </c>
      <c r="AI120" s="12">
        <v>181</v>
      </c>
      <c r="AJ120" s="14">
        <v>8.6999999999999994E-2</v>
      </c>
      <c r="AK120" s="15">
        <v>0.2054</v>
      </c>
      <c r="AL120" s="30">
        <f>AI120*(1-AJ120)*AK120</f>
        <v>33.942966200000001</v>
      </c>
      <c r="AM120" s="19">
        <v>1.65</v>
      </c>
      <c r="AN120" s="19">
        <v>449.12</v>
      </c>
      <c r="AO120" s="101">
        <f>AO118+AI120-AN120</f>
        <v>1999.7399999999998</v>
      </c>
      <c r="AP120" s="102"/>
      <c r="AQ120" s="12"/>
      <c r="AR120" s="31"/>
      <c r="AS120" s="20"/>
      <c r="AT120" s="20"/>
      <c r="AU120" s="20"/>
      <c r="AV120" s="20"/>
    </row>
    <row r="121" spans="1:48" x14ac:dyDescent="0.2">
      <c r="A121" s="158"/>
      <c r="B121" s="33">
        <v>2</v>
      </c>
      <c r="C121" s="11" t="s">
        <v>51</v>
      </c>
      <c r="D121" s="34">
        <v>19000</v>
      </c>
      <c r="E121" s="34">
        <v>5</v>
      </c>
      <c r="F121" s="34">
        <v>16476</v>
      </c>
      <c r="G121" s="35">
        <v>3.6</v>
      </c>
      <c r="H121" s="35">
        <v>6.1</v>
      </c>
      <c r="I121" s="34">
        <v>16099</v>
      </c>
      <c r="J121" s="35">
        <v>6.4</v>
      </c>
      <c r="K121" s="34">
        <v>14509</v>
      </c>
      <c r="L121" s="36">
        <v>8.4000000000000005E-2</v>
      </c>
      <c r="M121" s="37">
        <f>ROUND(K121*(1-L121),0)</f>
        <v>13290</v>
      </c>
      <c r="N121" s="38">
        <v>0.47599999999999998</v>
      </c>
      <c r="O121" s="25">
        <f>M121*N121</f>
        <v>6326.04</v>
      </c>
      <c r="P121" s="36">
        <v>0.44800000000000001</v>
      </c>
      <c r="Q121" s="25">
        <f>M121*P121</f>
        <v>5953.92</v>
      </c>
      <c r="R121" s="39">
        <v>7.5999999999999998E-2</v>
      </c>
      <c r="S121" s="25">
        <f>M121*R121</f>
        <v>1010.04</v>
      </c>
      <c r="T121" s="28">
        <v>0.20799999999999999</v>
      </c>
      <c r="U121" s="25">
        <f>M121*T121</f>
        <v>2764.3199999999997</v>
      </c>
      <c r="V121" s="39">
        <v>0.52400000000000002</v>
      </c>
      <c r="W121" s="25">
        <f>M121*V121</f>
        <v>6963.96</v>
      </c>
      <c r="X121" s="39">
        <v>0.41</v>
      </c>
      <c r="Y121" s="25">
        <f>X121*M121</f>
        <v>5448.9</v>
      </c>
      <c r="Z121" s="40">
        <v>3.0599999999999998E-3</v>
      </c>
      <c r="AA121" s="18">
        <f>M121*Z121</f>
        <v>40.667400000000001</v>
      </c>
      <c r="AB121" s="27">
        <f>IF(M121&gt;0,(AD121+AL121)/M121,0)</f>
        <v>3.0093223476297965E-3</v>
      </c>
      <c r="AC121" s="40">
        <v>2.9999999999999997E-4</v>
      </c>
      <c r="AD121" s="37">
        <f>AC121*M121</f>
        <v>3.9869999999999997</v>
      </c>
      <c r="AE121" s="28">
        <v>0.2185</v>
      </c>
      <c r="AF121" s="41">
        <f>AI121*(1-AJ121)*AE121</f>
        <v>35.908290000000001</v>
      </c>
      <c r="AG121" s="28">
        <f>IF(AND(AE121&gt;0,AC121&gt;0,Z121&gt;0),((Z121-AC121)*AE121)/((AE121-AC121)*Z121),0)</f>
        <v>0.90320087705109542</v>
      </c>
      <c r="AH121" s="29">
        <f t="shared" si="1"/>
        <v>0.90154421069176938</v>
      </c>
      <c r="AI121" s="34">
        <v>180</v>
      </c>
      <c r="AJ121" s="36">
        <v>8.6999999999999994E-2</v>
      </c>
      <c r="AK121" s="38">
        <v>0.21909999999999999</v>
      </c>
      <c r="AL121" s="41">
        <f>AI121*(1-AJ121)*AK121</f>
        <v>36.006893999999996</v>
      </c>
      <c r="AM121" s="42">
        <v>1.63</v>
      </c>
      <c r="AN121" s="42"/>
      <c r="AO121" s="121">
        <f>AO120+AI121-AN121</f>
        <v>2179.7399999999998</v>
      </c>
      <c r="AP121" s="104"/>
      <c r="AQ121" s="43"/>
      <c r="AR121" s="44"/>
      <c r="AS121" s="45"/>
      <c r="AT121" s="45"/>
      <c r="AU121" s="45"/>
      <c r="AV121" s="45"/>
    </row>
    <row r="122" spans="1:48" x14ac:dyDescent="0.2">
      <c r="A122" s="158"/>
      <c r="B122" s="33">
        <v>3</v>
      </c>
      <c r="C122" s="46" t="s">
        <v>56</v>
      </c>
      <c r="D122" s="43">
        <v>20584</v>
      </c>
      <c r="E122" s="43">
        <v>1</v>
      </c>
      <c r="F122" s="43">
        <v>15695</v>
      </c>
      <c r="G122" s="37">
        <v>2.2000000000000002</v>
      </c>
      <c r="H122" s="37">
        <v>5.8</v>
      </c>
      <c r="I122" s="43">
        <v>16297</v>
      </c>
      <c r="J122" s="37">
        <v>6.2</v>
      </c>
      <c r="K122" s="43">
        <v>15845</v>
      </c>
      <c r="L122" s="39">
        <v>7.3999999999999996E-2</v>
      </c>
      <c r="M122" s="37">
        <f>ROUND(K122*(1-L122),0)</f>
        <v>14672</v>
      </c>
      <c r="N122" s="28">
        <v>0.55300000000000005</v>
      </c>
      <c r="O122" s="25">
        <f>M122*N122</f>
        <v>8113.6160000000009</v>
      </c>
      <c r="P122" s="39">
        <v>0.41799999999999998</v>
      </c>
      <c r="Q122" s="25">
        <f>M122*P122</f>
        <v>6132.8959999999997</v>
      </c>
      <c r="R122" s="39">
        <v>2.9000000000000001E-2</v>
      </c>
      <c r="S122" s="25">
        <f>M122*R122</f>
        <v>425.488</v>
      </c>
      <c r="T122" s="28">
        <v>0.214</v>
      </c>
      <c r="U122" s="25">
        <f>M122*T122</f>
        <v>3139.808</v>
      </c>
      <c r="V122" s="39">
        <v>0.51700000000000002</v>
      </c>
      <c r="W122" s="25">
        <f>M122*V122</f>
        <v>7585.424</v>
      </c>
      <c r="X122" s="39">
        <v>0.41</v>
      </c>
      <c r="Y122" s="25">
        <f>X122*M122</f>
        <v>6015.5199999999995</v>
      </c>
      <c r="Z122" s="47">
        <v>3.0400000000000002E-3</v>
      </c>
      <c r="AA122" s="18">
        <f>M122*Z122</f>
        <v>44.602879999999999</v>
      </c>
      <c r="AB122" s="27">
        <f>IF(M122&gt;0,(AD122+AL122)/M122,0)</f>
        <v>2.9774999999999997E-3</v>
      </c>
      <c r="AC122" s="47">
        <v>3.1E-4</v>
      </c>
      <c r="AD122" s="37">
        <f>AC122*M122</f>
        <v>4.5483200000000004</v>
      </c>
      <c r="AE122" s="28">
        <v>0.21840000000000001</v>
      </c>
      <c r="AF122" s="41">
        <f>AI122*(1-AJ122)*AE122</f>
        <v>38.852923199999999</v>
      </c>
      <c r="AG122" s="28">
        <f>IF(AND(AE122&gt;0,AC122&gt;0,Z122&gt;0),((Z122-AC122)*AE122)/((AE122-AC122)*Z122),0)</f>
        <v>0.89930279869971597</v>
      </c>
      <c r="AH122" s="29">
        <f t="shared" si="1"/>
        <v>0.89714997611893332</v>
      </c>
      <c r="AI122" s="43">
        <v>194</v>
      </c>
      <c r="AJ122" s="39">
        <v>8.3000000000000004E-2</v>
      </c>
      <c r="AK122" s="28">
        <v>0.22</v>
      </c>
      <c r="AL122" s="41">
        <f>AI122*(1-AJ122)*AK122</f>
        <v>39.137560000000001</v>
      </c>
      <c r="AM122" s="18">
        <v>1.6</v>
      </c>
      <c r="AN122" s="18"/>
      <c r="AO122" s="121">
        <f>AO121+AI122-AN122</f>
        <v>2373.7399999999998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5" thickBot="1" x14ac:dyDescent="0.25">
      <c r="A123" s="159"/>
      <c r="B123" s="49" t="s">
        <v>38</v>
      </c>
      <c r="C123" s="50"/>
      <c r="D123" s="51">
        <f>SUM(D120:D122)</f>
        <v>44492</v>
      </c>
      <c r="E123" s="51"/>
      <c r="F123" s="51">
        <f>SUM(F120:F122)</f>
        <v>43863</v>
      </c>
      <c r="G123" s="52"/>
      <c r="H123" s="52"/>
      <c r="I123" s="51">
        <f>SUM(I120:I122)</f>
        <v>45338</v>
      </c>
      <c r="J123" s="52"/>
      <c r="K123" s="51">
        <f>SUM(K120:K122)</f>
        <v>44984</v>
      </c>
      <c r="L123" s="21">
        <f>IF(K123&gt;0,(K120*L120+K121*L121+K122*L122)/K123,0)</f>
        <v>7.8526276009247747E-2</v>
      </c>
      <c r="M123" s="52">
        <f>M120+M121+M122</f>
        <v>41451</v>
      </c>
      <c r="N123" s="53">
        <f>IF(M123&gt;0,O123/M123,0)</f>
        <v>0.53872574847410204</v>
      </c>
      <c r="O123" s="54">
        <f>O120+O121+O122</f>
        <v>22330.721000000001</v>
      </c>
      <c r="P123" s="21">
        <f>IF(M123&gt;0,Q123/M123,0)</f>
        <v>0.40906962437576899</v>
      </c>
      <c r="Q123" s="54">
        <f>Q120+Q121+Q122</f>
        <v>16956.345000000001</v>
      </c>
      <c r="R123" s="21">
        <f>IF(M123&gt;0,S123/M123,0)</f>
        <v>5.2204627150129058E-2</v>
      </c>
      <c r="S123" s="54">
        <f>S120+S121+S122</f>
        <v>2163.9339999999997</v>
      </c>
      <c r="T123" s="21">
        <f>IF(M123&gt;0,U123/M123,0)</f>
        <v>0.20914749945719041</v>
      </c>
      <c r="U123" s="54">
        <f>U120+U121+U122</f>
        <v>8669.3729999999996</v>
      </c>
      <c r="V123" s="21">
        <f>IF(M123&gt;0,W123/M123,0)</f>
        <v>0.52022059781428676</v>
      </c>
      <c r="W123" s="54">
        <f>W120+W121+W122</f>
        <v>21563.664000000001</v>
      </c>
      <c r="X123" s="21">
        <f>IF(M123&gt;0,Y123/M123,0)</f>
        <v>0.41</v>
      </c>
      <c r="Y123" s="54">
        <f>Y120+Y121+Y122</f>
        <v>16994.91</v>
      </c>
      <c r="Z123" s="55">
        <f>IF(M123&gt;0,AA123/M123,0)</f>
        <v>3.0171245567055076E-3</v>
      </c>
      <c r="AA123" s="56">
        <f>SUM(AA120:AA122)</f>
        <v>125.06282999999999</v>
      </c>
      <c r="AB123" s="55">
        <f>IF(M123&gt;0,(AB120*M120+AB121*M121+AB122*M122)/M123,0)</f>
        <v>2.9417678753226699E-3</v>
      </c>
      <c r="AC123" s="55">
        <f>IF(K123&gt;0,(K120*AC120+K121*AC121+K122*AC122)/K123,0)</f>
        <v>3.1002689845278318E-4</v>
      </c>
      <c r="AD123" s="52">
        <f>SUM(AD120:AD122)</f>
        <v>12.851800000000001</v>
      </c>
      <c r="AE123" s="53">
        <f>IF(K123&gt;0,(K120*AE120+K121*AE121+K122*AE122)/K123,0)</f>
        <v>0.2148547594700338</v>
      </c>
      <c r="AF123" s="58">
        <f>SUM(AF120:AF122)</f>
        <v>109.0346854</v>
      </c>
      <c r="AG123" s="53">
        <f>IF(AND(AA123&gt;0),((AA120*AG120+AA121*AG121+AA122*AG122)/AA123),0)</f>
        <v>0.89853409848788557</v>
      </c>
      <c r="AH123" s="57">
        <f t="shared" si="1"/>
        <v>0.89590415849801397</v>
      </c>
      <c r="AI123" s="51">
        <f>SUM(AI120:AI122)</f>
        <v>555</v>
      </c>
      <c r="AJ123" s="21">
        <f>IF(AI123&gt;0,(AJ120*AI120+AJ121*AI121+AJ122*AI122)/AI123,0)</f>
        <v>8.5601801801801797E-2</v>
      </c>
      <c r="AK123" s="53">
        <f>IF(K123&gt;0,(AK120*K120+AK121*K121+AK122*K122)/K123,0)</f>
        <v>0.21496140627778765</v>
      </c>
      <c r="AL123" s="58">
        <f>SUM(AL120:AL122)</f>
        <v>109.0874202</v>
      </c>
      <c r="AM123" s="56"/>
      <c r="AN123" s="56">
        <f>SUM(AN120:AN122)</f>
        <v>449.12</v>
      </c>
      <c r="AO123" s="105"/>
      <c r="AP123" s="106">
        <f>AO122</f>
        <v>2373.7399999999998</v>
      </c>
      <c r="AQ123" s="51">
        <f>SUM(AQ120:AQ122)</f>
        <v>0</v>
      </c>
      <c r="AR123" s="59"/>
      <c r="AS123" s="58"/>
      <c r="AT123" s="58"/>
      <c r="AU123" s="58"/>
      <c r="AV123" s="58"/>
    </row>
    <row r="124" spans="1:48" x14ac:dyDescent="0.2">
      <c r="A124" s="157">
        <v>31</v>
      </c>
      <c r="B124" s="23">
        <v>1</v>
      </c>
      <c r="C124" s="11" t="s">
        <v>51</v>
      </c>
      <c r="D124" s="12">
        <v>6325</v>
      </c>
      <c r="E124" s="12">
        <v>0</v>
      </c>
      <c r="F124" s="12">
        <v>6630</v>
      </c>
      <c r="G124" s="13">
        <v>2.5</v>
      </c>
      <c r="H124" s="13">
        <v>6.3</v>
      </c>
      <c r="I124" s="12">
        <v>7783</v>
      </c>
      <c r="J124" s="13">
        <v>9</v>
      </c>
      <c r="K124" s="12">
        <v>14552</v>
      </c>
      <c r="L124" s="14">
        <v>7.3999999999999996E-2</v>
      </c>
      <c r="M124" s="24">
        <f>ROUND(K124*(1-L124),0)</f>
        <v>13475</v>
      </c>
      <c r="N124" s="15">
        <v>0.621</v>
      </c>
      <c r="O124" s="25">
        <f>M124*N124</f>
        <v>8367.9750000000004</v>
      </c>
      <c r="P124" s="14">
        <v>0.32700000000000001</v>
      </c>
      <c r="Q124" s="25">
        <f>M124*P124</f>
        <v>4406.3249999999998</v>
      </c>
      <c r="R124" s="16">
        <v>5.1999999999999998E-2</v>
      </c>
      <c r="S124" s="25">
        <f>M124*R124</f>
        <v>700.69999999999993</v>
      </c>
      <c r="T124" s="26">
        <v>0.223</v>
      </c>
      <c r="U124" s="25">
        <f>M124*T124</f>
        <v>3004.9250000000002</v>
      </c>
      <c r="V124" s="16">
        <v>0.51</v>
      </c>
      <c r="W124" s="25">
        <f>M124*V124</f>
        <v>6872.25</v>
      </c>
      <c r="X124" s="16">
        <v>0.4</v>
      </c>
      <c r="Y124" s="25">
        <f>X124*M124</f>
        <v>5390</v>
      </c>
      <c r="Z124" s="17">
        <v>2.97E-3</v>
      </c>
      <c r="AA124" s="18">
        <f>M124*Z124</f>
        <v>40.02075</v>
      </c>
      <c r="AB124" s="27">
        <f>IF(M124&gt;0,(AD124+AL124)/M124,0)</f>
        <v>3.0339996734693878E-3</v>
      </c>
      <c r="AC124" s="17">
        <v>2.9999999999999997E-4</v>
      </c>
      <c r="AD124" s="24">
        <f>AC124*M124</f>
        <v>4.0424999999999995</v>
      </c>
      <c r="AE124" s="117">
        <v>0.21640000000000001</v>
      </c>
      <c r="AF124" s="30">
        <f>AI124*(1-AJ124)*AE124</f>
        <v>36.353468800000009</v>
      </c>
      <c r="AG124" s="28">
        <f>IF(AND(AE124&gt;0,AC124&gt;0,Z124&gt;0),((Z124-AC124)*AE124)/((AE124-AC124)*Z124),0)</f>
        <v>0.90023791828511879</v>
      </c>
      <c r="AH124" s="60">
        <f t="shared" si="1"/>
        <v>0.90235503399738926</v>
      </c>
      <c r="AI124" s="12">
        <v>184</v>
      </c>
      <c r="AJ124" s="14">
        <v>8.6999999999999994E-2</v>
      </c>
      <c r="AK124" s="15">
        <v>0.21929999999999999</v>
      </c>
      <c r="AL124" s="30">
        <f>AI124*(1-AJ124)*AK124</f>
        <v>36.840645600000002</v>
      </c>
      <c r="AM124" s="19">
        <v>1.63</v>
      </c>
      <c r="AN124" s="19">
        <v>508.44</v>
      </c>
      <c r="AO124" s="101">
        <f>AO122+AI124-AN124-AP124</f>
        <v>1969.2999999999997</v>
      </c>
      <c r="AP124" s="102">
        <v>80</v>
      </c>
      <c r="AQ124" s="12"/>
      <c r="AR124" s="31"/>
      <c r="AS124" s="20"/>
      <c r="AT124" s="20"/>
      <c r="AU124" s="20"/>
      <c r="AV124" s="20"/>
    </row>
    <row r="125" spans="1:48" x14ac:dyDescent="0.2">
      <c r="A125" s="158"/>
      <c r="B125" s="33">
        <v>2</v>
      </c>
      <c r="C125" s="11" t="s">
        <v>54</v>
      </c>
      <c r="D125" s="34">
        <v>19145</v>
      </c>
      <c r="E125" s="34">
        <v>3</v>
      </c>
      <c r="F125" s="34">
        <v>16852</v>
      </c>
      <c r="G125" s="35">
        <v>2.5</v>
      </c>
      <c r="H125" s="35">
        <v>6.5</v>
      </c>
      <c r="I125" s="34">
        <v>17212</v>
      </c>
      <c r="J125" s="35">
        <v>7</v>
      </c>
      <c r="K125" s="34">
        <v>14926</v>
      </c>
      <c r="L125" s="36">
        <v>7.3999999999999996E-2</v>
      </c>
      <c r="M125" s="37">
        <f>ROUND(K125*(1-L125),0)</f>
        <v>13821</v>
      </c>
      <c r="N125" s="38">
        <v>0.66600000000000004</v>
      </c>
      <c r="O125" s="25">
        <f>M125*N125</f>
        <v>9204.7860000000001</v>
      </c>
      <c r="P125" s="36">
        <v>0.29299999999999998</v>
      </c>
      <c r="Q125" s="25">
        <f>M125*P125</f>
        <v>4049.5529999999999</v>
      </c>
      <c r="R125" s="39">
        <v>4.1000000000000002E-2</v>
      </c>
      <c r="S125" s="25">
        <f>M125*R125</f>
        <v>566.66100000000006</v>
      </c>
      <c r="T125" s="28">
        <v>0.20599999999999999</v>
      </c>
      <c r="U125" s="25">
        <f>M125*T125</f>
        <v>2847.1259999999997</v>
      </c>
      <c r="V125" s="39">
        <v>0.52500000000000002</v>
      </c>
      <c r="W125" s="25">
        <f>M125*V125</f>
        <v>7256.0250000000005</v>
      </c>
      <c r="X125" s="39">
        <v>0.41</v>
      </c>
      <c r="Y125" s="25">
        <f>X125*M125</f>
        <v>5666.61</v>
      </c>
      <c r="Z125" s="40">
        <v>3.0200000000000001E-3</v>
      </c>
      <c r="AA125" s="18">
        <f>M125*Z125</f>
        <v>41.739420000000003</v>
      </c>
      <c r="AB125" s="27">
        <f>IF(M125&gt;0,(AD125+AL125)/M125,0)</f>
        <v>2.9925701324072062E-3</v>
      </c>
      <c r="AC125" s="40">
        <v>3.1E-4</v>
      </c>
      <c r="AD125" s="37">
        <f>AC125*M125</f>
        <v>4.28451</v>
      </c>
      <c r="AE125" s="28">
        <v>0.2157</v>
      </c>
      <c r="AF125" s="41">
        <f>AI125*(1-AJ125)*AE125</f>
        <v>37.758500700000006</v>
      </c>
      <c r="AG125" s="28">
        <f>IF(AND(AE125&gt;0,AC125&gt;0,Z125&gt;0),((Z125-AC125)*AE125)/((AE125-AC125)*Z125),0)</f>
        <v>0.89864250555514724</v>
      </c>
      <c r="AH125" s="29">
        <f t="shared" si="1"/>
        <v>0.8977240629095149</v>
      </c>
      <c r="AI125" s="34">
        <v>193</v>
      </c>
      <c r="AJ125" s="36">
        <v>9.2999999999999999E-2</v>
      </c>
      <c r="AK125" s="38">
        <v>0.21179999999999999</v>
      </c>
      <c r="AL125" s="41">
        <f>AI125*(1-AJ125)*AK125</f>
        <v>37.075801800000001</v>
      </c>
      <c r="AM125" s="42">
        <v>1.6</v>
      </c>
      <c r="AN125" s="42"/>
      <c r="AO125" s="121">
        <f>AO124+AI125-AN125</f>
        <v>2162.2999999999997</v>
      </c>
      <c r="AP125" s="104"/>
      <c r="AQ125" s="43"/>
      <c r="AR125" s="44"/>
      <c r="AS125" s="45"/>
      <c r="AT125" s="45"/>
      <c r="AU125" s="45"/>
      <c r="AV125" s="45"/>
    </row>
    <row r="126" spans="1:48" x14ac:dyDescent="0.2">
      <c r="A126" s="158"/>
      <c r="B126" s="33">
        <v>3</v>
      </c>
      <c r="C126" s="46" t="s">
        <v>56</v>
      </c>
      <c r="D126" s="43">
        <v>16230</v>
      </c>
      <c r="E126" s="43">
        <v>2</v>
      </c>
      <c r="F126" s="43">
        <v>17049</v>
      </c>
      <c r="G126" s="37">
        <v>2.4</v>
      </c>
      <c r="H126" s="37">
        <v>5.3</v>
      </c>
      <c r="I126" s="43">
        <v>17533</v>
      </c>
      <c r="J126" s="37">
        <v>6.9</v>
      </c>
      <c r="K126" s="43">
        <v>15981</v>
      </c>
      <c r="L126" s="39">
        <v>7.1999999999999995E-2</v>
      </c>
      <c r="M126" s="37">
        <f>ROUND(K126*(1-L126),0)</f>
        <v>14830</v>
      </c>
      <c r="N126" s="28">
        <v>0.55800000000000005</v>
      </c>
      <c r="O126" s="25">
        <f>M126*N126</f>
        <v>8275.1400000000012</v>
      </c>
      <c r="P126" s="39">
        <v>0.40300000000000002</v>
      </c>
      <c r="Q126" s="25">
        <f>M126*P126</f>
        <v>5976.4900000000007</v>
      </c>
      <c r="R126" s="39">
        <v>3.9E-2</v>
      </c>
      <c r="S126" s="25">
        <f>M126*R126</f>
        <v>578.37</v>
      </c>
      <c r="T126" s="28">
        <v>0.21199999999999999</v>
      </c>
      <c r="U126" s="25">
        <f>M126*T126</f>
        <v>3143.96</v>
      </c>
      <c r="V126" s="39">
        <v>0.52100000000000002</v>
      </c>
      <c r="W126" s="25">
        <f>M126*V126</f>
        <v>7726.43</v>
      </c>
      <c r="X126" s="39">
        <v>0.41</v>
      </c>
      <c r="Y126" s="25">
        <f>X126*M126</f>
        <v>6080.2999999999993</v>
      </c>
      <c r="Z126" s="47">
        <v>3.1099999999999999E-3</v>
      </c>
      <c r="AA126" s="18">
        <f>M126*Z126</f>
        <v>46.121299999999998</v>
      </c>
      <c r="AB126" s="27">
        <f>IF(M126&gt;0,(AD126+AL126)/M126,0)</f>
        <v>3.0922943762643289E-3</v>
      </c>
      <c r="AC126" s="47">
        <v>2.9E-4</v>
      </c>
      <c r="AD126" s="37">
        <f>AC126*M126</f>
        <v>4.3007</v>
      </c>
      <c r="AE126" s="28">
        <v>0.2213</v>
      </c>
      <c r="AF126" s="41">
        <f>AI126*(1-AJ126)*AE126</f>
        <v>41.841633600000002</v>
      </c>
      <c r="AG126" s="28">
        <f>IF(AND(AE126&gt;0,AC126&gt;0,Z126&gt;0),((Z126-AC126)*AE126)/((AE126-AC126)*Z126),0)</f>
        <v>0.90794221384404328</v>
      </c>
      <c r="AH126" s="29">
        <f t="shared" si="1"/>
        <v>0.90741572893620015</v>
      </c>
      <c r="AI126" s="43">
        <v>208</v>
      </c>
      <c r="AJ126" s="39">
        <v>9.0999999999999998E-2</v>
      </c>
      <c r="AK126" s="28">
        <v>0.2198</v>
      </c>
      <c r="AL126" s="41">
        <f>AI126*(1-AJ126)*AK126</f>
        <v>41.558025600000001</v>
      </c>
      <c r="AM126" s="18">
        <v>1.6</v>
      </c>
      <c r="AN126" s="18"/>
      <c r="AO126" s="121">
        <f>AO125+AI126-AN126</f>
        <v>2370.2999999999997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5" thickBot="1" x14ac:dyDescent="0.25">
      <c r="A127" s="159"/>
      <c r="B127" s="49" t="s">
        <v>38</v>
      </c>
      <c r="C127" s="50"/>
      <c r="D127" s="51">
        <f>SUM(D124:D126)</f>
        <v>41700</v>
      </c>
      <c r="E127" s="61"/>
      <c r="F127" s="51">
        <f>SUM(F124:F126)</f>
        <v>40531</v>
      </c>
      <c r="G127" s="62"/>
      <c r="H127" s="62"/>
      <c r="I127" s="51">
        <f>SUM(I124:I126)</f>
        <v>42528</v>
      </c>
      <c r="J127" s="52"/>
      <c r="K127" s="51">
        <f>SUM(K124:K126)</f>
        <v>45459</v>
      </c>
      <c r="L127" s="21">
        <f>IF(K127&gt;0,(K124*L124+K125*L125+K126*L126)/K127,0)</f>
        <v>7.3296904903319471E-2</v>
      </c>
      <c r="M127" s="52">
        <f>M124+M125+M126</f>
        <v>42126</v>
      </c>
      <c r="N127" s="53">
        <f>IF(M127&gt;0,O127/M127,0)</f>
        <v>0.61358545791197827</v>
      </c>
      <c r="O127" s="54">
        <f>O124+O125+O126</f>
        <v>25847.900999999998</v>
      </c>
      <c r="P127" s="21">
        <f>IF(M127&gt;0,Q127/M127,0)</f>
        <v>0.3426000094953236</v>
      </c>
      <c r="Q127" s="54">
        <f>Q124+Q125+Q126</f>
        <v>14432.368000000002</v>
      </c>
      <c r="R127" s="21">
        <f>IF(M127&gt;0,S127/M127,0)</f>
        <v>4.3814532592698088E-2</v>
      </c>
      <c r="S127" s="54">
        <f>S124+S125+S126</f>
        <v>1845.7309999999998</v>
      </c>
      <c r="T127" s="21">
        <f>IF(M127&gt;0,U127/M127,0)</f>
        <v>0.21355008783174284</v>
      </c>
      <c r="U127" s="54">
        <f>U124+U125+U126</f>
        <v>8996.0109999999986</v>
      </c>
      <c r="V127" s="21">
        <f>IF(M127&gt;0,W127/M127,0)</f>
        <v>0.51879373783411675</v>
      </c>
      <c r="W127" s="54">
        <f>W124+W125+W126</f>
        <v>21854.705000000002</v>
      </c>
      <c r="X127" s="21">
        <f>IF(M127&gt;0,Y127/M127,0)</f>
        <v>0.40680126287803259</v>
      </c>
      <c r="Y127" s="54">
        <f>Y124+Y125+Y126</f>
        <v>17136.91</v>
      </c>
      <c r="Z127" s="55">
        <f>IF(M127&gt;0,AA127/M127,0)</f>
        <v>3.0356898352561367E-3</v>
      </c>
      <c r="AA127" s="56">
        <f>SUM(AA124:AA126)</f>
        <v>127.88147000000001</v>
      </c>
      <c r="AB127" s="55">
        <f>IF(M127&gt;0,(AB124*M124+AB125*M125+AB126*M126)/M127,0)</f>
        <v>3.0409291886246024E-3</v>
      </c>
      <c r="AC127" s="55">
        <f>IF(K127&gt;0,(K124*AC124+K125*AC125+K126*AC126)/K127,0)</f>
        <v>2.9976792274357116E-4</v>
      </c>
      <c r="AD127" s="52">
        <f>SUM(AD124:AD126)</f>
        <v>12.62771</v>
      </c>
      <c r="AE127" s="53">
        <f>IF(K127&gt;0,(K124*AE124+K125*AE125+K126*AE126)/K127,0)</f>
        <v>0.21789274511097914</v>
      </c>
      <c r="AF127" s="58">
        <f>SUM(AF124:AF126)</f>
        <v>115.95360310000001</v>
      </c>
      <c r="AG127" s="53">
        <f>IF(AND(AA127&gt;0),((AA124*AG124+AA125*AG125+AA126*AG126)/AA127),0)</f>
        <v>0.9024957944633657</v>
      </c>
      <c r="AH127" s="57">
        <f t="shared" si="1"/>
        <v>0.90266914969284562</v>
      </c>
      <c r="AI127" s="51">
        <f>SUM(AI124:AI126)</f>
        <v>585</v>
      </c>
      <c r="AJ127" s="21">
        <f>IF(AI127&gt;0,(AJ124*AI124+AJ125*AI125+AJ126*AI126)/AI127,0)</f>
        <v>9.0401709401709412E-2</v>
      </c>
      <c r="AK127" s="53">
        <f>IF(K127&gt;0,(AK124*K124+AK125*K125+AK126*K126)/K127,0)</f>
        <v>0.21701322510393981</v>
      </c>
      <c r="AL127" s="58">
        <f>SUM(AL124:AL126)</f>
        <v>115.47447300000002</v>
      </c>
      <c r="AM127" s="63"/>
      <c r="AN127" s="56">
        <f>SUM(AN124:AN126)</f>
        <v>508.44</v>
      </c>
      <c r="AO127" s="105"/>
      <c r="AP127" s="106">
        <f>AO126</f>
        <v>2370.2999999999997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1421343</v>
      </c>
      <c r="E128" s="69"/>
      <c r="F128" s="69">
        <f>SUM(F127,F123,F119,F115,F111,F107,F103,F99,F95,F91,F87,F83,F79,F75,F71,F67,F63,F59,F55,F51,F47,F43,F39,F35,F31,F27,F23,F19,F15,F11,F7)</f>
        <v>1398095</v>
      </c>
      <c r="G128" s="75"/>
      <c r="H128" s="69"/>
      <c r="I128" s="69">
        <f>SUM(I127,I123,I119,I115,I111,I107,I103,I99,I95,I91,I87,I83,I79,I75,I71,I67,I63,I59,I55,I51,I47,I43,I39,I35,I31,I27,I23,I19,I15,I11,I7)</f>
        <v>1422390</v>
      </c>
      <c r="J128" s="75"/>
      <c r="K128" s="69">
        <f>SUM(K127,K123,K119,K115,K111,K107,K103,K99,K95,K91,K87,K83,K79,K75,K71,K67,K63,K59,K55,K51,K47,K43,K39,K35,K31,K27,K23,K19,K15,K11,K7)</f>
        <v>1469532</v>
      </c>
      <c r="L128" s="70">
        <f>1-M128/K128</f>
        <v>6.7875350791952838E-2</v>
      </c>
      <c r="M128" s="69">
        <f>SUM(M127,M123,M119,M115,M111,M107,M103,M99,M95,M91,M87,M83,M79,M75,M71,M67,M63,M59,M55,M51,M47,M43,M39,M35,M31,M27,M23,M19,M15,M11,M7)</f>
        <v>1369787</v>
      </c>
      <c r="N128" s="71">
        <f>IF(AND(M128&gt;0),(O128/M128),0)</f>
        <v>0.58244012536255629</v>
      </c>
      <c r="O128" s="69">
        <f>SUM(O127,O123,O119,O115,O111,O107,O103,O99,O95,O91,O87,O83,O79,O75,O71,O67,O63,O59,O55,O51,O47,O43,O39,O35,O31,O27,O23,O19,O15,O11,O7)</f>
        <v>797818.91199999989</v>
      </c>
      <c r="P128" s="71">
        <f>Q128/M128</f>
        <v>0.36884273175318499</v>
      </c>
      <c r="Q128" s="69">
        <f>SUM(Q127,Q123,Q119,Q115,Q111,Q107,Q103,Q99,Q95,Q91,Q87,Q83,Q79,Q75,Q71,Q67,Q63,Q59,Q55,Q51,Q47,Q43,Q39,Q35,Q31,Q27,Q23,Q19,Q15,Q11,Q7)</f>
        <v>505235.97900000005</v>
      </c>
      <c r="R128" s="71">
        <f>S128/M128</f>
        <v>4.8717142884258643E-2</v>
      </c>
      <c r="S128" s="69">
        <f>SUM(S127,S123,S119,S115,S111,S107,S103,S99,S95,S91,S87,S83,S79,S75,S71,S67,S63,S59,S55,S51,S47,S43,S39,S35,S31,S27,S23,S19,S15,S11,S7)</f>
        <v>66732.108999999997</v>
      </c>
      <c r="T128" s="71">
        <f>U128/M128</f>
        <v>0.21977662804509027</v>
      </c>
      <c r="U128" s="69">
        <f>SUM(U127,U123,U119,U115,U111,U107,U103,U99,U95,U91,U87,U83,U79,U75,U71,U67,U63,U59,U55,U51,U47,U43,U39,U35,U31,U27,U23,U19,U15,U11,U7)</f>
        <v>301047.16800000006</v>
      </c>
      <c r="V128" s="71">
        <f>W128/M128</f>
        <v>0.51299951452306092</v>
      </c>
      <c r="W128" s="69">
        <f>SUM(W127,W123,W119,W115,W111,W107,W103,W99,W95,W91,W87,W83,W79,W75,W71,W67,W63,W59,W55,W51,W47,W43,W39,W35,W31,W27,W23,W19,W15,W11,W7)</f>
        <v>702700.06600000011</v>
      </c>
      <c r="X128" s="71">
        <f>IF(AND(M128&gt;0),(Y128/M128),0)</f>
        <v>0.40220955520821844</v>
      </c>
      <c r="Y128" s="69">
        <f>SUM(Y127,Y123,Y119,Y115,Y111,Y107,Y103,Y99,Y95,Y91,Y87,Y83,Y79,Y75,Y71,Y67,Y63,Y59,Y55,Y51,Y47,Y43,Y39,Y35,Y31,Y27,Y23,Y19,Y15,Y11,Y7)</f>
        <v>550941.41999999993</v>
      </c>
      <c r="Z128" s="72">
        <f>IF(AND(M128&gt;0),(AA128/M128),0)</f>
        <v>2.9277148198953557E-3</v>
      </c>
      <c r="AA128" s="69">
        <f>SUM(AA127,AA123,AA119,AA115,AA111,AA107,AA103,AA99,AA95,AA91,AA87,AA83,AA79,AA75,AA71,AA67,AA63,AA59,AA55,AA51,AA47,AA43,AA39,AA35,AA31,AA27,AA23,AA19,AA15,AA11,AA7)</f>
        <v>4010.3456999999999</v>
      </c>
      <c r="AB128" s="73">
        <f>(AD128+AL128)/M128</f>
        <v>3.0923568194179104E-3</v>
      </c>
      <c r="AC128" s="74">
        <f>AD128/(M128-AI128)</f>
        <v>2.8494212474394911E-4</v>
      </c>
      <c r="AD128" s="75">
        <f>SUM(AD127,AD123,AD119,AD115,AD111,AD107,AD103,AD99,AD95,AD91,AD87,AD83,AD79,AD75,AD71,AD67,AD63,AD59,AD55,AD51,AD47,AD43,AD39,AD35,AD31,AD27,AD23,AD19,AD15,AD11,AD7)</f>
        <v>384.76247999999987</v>
      </c>
      <c r="AE128" s="71">
        <f>AF128/AI128</f>
        <v>0.19752779973290871</v>
      </c>
      <c r="AF128" s="69">
        <f>SUM(AF127,AF123,AF119,AF115,AF111,AF107,AF103,AF99,AF95,AF91,AF87,AF83,AF79,AF75,AF71,AF67,AF63,AF59,AF55,AF51,AF47,AF43,AF39,AF35,AF31,AF27,AF23,AF19,AF15,AF11,AF7)</f>
        <v>3845.6687329999995</v>
      </c>
      <c r="AG128" s="76">
        <f>((Z128-AC128)*AE128)/((AE128-AC128)*Z128)</f>
        <v>0.90397824775692004</v>
      </c>
      <c r="AH128" s="77">
        <f>((AB128-AC128)*AK128)/((AK128-AC128)*AB128)</f>
        <v>0.9091656579395353</v>
      </c>
      <c r="AI128" s="69">
        <f>SUM(AI127,AI123,AI119,AI115,AI111,AI107,AI103,AI99,AI95,AI91,AI87,AI83,AI79,AI75,AI71,AI67,AI63,AI59,AI55,AI51,AI47,AI43,AI39,AI35,AI31,AI27,AI23,AI19,AI15,AI11,AI7)</f>
        <v>19469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8.655416302840413E-2</v>
      </c>
      <c r="AK128" s="71">
        <f>AL128/AI128</f>
        <v>0.19780716475422469</v>
      </c>
      <c r="AL128" s="69">
        <f>SUM(AL127,AL123,AL119,AL115,AL111,AL107,AL103,AL99,AL95,AL91,AL87,AL83,AL79,AL75,AL71,AL67,AL63,AL59,AL55,AL51,AL47,AL43,AL39,AL35,AL31,AL27,AL23,AL19,AL15,AL11,AL7)</f>
        <v>3851.1076906000008</v>
      </c>
      <c r="AM128" s="69"/>
      <c r="AN128" s="107">
        <f>SUM(AN127,AN123,AN119,AN115,AN111,AN107,AN103,AN99,AN95,AN91,AN87,AN83,AN79,AN75,AN71,AN67,AN63,AN59,AN55,AN51,AN47,AN43,AN39,AN35,AN31,AN27,AN23,AN19,AN15,AN11,AN7)</f>
        <v>18869.960000000003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2">
      <c r="AH131" s="80"/>
    </row>
    <row r="132" spans="34:34" x14ac:dyDescent="0.2">
      <c r="AH132" s="80"/>
    </row>
  </sheetData>
  <protectedRanges>
    <protectedRange sqref="Q1:Q3 U1:U3 W1:W3 Y1:Y3 AL1:AL1048576 O1:O3 S1:S3 AD1:AD3 AH1:AH1048576 AA1:AB3 AA128:AB1048576 O128:O1048576 Q128:Q1048576 S128:S1048576 U128:U1048576 W128:W1048576 Y128:Y1048576 AD128:AD1048576 M1:M1048576" name="Range1_1_1_1_1_1_1"/>
    <protectedRange sqref="AE3:AG3 AE7:AG7 AE129:AG1048576 AF1:AG2 AE4:AF6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E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4:AG6 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4:AA6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4:O127" name="Range1_1_1_1_1_5"/>
    <protectedRange sqref="Q4:Q127" name="Range1_1_1_1_1_7"/>
    <protectedRange sqref="S4:S127" name="Range1_1_1_1_1_8"/>
    <protectedRange sqref="U4:U127" name="Range1_1_1_1_1_10"/>
    <protectedRange sqref="W4:W127" name="Range1_1_1_1_1_12"/>
    <protectedRange sqref="Y4:Y127" name="Range1_1_1_1_1_16"/>
    <protectedRange sqref="AD4:AD127" name="Range1_1_1_1_1_18"/>
    <protectedRange sqref="AB4:AB6" name="Range1_1_1_1_1_2_1"/>
    <protectedRange sqref="AB8:AB10" name="Range1_1_1_1_1_2_1_1_2"/>
    <protectedRange sqref="AB12:AB14" name="Range1_1_1_1_1_2_1_2_1"/>
    <protectedRange sqref="AB16:AB18" name="Range1_1_1_1_1_2_1_3_1"/>
    <protectedRange sqref="AB20:AB22" name="Range1_1_1_1_1_2_1_4_1"/>
    <protectedRange sqref="AB24:AB26" name="Range1_1_1_1_1_2_1_5_1"/>
    <protectedRange sqref="AB28:AB30" name="Range1_1_1_1_1_2_1_6_1"/>
    <protectedRange sqref="AB32:AB34" name="Range1_1_1_1_1_2_1_7_1"/>
    <protectedRange sqref="AB36:AB38" name="Range1_1_1_1_1_2_1_8_1"/>
    <protectedRange sqref="AB40:AB42" name="Range1_1_1_1_1_2_1_9_1"/>
    <protectedRange sqref="AB44:AB46" name="Range1_1_1_1_1_2_1_10_1"/>
    <protectedRange sqref="AB48:AB50" name="Range1_1_1_1_1_2_1_11_1"/>
    <protectedRange sqref="AB52:AB54" name="Range1_1_1_1_1_2_1_12_1"/>
    <protectedRange sqref="AB56:AB58" name="Range1_1_1_1_1_2_1_13_1"/>
    <protectedRange sqref="AB60:AB62" name="Range1_1_1_1_1_2_1_14_1"/>
    <protectedRange sqref="AB64:AB66" name="Range1_1_1_1_1_2_1_15_1"/>
    <protectedRange sqref="AB68:AB70" name="Range1_1_1_1_1_2_1_16_1"/>
    <protectedRange sqref="AB72:AB74" name="Range1_1_1_1_1_2_1_17_1"/>
    <protectedRange sqref="AB76:AB78" name="Range1_1_1_1_1_2_1_18_1"/>
    <protectedRange sqref="AB80:AB82" name="Range1_1_1_1_1_2_1_19_1"/>
    <protectedRange sqref="AB84:AB86" name="Range1_1_1_1_1_2_1_20_1"/>
    <protectedRange sqref="AB88:AB90" name="Range1_1_1_1_1_2_1_21_1"/>
    <protectedRange sqref="AB92:AB94" name="Range1_1_1_1_1_2_1_22_1"/>
    <protectedRange sqref="AB96:AB98" name="Range1_1_1_1_1_2_1_23_1"/>
    <protectedRange sqref="AB100:AB102" name="Range1_1_1_1_1_2_1_24_1"/>
    <protectedRange sqref="AB104:AB106" name="Range1_1_1_1_1_2_1_25_1"/>
    <protectedRange sqref="AB108:AB110" name="Range1_1_1_1_1_2_1_26_1"/>
    <protectedRange sqref="AB112:AB114" name="Range1_1_1_1_1_2_1_27_1"/>
    <protectedRange sqref="AB116:AB118" name="Range1_1_1_1_1_2_1_28_1"/>
    <protectedRange sqref="AB120:AB122" name="Range1_1_1_1_1_2_1_29_1"/>
    <protectedRange sqref="AB124:AB126" name="Range1_1_1_1_1_2_1_30_1"/>
  </protectedRanges>
  <mergeCells count="36">
    <mergeCell ref="A72:A75"/>
    <mergeCell ref="A76:A79"/>
    <mergeCell ref="A80:A83"/>
    <mergeCell ref="C1:C2"/>
    <mergeCell ref="A20:A23"/>
    <mergeCell ref="A4:A7"/>
    <mergeCell ref="A8:A11"/>
    <mergeCell ref="A12:A15"/>
    <mergeCell ref="A16:A19"/>
    <mergeCell ref="B1:B2"/>
    <mergeCell ref="A24:A27"/>
    <mergeCell ref="A28:A31"/>
    <mergeCell ref="A32:A35"/>
    <mergeCell ref="A1:A2"/>
    <mergeCell ref="A124:A127"/>
    <mergeCell ref="A104:A107"/>
    <mergeCell ref="A108:A111"/>
    <mergeCell ref="A112:A115"/>
    <mergeCell ref="A116:A119"/>
    <mergeCell ref="A120:A123"/>
    <mergeCell ref="AS1:AT1"/>
    <mergeCell ref="AU1:AV1"/>
    <mergeCell ref="A36:A39"/>
    <mergeCell ref="A100:A103"/>
    <mergeCell ref="A40:A43"/>
    <mergeCell ref="A44:A47"/>
    <mergeCell ref="A88:A91"/>
    <mergeCell ref="A92:A95"/>
    <mergeCell ref="A96:A99"/>
    <mergeCell ref="A48:A51"/>
    <mergeCell ref="A52:A55"/>
    <mergeCell ref="A56:A59"/>
    <mergeCell ref="A60:A63"/>
    <mergeCell ref="A64:A67"/>
    <mergeCell ref="A68:A71"/>
    <mergeCell ref="A84:A87"/>
  </mergeCells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V132"/>
  <sheetViews>
    <sheetView topLeftCell="V1" zoomScale="110" zoomScaleNormal="110" workbookViewId="0">
      <pane ySplit="1" topLeftCell="A2" activePane="bottomLeft" state="frozen"/>
      <selection pane="bottomLeft" activeCell="AJ60" sqref="AJ60"/>
    </sheetView>
  </sheetViews>
  <sheetFormatPr defaultColWidth="9.140625" defaultRowHeight="12.75" x14ac:dyDescent="0.2"/>
  <cols>
    <col min="1" max="1" width="3.28515625" style="79" bestFit="1" customWidth="1"/>
    <col min="2" max="2" width="5.85546875" style="22" customWidth="1"/>
    <col min="3" max="3" width="18.140625" style="32" customWidth="1"/>
    <col min="4" max="4" width="13.7109375" style="32" bestFit="1" customWidth="1"/>
    <col min="5" max="5" width="11.28515625" style="32" bestFit="1" customWidth="1"/>
    <col min="6" max="6" width="11.28515625" style="32" customWidth="1"/>
    <col min="7" max="7" width="11.28515625" style="81" customWidth="1"/>
    <col min="8" max="8" width="8.85546875" style="32" customWidth="1"/>
    <col min="9" max="9" width="13.42578125" style="32" bestFit="1" customWidth="1"/>
    <col min="10" max="10" width="13.42578125" style="81" customWidth="1"/>
    <col min="11" max="11" width="13" style="32" customWidth="1"/>
    <col min="12" max="12" width="14.5703125" style="32" customWidth="1"/>
    <col min="13" max="13" width="12.5703125" style="32" customWidth="1"/>
    <col min="14" max="14" width="8.5703125" style="32" bestFit="1" customWidth="1"/>
    <col min="15" max="15" width="10.7109375" style="32" hidden="1" customWidth="1"/>
    <col min="16" max="16" width="7.7109375" style="32" bestFit="1" customWidth="1"/>
    <col min="17" max="17" width="11.85546875" style="32" hidden="1" customWidth="1"/>
    <col min="18" max="18" width="7.7109375" style="32" bestFit="1" customWidth="1"/>
    <col min="19" max="19" width="8.42578125" style="32" hidden="1" customWidth="1"/>
    <col min="20" max="20" width="9" style="32" customWidth="1"/>
    <col min="21" max="21" width="6.7109375" style="32" hidden="1" customWidth="1"/>
    <col min="22" max="22" width="9" style="32" customWidth="1"/>
    <col min="23" max="23" width="7.42578125" style="32" hidden="1" customWidth="1"/>
    <col min="24" max="24" width="9.85546875" style="32" customWidth="1"/>
    <col min="25" max="25" width="14.42578125" style="32" hidden="1" customWidth="1"/>
    <col min="26" max="26" width="11.5703125" style="32" bestFit="1" customWidth="1"/>
    <col min="27" max="27" width="7.5703125" style="32" hidden="1" customWidth="1"/>
    <col min="28" max="28" width="11.7109375" style="32" hidden="1" customWidth="1"/>
    <col min="29" max="29" width="11.5703125" style="32" bestFit="1" customWidth="1"/>
    <col min="30" max="30" width="12.28515625" style="32" hidden="1" customWidth="1"/>
    <col min="31" max="31" width="15" style="80" customWidth="1"/>
    <col min="32" max="32" width="15" style="82" hidden="1" customWidth="1"/>
    <col min="33" max="33" width="13.85546875" style="32" customWidth="1"/>
    <col min="34" max="34" width="10" style="32" customWidth="1"/>
    <col min="35" max="35" width="12" style="32" customWidth="1"/>
    <col min="36" max="36" width="11.5703125" style="81" customWidth="1"/>
    <col min="37" max="37" width="12.28515625" style="82" bestFit="1" customWidth="1"/>
    <col min="38" max="38" width="11.7109375" style="32" bestFit="1" customWidth="1"/>
    <col min="39" max="39" width="11.85546875" style="32" customWidth="1"/>
    <col min="40" max="40" width="12" style="110" customWidth="1"/>
    <col min="41" max="41" width="11.5703125" style="111" customWidth="1"/>
    <col min="42" max="42" width="11.5703125" style="112" customWidth="1"/>
    <col min="43" max="43" width="12.140625" style="83" customWidth="1"/>
    <col min="44" max="44" width="14.85546875" style="32" customWidth="1"/>
    <col min="45" max="45" width="6.42578125" style="32" bestFit="1" customWidth="1"/>
    <col min="46" max="46" width="10.42578125" style="32" customWidth="1"/>
    <col min="47" max="47" width="6.42578125" style="32" bestFit="1" customWidth="1"/>
    <col min="48" max="48" width="11.140625" style="32" customWidth="1"/>
    <col min="49" max="16384" width="9.140625" style="32"/>
  </cols>
  <sheetData>
    <row r="1" spans="1:48" s="22" customFormat="1" ht="66" customHeight="1" x14ac:dyDescent="0.2">
      <c r="A1" s="164" t="s">
        <v>47</v>
      </c>
      <c r="B1" s="166" t="s">
        <v>46</v>
      </c>
      <c r="C1" s="161" t="s">
        <v>45</v>
      </c>
      <c r="D1" s="151" t="s">
        <v>0</v>
      </c>
      <c r="E1" s="151" t="s">
        <v>1</v>
      </c>
      <c r="F1" s="151" t="s">
        <v>2</v>
      </c>
      <c r="G1" s="2" t="s">
        <v>48</v>
      </c>
      <c r="H1" s="151" t="s">
        <v>3</v>
      </c>
      <c r="I1" s="151" t="s">
        <v>4</v>
      </c>
      <c r="J1" s="124" t="s">
        <v>49</v>
      </c>
      <c r="K1" s="151" t="s">
        <v>5</v>
      </c>
      <c r="L1" s="151" t="s">
        <v>6</v>
      </c>
      <c r="M1" s="151" t="s">
        <v>7</v>
      </c>
      <c r="N1" s="151" t="s">
        <v>8</v>
      </c>
      <c r="O1" s="151"/>
      <c r="P1" s="1" t="s">
        <v>9</v>
      </c>
      <c r="Q1" s="1"/>
      <c r="R1" s="1" t="s">
        <v>10</v>
      </c>
      <c r="S1" s="1"/>
      <c r="T1" s="151" t="s">
        <v>11</v>
      </c>
      <c r="U1" s="151"/>
      <c r="V1" s="151" t="s">
        <v>12</v>
      </c>
      <c r="W1" s="151"/>
      <c r="X1" s="151" t="s">
        <v>13</v>
      </c>
      <c r="Y1" s="151"/>
      <c r="Z1" s="151" t="s">
        <v>14</v>
      </c>
      <c r="AA1" s="151" t="s">
        <v>15</v>
      </c>
      <c r="AB1" s="151" t="s">
        <v>16</v>
      </c>
      <c r="AC1" s="151" t="s">
        <v>17</v>
      </c>
      <c r="AD1" s="151" t="s">
        <v>18</v>
      </c>
      <c r="AE1" s="114" t="s">
        <v>43</v>
      </c>
      <c r="AF1" s="3" t="s">
        <v>44</v>
      </c>
      <c r="AG1" s="151" t="s">
        <v>19</v>
      </c>
      <c r="AH1" s="151" t="s">
        <v>20</v>
      </c>
      <c r="AI1" s="151" t="s">
        <v>21</v>
      </c>
      <c r="AJ1" s="2" t="s">
        <v>22</v>
      </c>
      <c r="AK1" s="3" t="s">
        <v>23</v>
      </c>
      <c r="AL1" s="151" t="s">
        <v>24</v>
      </c>
      <c r="AM1" s="151" t="s">
        <v>25</v>
      </c>
      <c r="AN1" s="93" t="s">
        <v>40</v>
      </c>
      <c r="AO1" s="94" t="s">
        <v>41</v>
      </c>
      <c r="AP1" s="95" t="s">
        <v>41</v>
      </c>
      <c r="AQ1" s="4" t="s">
        <v>26</v>
      </c>
      <c r="AR1" s="151" t="s">
        <v>27</v>
      </c>
      <c r="AS1" s="163" t="s">
        <v>28</v>
      </c>
      <c r="AT1" s="163"/>
      <c r="AU1" s="163" t="s">
        <v>29</v>
      </c>
      <c r="AV1" s="163"/>
    </row>
    <row r="2" spans="1:48" s="22" customFormat="1" ht="13.5" thickBot="1" x14ac:dyDescent="0.25">
      <c r="A2" s="165"/>
      <c r="B2" s="167"/>
      <c r="C2" s="162"/>
      <c r="D2" s="5" t="s">
        <v>30</v>
      </c>
      <c r="E2" s="5" t="s">
        <v>31</v>
      </c>
      <c r="F2" s="5" t="s">
        <v>30</v>
      </c>
      <c r="G2" s="8" t="s">
        <v>32</v>
      </c>
      <c r="H2" s="5" t="s">
        <v>32</v>
      </c>
      <c r="I2" s="5" t="s">
        <v>30</v>
      </c>
      <c r="J2" s="8"/>
      <c r="K2" s="5" t="s">
        <v>30</v>
      </c>
      <c r="L2" s="5" t="s">
        <v>32</v>
      </c>
      <c r="M2" s="5" t="s">
        <v>30</v>
      </c>
      <c r="N2" s="5" t="s">
        <v>32</v>
      </c>
      <c r="O2" s="6"/>
      <c r="P2" s="5" t="s">
        <v>32</v>
      </c>
      <c r="Q2" s="5"/>
      <c r="R2" s="5" t="s">
        <v>32</v>
      </c>
      <c r="S2" s="5"/>
      <c r="T2" s="5" t="s">
        <v>32</v>
      </c>
      <c r="U2" s="5"/>
      <c r="V2" s="5" t="s">
        <v>33</v>
      </c>
      <c r="W2" s="5"/>
      <c r="X2" s="5" t="s">
        <v>33</v>
      </c>
      <c r="Y2" s="5"/>
      <c r="Z2" s="7" t="s">
        <v>32</v>
      </c>
      <c r="AA2" s="7" t="s">
        <v>32</v>
      </c>
      <c r="AB2" s="7" t="s">
        <v>32</v>
      </c>
      <c r="AC2" s="7" t="s">
        <v>32</v>
      </c>
      <c r="AD2" s="7" t="s">
        <v>30</v>
      </c>
      <c r="AE2" s="115" t="s">
        <v>32</v>
      </c>
      <c r="AF2" s="118" t="s">
        <v>30</v>
      </c>
      <c r="AG2" s="7" t="s">
        <v>32</v>
      </c>
      <c r="AH2" s="7" t="s">
        <v>32</v>
      </c>
      <c r="AI2" s="5" t="s">
        <v>30</v>
      </c>
      <c r="AJ2" s="8" t="s">
        <v>32</v>
      </c>
      <c r="AK2" s="9" t="s">
        <v>32</v>
      </c>
      <c r="AL2" s="5" t="s">
        <v>30</v>
      </c>
      <c r="AM2" s="5" t="s">
        <v>34</v>
      </c>
      <c r="AN2" s="96" t="s">
        <v>42</v>
      </c>
      <c r="AO2" s="97" t="s">
        <v>42</v>
      </c>
      <c r="AP2" s="98" t="s">
        <v>42</v>
      </c>
      <c r="AQ2" s="10" t="s">
        <v>35</v>
      </c>
      <c r="AR2" s="5" t="s">
        <v>32</v>
      </c>
      <c r="AS2" s="5" t="s">
        <v>36</v>
      </c>
      <c r="AT2" s="5" t="s">
        <v>37</v>
      </c>
      <c r="AU2" s="5" t="s">
        <v>36</v>
      </c>
      <c r="AV2" s="5" t="s">
        <v>37</v>
      </c>
    </row>
    <row r="3" spans="1:48" s="22" customFormat="1" ht="13.5" thickBot="1" x14ac:dyDescent="0.25">
      <c r="A3" s="84"/>
      <c r="B3" s="85"/>
      <c r="C3" s="91"/>
      <c r="D3" s="150"/>
      <c r="E3" s="150"/>
      <c r="F3" s="150"/>
      <c r="G3" s="88"/>
      <c r="H3" s="150"/>
      <c r="I3" s="150"/>
      <c r="J3" s="88"/>
      <c r="K3" s="150"/>
      <c r="L3" s="150"/>
      <c r="M3" s="150"/>
      <c r="N3" s="150"/>
      <c r="O3" s="6"/>
      <c r="P3" s="150"/>
      <c r="Q3" s="6"/>
      <c r="R3" s="150"/>
      <c r="S3" s="6"/>
      <c r="T3" s="91"/>
      <c r="U3" s="6"/>
      <c r="V3" s="150"/>
      <c r="W3" s="6"/>
      <c r="X3" s="150"/>
      <c r="Y3" s="6"/>
      <c r="Z3" s="86"/>
      <c r="AA3" s="87"/>
      <c r="AB3" s="92"/>
      <c r="AC3" s="86"/>
      <c r="AD3" s="86"/>
      <c r="AE3" s="116"/>
      <c r="AF3" s="119"/>
      <c r="AG3" s="92"/>
      <c r="AH3" s="92"/>
      <c r="AI3" s="150"/>
      <c r="AJ3" s="88"/>
      <c r="AK3" s="89"/>
      <c r="AL3" s="150"/>
      <c r="AM3" s="150"/>
      <c r="AN3" s="99"/>
      <c r="AO3" s="123">
        <f>Август!AP127</f>
        <v>2370.2999999999997</v>
      </c>
      <c r="AP3" s="100"/>
      <c r="AQ3" s="90"/>
      <c r="AR3" s="150"/>
      <c r="AS3" s="150"/>
      <c r="AT3" s="150"/>
      <c r="AU3" s="150"/>
      <c r="AV3" s="150"/>
    </row>
    <row r="4" spans="1:48" x14ac:dyDescent="0.2">
      <c r="A4" s="157">
        <v>1</v>
      </c>
      <c r="B4" s="23">
        <v>1</v>
      </c>
      <c r="C4" s="11" t="s">
        <v>52</v>
      </c>
      <c r="D4" s="12">
        <v>5503</v>
      </c>
      <c r="E4" s="12">
        <v>0</v>
      </c>
      <c r="F4" s="12">
        <v>16099</v>
      </c>
      <c r="G4" s="13">
        <v>3.4</v>
      </c>
      <c r="H4" s="13">
        <v>6.9</v>
      </c>
      <c r="I4" s="12">
        <v>16957</v>
      </c>
      <c r="J4" s="13">
        <v>6.5</v>
      </c>
      <c r="K4" s="12">
        <v>15692</v>
      </c>
      <c r="L4" s="14">
        <v>6.4000000000000001E-2</v>
      </c>
      <c r="M4" s="24">
        <v>14688</v>
      </c>
      <c r="N4" s="15">
        <v>0.745</v>
      </c>
      <c r="O4" s="25">
        <f>M4*N4</f>
        <v>10942.56</v>
      </c>
      <c r="P4" s="14">
        <v>0.23499999999999999</v>
      </c>
      <c r="Q4" s="25">
        <f>M4*P4</f>
        <v>3451.68</v>
      </c>
      <c r="R4" s="16">
        <v>0.02</v>
      </c>
      <c r="S4" s="25">
        <f>M4*R4</f>
        <v>293.76</v>
      </c>
      <c r="T4" s="26">
        <v>0.21299999999999999</v>
      </c>
      <c r="U4" s="25">
        <f>M4*T4</f>
        <v>3128.5439999999999</v>
      </c>
      <c r="V4" s="16">
        <v>0.505</v>
      </c>
      <c r="W4" s="25">
        <f>M4*V4</f>
        <v>7417.4400000000005</v>
      </c>
      <c r="X4" s="16">
        <v>0.41</v>
      </c>
      <c r="Y4" s="25">
        <f>X4*M4</f>
        <v>6022.08</v>
      </c>
      <c r="Z4" s="17">
        <v>3.1700000000000001E-3</v>
      </c>
      <c r="AA4" s="19">
        <f>M4*Z4</f>
        <v>46.560960000000001</v>
      </c>
      <c r="AB4" s="27">
        <f>IF(M4&gt;0,(AD4+AL4)/M4,0)</f>
        <v>3.3378440087145972E-3</v>
      </c>
      <c r="AC4" s="17">
        <v>2.7999999999999998E-4</v>
      </c>
      <c r="AD4" s="24">
        <f>AC4*M4</f>
        <v>4.1126399999999999</v>
      </c>
      <c r="AE4" s="117">
        <v>0.22109999999999999</v>
      </c>
      <c r="AF4" s="30">
        <f>AI4*(1-AJ4)*AE4</f>
        <v>44.771865599999998</v>
      </c>
      <c r="AG4" s="28">
        <f>IF(AND(AE4&gt;0,AC4&gt;0,Z4&gt;0),((Z4-AC4)*AE4)/((AE4-AC4)*Z4),0)</f>
        <v>0.91282792528107881</v>
      </c>
      <c r="AH4" s="60">
        <f>IF(AND(AB4&gt;0,AK4&gt;0,AC4&gt;0),((AK4*(AB4-AC4))/(AB4*(AK4-AC4))),0)</f>
        <v>0.91727147760019512</v>
      </c>
      <c r="AI4" s="12">
        <v>224</v>
      </c>
      <c r="AJ4" s="14">
        <v>9.6000000000000002E-2</v>
      </c>
      <c r="AK4" s="15">
        <v>0.2218</v>
      </c>
      <c r="AL4" s="30">
        <f>AI4*(1-AJ4)*AK4</f>
        <v>44.913612800000003</v>
      </c>
      <c r="AM4" s="19">
        <v>1.7</v>
      </c>
      <c r="AN4" s="19">
        <v>896.46</v>
      </c>
      <c r="AO4" s="113">
        <f>AO3+AI4-AN4</f>
        <v>1697.8399999999997</v>
      </c>
      <c r="AP4" s="102"/>
      <c r="AQ4" s="12"/>
      <c r="AR4" s="31"/>
      <c r="AS4" s="20"/>
      <c r="AT4" s="20"/>
      <c r="AU4" s="20"/>
      <c r="AV4" s="20"/>
    </row>
    <row r="5" spans="1:48" x14ac:dyDescent="0.2">
      <c r="A5" s="158"/>
      <c r="B5" s="33">
        <v>2</v>
      </c>
      <c r="C5" s="11" t="s">
        <v>54</v>
      </c>
      <c r="D5" s="34">
        <v>19797</v>
      </c>
      <c r="E5" s="34">
        <v>5</v>
      </c>
      <c r="F5" s="34">
        <v>15506</v>
      </c>
      <c r="G5" s="35">
        <v>3.9</v>
      </c>
      <c r="H5" s="35">
        <v>6.2</v>
      </c>
      <c r="I5" s="34">
        <v>16035</v>
      </c>
      <c r="J5" s="35">
        <v>6.3</v>
      </c>
      <c r="K5" s="34">
        <v>15890</v>
      </c>
      <c r="L5" s="36">
        <v>7.0000000000000007E-2</v>
      </c>
      <c r="M5" s="37">
        <v>14778</v>
      </c>
      <c r="N5" s="38">
        <v>0.79500000000000004</v>
      </c>
      <c r="O5" s="25">
        <f>M5*N5</f>
        <v>11748.51</v>
      </c>
      <c r="P5" s="36">
        <v>0.182</v>
      </c>
      <c r="Q5" s="25">
        <f>M5*P5</f>
        <v>2689.596</v>
      </c>
      <c r="R5" s="39">
        <v>2.3E-2</v>
      </c>
      <c r="S5" s="25">
        <f>M5*R5</f>
        <v>339.89400000000001</v>
      </c>
      <c r="T5" s="28">
        <v>0.19500000000000001</v>
      </c>
      <c r="U5" s="25">
        <f>M5*T5</f>
        <v>2881.71</v>
      </c>
      <c r="V5" s="39">
        <v>0.53200000000000003</v>
      </c>
      <c r="W5" s="25">
        <f>M5*V5</f>
        <v>7861.8960000000006</v>
      </c>
      <c r="X5" s="39">
        <v>0.4</v>
      </c>
      <c r="Y5" s="25">
        <f>X5*M5</f>
        <v>5911.2000000000007</v>
      </c>
      <c r="Z5" s="40">
        <v>3.0999999999999999E-3</v>
      </c>
      <c r="AA5" s="18">
        <f>M5*Z5</f>
        <v>45.811799999999998</v>
      </c>
      <c r="AB5" s="27">
        <f>IF(M5&gt;0,(AD5+AL5)/M5,0)</f>
        <v>3.1579263702801461E-3</v>
      </c>
      <c r="AC5" s="40">
        <v>2.9E-4</v>
      </c>
      <c r="AD5" s="37">
        <f>AC5*M5</f>
        <v>4.2856199999999998</v>
      </c>
      <c r="AE5" s="28">
        <v>0.21829999999999999</v>
      </c>
      <c r="AF5" s="41">
        <f>AI5*(1-AJ5)*AE5</f>
        <v>43.457199299999999</v>
      </c>
      <c r="AG5" s="28">
        <f>IF(AND(AE5&gt;0,AC5&gt;0,Z5&gt;0),((Z5-AC5)*AE5)/((AE5-AC5)*Z5),0)</f>
        <v>0.90765738771971116</v>
      </c>
      <c r="AH5" s="29">
        <f t="shared" ref="AH5:AH68" si="0">IF(AND(AB5&gt;0,AK5&gt;0,AC5&gt;0),((AK5*(AB5-AC5))/(AB5*(AK5-AC5))),0)</f>
        <v>0.90940632699263224</v>
      </c>
      <c r="AI5" s="34">
        <v>219</v>
      </c>
      <c r="AJ5" s="36">
        <v>9.0999999999999998E-2</v>
      </c>
      <c r="AK5" s="38">
        <v>0.21290000000000001</v>
      </c>
      <c r="AL5" s="41">
        <f>AI5*(1-AJ5)*AK5</f>
        <v>42.382215899999998</v>
      </c>
      <c r="AM5" s="42">
        <v>1.75</v>
      </c>
      <c r="AN5" s="42"/>
      <c r="AO5" s="113">
        <f>AO4+AI5-AN5</f>
        <v>1916.8399999999997</v>
      </c>
      <c r="AP5" s="103"/>
      <c r="AQ5" s="43"/>
      <c r="AR5" s="44"/>
      <c r="AS5" s="45"/>
      <c r="AT5" s="45"/>
      <c r="AU5" s="45"/>
      <c r="AV5" s="45"/>
    </row>
    <row r="6" spans="1:48" x14ac:dyDescent="0.2">
      <c r="A6" s="158"/>
      <c r="B6" s="33">
        <v>3</v>
      </c>
      <c r="C6" s="11" t="s">
        <v>50</v>
      </c>
      <c r="D6" s="43">
        <v>22600</v>
      </c>
      <c r="E6" s="43">
        <v>2</v>
      </c>
      <c r="F6" s="43">
        <v>17842</v>
      </c>
      <c r="G6" s="37">
        <v>3.1</v>
      </c>
      <c r="H6" s="37">
        <v>6.1</v>
      </c>
      <c r="I6" s="43">
        <v>18493</v>
      </c>
      <c r="J6" s="37">
        <v>5.6</v>
      </c>
      <c r="K6" s="43">
        <v>16211</v>
      </c>
      <c r="L6" s="39">
        <v>7.4999999999999997E-2</v>
      </c>
      <c r="M6" s="37">
        <v>14995</v>
      </c>
      <c r="N6" s="28">
        <v>0.75900000000000001</v>
      </c>
      <c r="O6" s="25">
        <f>M6*N6</f>
        <v>11381.205</v>
      </c>
      <c r="P6" s="39">
        <v>0.20799999999999999</v>
      </c>
      <c r="Q6" s="25">
        <f>M6*P6</f>
        <v>3118.96</v>
      </c>
      <c r="R6" s="39">
        <v>3.3000000000000002E-2</v>
      </c>
      <c r="S6" s="25">
        <f>M6*R6</f>
        <v>494.83500000000004</v>
      </c>
      <c r="T6" s="28">
        <v>0.20399999999999999</v>
      </c>
      <c r="U6" s="25">
        <f>M6*T6</f>
        <v>3058.98</v>
      </c>
      <c r="V6" s="39">
        <v>0.51500000000000001</v>
      </c>
      <c r="W6" s="25">
        <f>M6*V6</f>
        <v>7722.4250000000002</v>
      </c>
      <c r="X6" s="39">
        <v>0.39</v>
      </c>
      <c r="Y6" s="25">
        <f>X6*M6</f>
        <v>5848.05</v>
      </c>
      <c r="Z6" s="47">
        <v>3.13E-3</v>
      </c>
      <c r="AA6" s="18">
        <f>M6*Z6</f>
        <v>46.934350000000002</v>
      </c>
      <c r="AB6" s="27">
        <f>IF(M6&gt;0,(AD6+AL6)/M6,0)</f>
        <v>3.1822646615538518E-3</v>
      </c>
      <c r="AC6" s="47">
        <v>2.9E-4</v>
      </c>
      <c r="AD6" s="37">
        <f>AC6*M6</f>
        <v>4.3485500000000004</v>
      </c>
      <c r="AE6" s="28">
        <v>0.2198</v>
      </c>
      <c r="AF6" s="41">
        <f>AI6*(1-AJ6)*AE6</f>
        <v>43.747673200000001</v>
      </c>
      <c r="AG6" s="28">
        <f>IF(AND(AE6&gt;0,AC6&gt;0,Z6&gt;0),((Z6-AC6)*AE6)/((AE6-AC6)*Z6),0)</f>
        <v>0.90854696264392532</v>
      </c>
      <c r="AH6" s="29">
        <f t="shared" si="0"/>
        <v>0.91008114443513444</v>
      </c>
      <c r="AI6" s="43">
        <v>218</v>
      </c>
      <c r="AJ6" s="39">
        <v>8.6999999999999994E-2</v>
      </c>
      <c r="AK6" s="28">
        <v>0.21790000000000001</v>
      </c>
      <c r="AL6" s="41">
        <f>AI6*(1-AJ6)*AK6</f>
        <v>43.369508600000003</v>
      </c>
      <c r="AM6" s="18">
        <v>1.62</v>
      </c>
      <c r="AN6" s="18"/>
      <c r="AO6" s="113">
        <f>AO5+AI6-AN6</f>
        <v>2134.8399999999997</v>
      </c>
      <c r="AP6" s="104"/>
      <c r="AQ6" s="43"/>
      <c r="AR6" s="48"/>
      <c r="AS6" s="41"/>
      <c r="AT6" s="41"/>
      <c r="AU6" s="41"/>
      <c r="AV6" s="41"/>
    </row>
    <row r="7" spans="1:48" s="22" customFormat="1" ht="13.5" thickBot="1" x14ac:dyDescent="0.25">
      <c r="A7" s="159"/>
      <c r="B7" s="49" t="s">
        <v>38</v>
      </c>
      <c r="C7" s="50"/>
      <c r="D7" s="51">
        <f>SUM(D4:D6)</f>
        <v>47900</v>
      </c>
      <c r="E7" s="51"/>
      <c r="F7" s="51">
        <f>SUM(F4:F6)</f>
        <v>49447</v>
      </c>
      <c r="G7" s="52"/>
      <c r="H7" s="52"/>
      <c r="I7" s="51">
        <f>SUM(I4:I6)</f>
        <v>51485</v>
      </c>
      <c r="J7" s="52"/>
      <c r="K7" s="51">
        <f>SUM(K4:K6)</f>
        <v>47793</v>
      </c>
      <c r="L7" s="21">
        <f>IF(K7&gt;0,(K4*L4+K5*L5+K6*L6)/K7,0)</f>
        <v>6.9725964053313258E-2</v>
      </c>
      <c r="M7" s="52">
        <f>M4+M5+M6</f>
        <v>44461</v>
      </c>
      <c r="N7" s="53">
        <f>IF(M7&gt;0,O7/M7,0)</f>
        <v>0.76634072557972155</v>
      </c>
      <c r="O7" s="54">
        <f>O4+O5+O6</f>
        <v>34072.275000000001</v>
      </c>
      <c r="P7" s="21">
        <f>IF(M7&gt;0,Q7/M7,0)</f>
        <v>0.2082777265468613</v>
      </c>
      <c r="Q7" s="54">
        <f>Q4+Q5+Q6</f>
        <v>9260.2360000000008</v>
      </c>
      <c r="R7" s="21">
        <f>IF(M7&gt;0,S7/M7,0)</f>
        <v>2.5381547873417152E-2</v>
      </c>
      <c r="S7" s="54">
        <f>S4+S5+S6</f>
        <v>1128.489</v>
      </c>
      <c r="T7" s="21">
        <f>IF(M7&gt;0,U7/M7,0)</f>
        <v>0.20398178178628462</v>
      </c>
      <c r="U7" s="54">
        <f>U4+U5+U6</f>
        <v>9069.2340000000004</v>
      </c>
      <c r="V7" s="21">
        <f>IF(M7&gt;0,W7/M7,0)</f>
        <v>0.51734691077573614</v>
      </c>
      <c r="W7" s="54">
        <f>W4+W5+W6</f>
        <v>23001.761000000002</v>
      </c>
      <c r="X7" s="21">
        <f>IF(M7&gt;0,Y7/M7,0)</f>
        <v>0.39993095072085649</v>
      </c>
      <c r="Y7" s="54">
        <f>Y4+Y5+Y6</f>
        <v>17781.330000000002</v>
      </c>
      <c r="Z7" s="55">
        <f>IF(M7&gt;0,AA7/M7,0)</f>
        <v>3.1332428420413395E-3</v>
      </c>
      <c r="AA7" s="56">
        <f>SUM(AA4:AA6)</f>
        <v>139.30710999999999</v>
      </c>
      <c r="AB7" s="55">
        <f>IF(M7&gt;0,(AB4*M4+AB5*M5+AB6*M6)/M7,0)</f>
        <v>3.2255717887586877E-3</v>
      </c>
      <c r="AC7" s="55">
        <f>IF(K7&gt;0,(K4*AC4+K5*AC5+K6*AC6)/K7,0)</f>
        <v>2.8671667398991489E-4</v>
      </c>
      <c r="AD7" s="52">
        <f>SUM(AD4:AD6)</f>
        <v>12.74681</v>
      </c>
      <c r="AE7" s="53">
        <f>IF(K7&gt;0,(K4*AE4+K5*AE5+K6*AE6)/K7,0)</f>
        <v>0.21972811918063312</v>
      </c>
      <c r="AF7" s="58">
        <f>SUM(AF4:AF6)</f>
        <v>131.97673810000001</v>
      </c>
      <c r="AG7" s="53">
        <f>IF(AND(AA7&gt;0),((AA4*AG4+AA5*AG5+AA6*AG6)/AA7),0)</f>
        <v>0.90968525846814341</v>
      </c>
      <c r="AH7" s="57">
        <f t="shared" si="0"/>
        <v>0.91231391111659521</v>
      </c>
      <c r="AI7" s="51">
        <f>SUM(AI4:AI6)</f>
        <v>661</v>
      </c>
      <c r="AJ7" s="21">
        <f>IF(AI7&gt;0,(AJ4*AI4+AJ5*AI5+AJ6*AI6)/AI7,0)</f>
        <v>9.1375189107413018E-2</v>
      </c>
      <c r="AK7" s="53">
        <f>IF(K7&gt;0,(AK4*K4+AK5*K5+AK6*K6)/K7,0)</f>
        <v>0.21751811980834013</v>
      </c>
      <c r="AL7" s="58">
        <f>SUM(AL4:AL6)</f>
        <v>130.6653373</v>
      </c>
      <c r="AM7" s="56"/>
      <c r="AN7" s="56">
        <f>SUM(AN4:AN6)</f>
        <v>896.46</v>
      </c>
      <c r="AO7" s="105"/>
      <c r="AP7" s="106">
        <f>AO6</f>
        <v>2134.8399999999997</v>
      </c>
      <c r="AQ7" s="51">
        <f>SUM(AQ4:AQ6)</f>
        <v>0</v>
      </c>
      <c r="AR7" s="59"/>
      <c r="AS7" s="58"/>
      <c r="AT7" s="58"/>
      <c r="AU7" s="58"/>
      <c r="AV7" s="58"/>
    </row>
    <row r="8" spans="1:48" x14ac:dyDescent="0.2">
      <c r="A8" s="157">
        <v>2</v>
      </c>
      <c r="B8" s="23">
        <v>1</v>
      </c>
      <c r="C8" s="46" t="s">
        <v>56</v>
      </c>
      <c r="D8" s="12">
        <v>5875</v>
      </c>
      <c r="E8" s="12">
        <v>0</v>
      </c>
      <c r="F8" s="12">
        <v>12793</v>
      </c>
      <c r="G8" s="13">
        <v>3.1</v>
      </c>
      <c r="H8" s="13">
        <v>5.2</v>
      </c>
      <c r="I8" s="12">
        <v>13491</v>
      </c>
      <c r="J8" s="13">
        <v>6.5</v>
      </c>
      <c r="K8" s="12">
        <v>16227</v>
      </c>
      <c r="L8" s="14">
        <v>7.2999999999999995E-2</v>
      </c>
      <c r="M8" s="24">
        <f>ROUND(K8*(1-L8),0)</f>
        <v>15042</v>
      </c>
      <c r="N8" s="15">
        <v>0.68500000000000005</v>
      </c>
      <c r="O8" s="25">
        <f>M8*N8</f>
        <v>10303.77</v>
      </c>
      <c r="P8" s="14">
        <v>0.29899999999999999</v>
      </c>
      <c r="Q8" s="25">
        <f>M8*P8</f>
        <v>4497.558</v>
      </c>
      <c r="R8" s="16">
        <v>1.6E-2</v>
      </c>
      <c r="S8" s="25">
        <f>M8*R8</f>
        <v>240.672</v>
      </c>
      <c r="T8" s="26">
        <v>0.20100000000000001</v>
      </c>
      <c r="U8" s="25">
        <f>M8*T8</f>
        <v>3023.442</v>
      </c>
      <c r="V8" s="16">
        <v>0.52</v>
      </c>
      <c r="W8" s="25">
        <f>M8*V8</f>
        <v>7821.84</v>
      </c>
      <c r="X8" s="16">
        <v>0.4</v>
      </c>
      <c r="Y8" s="25">
        <f>X8*M8</f>
        <v>6016.8</v>
      </c>
      <c r="Z8" s="17">
        <v>3.1099999999999999E-3</v>
      </c>
      <c r="AA8" s="18">
        <f>M8*Z8</f>
        <v>46.780619999999999</v>
      </c>
      <c r="AB8" s="27">
        <f>IF(M8&gt;0,(AD8+AL8)/M8,0)</f>
        <v>2.908594495412844E-3</v>
      </c>
      <c r="AC8" s="17">
        <v>2.7999999999999998E-4</v>
      </c>
      <c r="AD8" s="24">
        <f>AC8*M8</f>
        <v>4.2117599999999999</v>
      </c>
      <c r="AE8" s="117">
        <v>0.22090000000000001</v>
      </c>
      <c r="AF8" s="30">
        <f>AI8*(1-AJ8)*AE8</f>
        <v>39.557225700000004</v>
      </c>
      <c r="AG8" s="28">
        <f>IF(AND(AE8&gt;0,AC8&gt;0,Z8&gt;0),((Z8-AC8)*AE8)/((AE8-AC8)*Z8),0)</f>
        <v>0.91112273187430581</v>
      </c>
      <c r="AH8" s="60">
        <f t="shared" si="0"/>
        <v>0.90488106699160664</v>
      </c>
      <c r="AI8" s="12">
        <v>197</v>
      </c>
      <c r="AJ8" s="14">
        <v>9.0999999999999998E-2</v>
      </c>
      <c r="AK8" s="15">
        <v>0.2208</v>
      </c>
      <c r="AL8" s="30">
        <f>AI8*(1-AJ8)*AK8</f>
        <v>39.539318399999999</v>
      </c>
      <c r="AM8" s="19">
        <v>1.65</v>
      </c>
      <c r="AN8" s="19">
        <v>1214.9000000000001</v>
      </c>
      <c r="AO8" s="101">
        <f>AO6+AI8-AN8</f>
        <v>1116.9399999999996</v>
      </c>
      <c r="AP8" s="102"/>
      <c r="AQ8" s="12"/>
      <c r="AR8" s="31"/>
      <c r="AS8" s="20"/>
      <c r="AT8" s="20"/>
      <c r="AU8" s="20"/>
      <c r="AV8" s="20"/>
    </row>
    <row r="9" spans="1:48" x14ac:dyDescent="0.2">
      <c r="A9" s="158"/>
      <c r="B9" s="33">
        <v>2</v>
      </c>
      <c r="C9" s="11" t="s">
        <v>54</v>
      </c>
      <c r="D9" s="34">
        <v>17426</v>
      </c>
      <c r="E9" s="34">
        <v>7</v>
      </c>
      <c r="F9" s="34">
        <v>16279</v>
      </c>
      <c r="G9" s="35">
        <v>3.6</v>
      </c>
      <c r="H9" s="35">
        <v>5.5</v>
      </c>
      <c r="I9" s="34">
        <v>16378</v>
      </c>
      <c r="J9" s="35">
        <v>6.6</v>
      </c>
      <c r="K9" s="34">
        <v>16250</v>
      </c>
      <c r="L9" s="36">
        <v>6.3E-2</v>
      </c>
      <c r="M9" s="37">
        <f>ROUND(K9*(1-L9),0)</f>
        <v>15226</v>
      </c>
      <c r="N9" s="38">
        <v>0.69099999999999995</v>
      </c>
      <c r="O9" s="25">
        <f>M9*N9</f>
        <v>10521.165999999999</v>
      </c>
      <c r="P9" s="36">
        <v>0.27800000000000002</v>
      </c>
      <c r="Q9" s="25">
        <f>M9*P9</f>
        <v>4232.8280000000004</v>
      </c>
      <c r="R9" s="39">
        <v>3.1E-2</v>
      </c>
      <c r="S9" s="25">
        <f>M9*R9</f>
        <v>472.00599999999997</v>
      </c>
      <c r="T9" s="28">
        <v>0.21</v>
      </c>
      <c r="U9" s="25">
        <f>M9*T9</f>
        <v>3197.46</v>
      </c>
      <c r="V9" s="39">
        <v>0.51100000000000001</v>
      </c>
      <c r="W9" s="25">
        <f>M9*V9</f>
        <v>7780.4859999999999</v>
      </c>
      <c r="X9" s="39">
        <v>0.4</v>
      </c>
      <c r="Y9" s="25">
        <f>X9*M9</f>
        <v>6090.4000000000005</v>
      </c>
      <c r="Z9" s="40">
        <v>3.0500000000000002E-3</v>
      </c>
      <c r="AA9" s="18">
        <f>M9*Z9</f>
        <v>46.439300000000003</v>
      </c>
      <c r="AB9" s="27">
        <f>IF(M9&gt;0,(AD9+AL9)/M9,0)</f>
        <v>3.3571840273216862E-3</v>
      </c>
      <c r="AC9" s="40">
        <v>2.9999999999999997E-4</v>
      </c>
      <c r="AD9" s="37">
        <f>AC9*M9</f>
        <v>4.5677999999999992</v>
      </c>
      <c r="AE9" s="28">
        <v>0.2172</v>
      </c>
      <c r="AF9" s="41">
        <f>AI9*(1-AJ9)*AE9</f>
        <v>46.250568000000001</v>
      </c>
      <c r="AG9" s="28">
        <f>IF(AND(AE9&gt;0,AC9&gt;0,Z9&gt;0),((Z9-AC9)*AE9)/((AE9-AC9)*Z9),0)</f>
        <v>0.90288642495975335</v>
      </c>
      <c r="AH9" s="29">
        <f t="shared" si="0"/>
        <v>0.91189084503928275</v>
      </c>
      <c r="AI9" s="34">
        <v>234</v>
      </c>
      <c r="AJ9" s="36">
        <v>0.09</v>
      </c>
      <c r="AK9" s="38">
        <v>0.21859999999999999</v>
      </c>
      <c r="AL9" s="41">
        <f>AI9*(1-AJ9)*AK9</f>
        <v>46.548683999999994</v>
      </c>
      <c r="AM9" s="42">
        <v>1.7</v>
      </c>
      <c r="AN9" s="42"/>
      <c r="AO9" s="113">
        <f>AO8+AI9-AN9</f>
        <v>1350.9399999999996</v>
      </c>
      <c r="AP9" s="104"/>
      <c r="AQ9" s="43"/>
      <c r="AR9" s="44"/>
      <c r="AS9" s="45"/>
      <c r="AT9" s="45"/>
      <c r="AU9" s="45"/>
      <c r="AV9" s="45"/>
    </row>
    <row r="10" spans="1:48" x14ac:dyDescent="0.2">
      <c r="A10" s="158"/>
      <c r="B10" s="33">
        <v>3</v>
      </c>
      <c r="C10" s="46" t="s">
        <v>50</v>
      </c>
      <c r="D10" s="43">
        <v>16899</v>
      </c>
      <c r="E10" s="43">
        <v>5</v>
      </c>
      <c r="F10" s="43">
        <v>16925</v>
      </c>
      <c r="G10" s="37">
        <v>2.7</v>
      </c>
      <c r="H10" s="37">
        <v>6</v>
      </c>
      <c r="I10" s="43">
        <v>17322</v>
      </c>
      <c r="J10" s="37">
        <v>5.8</v>
      </c>
      <c r="K10" s="43">
        <v>16222</v>
      </c>
      <c r="L10" s="39">
        <v>7.5999999999999998E-2</v>
      </c>
      <c r="M10" s="37">
        <f>ROUND(K10*(1-L10),0)</f>
        <v>14989</v>
      </c>
      <c r="N10" s="28">
        <v>0.65400000000000003</v>
      </c>
      <c r="O10" s="25">
        <f>M10*N10</f>
        <v>9802.8060000000005</v>
      </c>
      <c r="P10" s="39">
        <v>0.28599999999999998</v>
      </c>
      <c r="Q10" s="25">
        <f>M10*P10</f>
        <v>4286.8539999999994</v>
      </c>
      <c r="R10" s="39">
        <v>0.06</v>
      </c>
      <c r="S10" s="25">
        <f>M10*R10</f>
        <v>899.33999999999992</v>
      </c>
      <c r="T10" s="28">
        <v>0.19800000000000001</v>
      </c>
      <c r="U10" s="25">
        <f>M10*T10</f>
        <v>2967.8220000000001</v>
      </c>
      <c r="V10" s="39">
        <v>0.53300000000000003</v>
      </c>
      <c r="W10" s="25">
        <f>M10*V10</f>
        <v>7989.1370000000006</v>
      </c>
      <c r="X10" s="39">
        <v>0.4</v>
      </c>
      <c r="Y10" s="25">
        <f>X10*M10</f>
        <v>5995.6</v>
      </c>
      <c r="Z10" s="47">
        <v>3.0500000000000002E-3</v>
      </c>
      <c r="AA10" s="18">
        <f>M10*Z10</f>
        <v>45.716450000000002</v>
      </c>
      <c r="AB10" s="27">
        <f>IF(M10&gt;0,(AD10+AL10)/M10,0)</f>
        <v>3.0147284742144237E-3</v>
      </c>
      <c r="AC10" s="47">
        <v>2.9E-4</v>
      </c>
      <c r="AD10" s="37">
        <f>AC10*M10</f>
        <v>4.3468099999999996</v>
      </c>
      <c r="AE10" s="28">
        <v>0.21310000000000001</v>
      </c>
      <c r="AF10" s="41">
        <f>AI10*(1-AJ10)*AE10</f>
        <v>40.273982100000005</v>
      </c>
      <c r="AG10" s="28">
        <f>IF(AND(AE10&gt;0,AC10&gt;0,Z10&gt;0),((Z10-AC10)*AE10)/((AE10-AC10)*Z10),0)</f>
        <v>0.90615118080393431</v>
      </c>
      <c r="AH10" s="29">
        <f t="shared" si="0"/>
        <v>0.90502010994076554</v>
      </c>
      <c r="AI10" s="43">
        <v>207</v>
      </c>
      <c r="AJ10" s="39">
        <v>8.6999999999999994E-2</v>
      </c>
      <c r="AK10" s="28">
        <v>0.21609999999999999</v>
      </c>
      <c r="AL10" s="41">
        <f>AI10*(1-AJ10)*AK10</f>
        <v>40.840955100000002</v>
      </c>
      <c r="AM10" s="18">
        <v>1.6</v>
      </c>
      <c r="AN10" s="18"/>
      <c r="AO10" s="113">
        <f>AO9+AI10-AN10</f>
        <v>1557.9399999999996</v>
      </c>
      <c r="AP10" s="104"/>
      <c r="AQ10" s="43"/>
      <c r="AR10" s="48"/>
      <c r="AS10" s="41"/>
      <c r="AT10" s="41"/>
      <c r="AU10" s="41"/>
      <c r="AV10" s="41"/>
    </row>
    <row r="11" spans="1:48" s="22" customFormat="1" ht="13.5" thickBot="1" x14ac:dyDescent="0.25">
      <c r="A11" s="159"/>
      <c r="B11" s="49" t="s">
        <v>38</v>
      </c>
      <c r="C11" s="50"/>
      <c r="D11" s="51">
        <f>SUM(D8:D10)</f>
        <v>40200</v>
      </c>
      <c r="E11" s="51"/>
      <c r="F11" s="51">
        <f>SUM(F8:F10)</f>
        <v>45997</v>
      </c>
      <c r="G11" s="52"/>
      <c r="H11" s="52"/>
      <c r="I11" s="51">
        <f>SUM(I8:I10)</f>
        <v>47191</v>
      </c>
      <c r="J11" s="52"/>
      <c r="K11" s="51">
        <f>SUM(K8:K10)</f>
        <v>48699</v>
      </c>
      <c r="L11" s="21">
        <f>IF(K11&gt;0,(K8*L8+K9*L9+K10*L10)/K11,0)</f>
        <v>7.0662498203248533E-2</v>
      </c>
      <c r="M11" s="52">
        <f>M8+M9+M10</f>
        <v>45257</v>
      </c>
      <c r="N11" s="53">
        <f>IF(M11&gt;0,O11/M11,0)</f>
        <v>0.67675148595797341</v>
      </c>
      <c r="O11" s="54">
        <f>O8+O9+O10</f>
        <v>30627.742000000002</v>
      </c>
      <c r="P11" s="21">
        <f>IF(M11&gt;0,Q11/M11,0)</f>
        <v>0.287629317011733</v>
      </c>
      <c r="Q11" s="54">
        <f>Q8+Q9+Q10</f>
        <v>13017.24</v>
      </c>
      <c r="R11" s="21">
        <f>IF(M11&gt;0,S11/M11,0)</f>
        <v>3.5619197030293655E-2</v>
      </c>
      <c r="S11" s="54">
        <f>S8+S9+S10</f>
        <v>1612.018</v>
      </c>
      <c r="T11" s="21">
        <f>IF(M11&gt;0,U11/M11,0)</f>
        <v>0.20303431513357051</v>
      </c>
      <c r="U11" s="54">
        <f>U8+U9+U10</f>
        <v>9188.7240000000002</v>
      </c>
      <c r="V11" s="21">
        <f>IF(M11&gt;0,W11/M11,0)</f>
        <v>0.52127765870473086</v>
      </c>
      <c r="W11" s="54">
        <f>W8+W9+W10</f>
        <v>23591.463000000003</v>
      </c>
      <c r="X11" s="21">
        <f>IF(M11&gt;0,Y11/M11,0)</f>
        <v>0.40000000000000008</v>
      </c>
      <c r="Y11" s="54">
        <f>Y8+Y9+Y10</f>
        <v>18102.800000000003</v>
      </c>
      <c r="Z11" s="55">
        <f>IF(M11&gt;0,AA11/M11,0)</f>
        <v>3.0699421084031202E-3</v>
      </c>
      <c r="AA11" s="56">
        <f>SUM(AA8:AA10)</f>
        <v>138.93637000000001</v>
      </c>
      <c r="AB11" s="55">
        <f>IF(M11&gt;0,(AB8*M8+AB9*M9+AB10*M10)/M11,0)</f>
        <v>3.0946666261572795E-3</v>
      </c>
      <c r="AC11" s="55">
        <f>IF(K11&gt;0,(K8*AC8+K9*AC9+K10*AC10)/K11,0)</f>
        <v>2.9000472288958707E-4</v>
      </c>
      <c r="AD11" s="52">
        <f>SUM(AD8:AD10)</f>
        <v>13.12637</v>
      </c>
      <c r="AE11" s="53">
        <f>IF(K11&gt;0,(K8*AE8+K9*AE9+K10*AE10)/K11,0)</f>
        <v>0.21706713690219512</v>
      </c>
      <c r="AF11" s="58">
        <f>SUM(AF8:AF10)</f>
        <v>126.0817758</v>
      </c>
      <c r="AG11" s="53">
        <f>IF(AND(AA11&gt;0),((AA8*AG8+AA9*AG9+AA10*AG10)/AA11),0)</f>
        <v>0.90673388830780077</v>
      </c>
      <c r="AH11" s="57">
        <f t="shared" si="0"/>
        <v>0.90749333610218219</v>
      </c>
      <c r="AI11" s="51">
        <f>SUM(AI8:AI10)</f>
        <v>638</v>
      </c>
      <c r="AJ11" s="21">
        <f>IF(AI11&gt;0,(AJ8*AI8+AJ9*AI9+AJ10*AI10)/AI11,0)</f>
        <v>8.9335423197492159E-2</v>
      </c>
      <c r="AK11" s="53">
        <f>IF(K11&gt;0,(AK8*K8+AK9*K9+AK10*K10)/K11,0)</f>
        <v>0.21850029364052648</v>
      </c>
      <c r="AL11" s="58">
        <f>SUM(AL8:AL10)</f>
        <v>126.9289575</v>
      </c>
      <c r="AM11" s="56"/>
      <c r="AN11" s="56">
        <f>SUM(AN8:AN10)</f>
        <v>1214.9000000000001</v>
      </c>
      <c r="AO11" s="105"/>
      <c r="AP11" s="106">
        <f>AO10</f>
        <v>1557.9399999999996</v>
      </c>
      <c r="AQ11" s="51">
        <f>SUM(AQ8:AQ10)</f>
        <v>0</v>
      </c>
      <c r="AR11" s="59"/>
      <c r="AS11" s="58"/>
      <c r="AT11" s="58"/>
      <c r="AU11" s="58"/>
      <c r="AV11" s="58"/>
    </row>
    <row r="12" spans="1:48" x14ac:dyDescent="0.2">
      <c r="A12" s="157">
        <v>3</v>
      </c>
      <c r="B12" s="23">
        <v>1</v>
      </c>
      <c r="C12" s="46" t="s">
        <v>52</v>
      </c>
      <c r="D12" s="12">
        <v>19000</v>
      </c>
      <c r="E12" s="12">
        <v>2</v>
      </c>
      <c r="F12" s="12">
        <v>18316</v>
      </c>
      <c r="G12" s="13">
        <v>3.2</v>
      </c>
      <c r="H12" s="13">
        <v>5.4</v>
      </c>
      <c r="I12" s="12">
        <v>18391</v>
      </c>
      <c r="J12" s="13">
        <v>5</v>
      </c>
      <c r="K12" s="12">
        <v>16121</v>
      </c>
      <c r="L12" s="14">
        <v>6.8000000000000005E-2</v>
      </c>
      <c r="M12" s="24">
        <f>ROUND(K12*(1-L12),0)</f>
        <v>15025</v>
      </c>
      <c r="N12" s="15">
        <v>0.53800000000000003</v>
      </c>
      <c r="O12" s="25">
        <f>M12*N12</f>
        <v>8083.4500000000007</v>
      </c>
      <c r="P12" s="14">
        <v>0.41299999999999998</v>
      </c>
      <c r="Q12" s="25">
        <f>M12*P12</f>
        <v>6205.3249999999998</v>
      </c>
      <c r="R12" s="16">
        <v>4.9000000000000002E-2</v>
      </c>
      <c r="S12" s="25">
        <f>M12*R12</f>
        <v>736.22500000000002</v>
      </c>
      <c r="T12" s="26">
        <v>0.222</v>
      </c>
      <c r="U12" s="25">
        <f>M12*T12</f>
        <v>3335.55</v>
      </c>
      <c r="V12" s="16">
        <v>0.50900000000000001</v>
      </c>
      <c r="W12" s="25">
        <f>M12*V12</f>
        <v>7647.7250000000004</v>
      </c>
      <c r="X12" s="16">
        <v>0.4</v>
      </c>
      <c r="Y12" s="25">
        <f>X12*M12</f>
        <v>6010</v>
      </c>
      <c r="Z12" s="17">
        <v>3.0699999999999998E-3</v>
      </c>
      <c r="AA12" s="18">
        <f>M12*Z12</f>
        <v>46.126749999999994</v>
      </c>
      <c r="AB12" s="27">
        <f>IF(M12&gt;0,(AD12+AL12)/M12,0)</f>
        <v>3.1779563128119803E-3</v>
      </c>
      <c r="AC12" s="17">
        <v>3.1E-4</v>
      </c>
      <c r="AD12" s="24">
        <f>AC12*M12</f>
        <v>4.6577500000000001</v>
      </c>
      <c r="AE12" s="117">
        <v>0.21240000000000001</v>
      </c>
      <c r="AF12" s="30">
        <f>AI12*(1-AJ12)*AE12</f>
        <v>43.050506400000003</v>
      </c>
      <c r="AG12" s="28">
        <f>IF(AND(AE12&gt;0,AC12&gt;0,Z12&gt;0),((Z12-AC12)*AE12)/((AE12-AC12)*Z12),0)</f>
        <v>0.90033685226433435</v>
      </c>
      <c r="AH12" s="60">
        <f t="shared" si="0"/>
        <v>0.90377085490251663</v>
      </c>
      <c r="AI12" s="12">
        <v>222</v>
      </c>
      <c r="AJ12" s="14">
        <v>8.6999999999999994E-2</v>
      </c>
      <c r="AK12" s="15">
        <v>0.21260000000000001</v>
      </c>
      <c r="AL12" s="30">
        <f>AI12*(1-AJ12)*AK12</f>
        <v>43.091043600000006</v>
      </c>
      <c r="AM12" s="19">
        <v>1.63</v>
      </c>
      <c r="AN12" s="19"/>
      <c r="AO12" s="101">
        <f>AO10+AI12-AN12</f>
        <v>1779.9399999999996</v>
      </c>
      <c r="AP12" s="102"/>
      <c r="AQ12" s="12"/>
      <c r="AR12" s="31"/>
      <c r="AS12" s="20"/>
      <c r="AT12" s="20"/>
      <c r="AU12" s="20"/>
      <c r="AV12" s="20"/>
    </row>
    <row r="13" spans="1:48" x14ac:dyDescent="0.2">
      <c r="A13" s="158"/>
      <c r="B13" s="33">
        <v>2</v>
      </c>
      <c r="C13" s="11" t="s">
        <v>56</v>
      </c>
      <c r="D13" s="34">
        <v>19651</v>
      </c>
      <c r="E13" s="34">
        <v>5</v>
      </c>
      <c r="F13" s="34">
        <v>17477</v>
      </c>
      <c r="G13" s="35">
        <v>2.1</v>
      </c>
      <c r="H13" s="35">
        <v>3.9</v>
      </c>
      <c r="I13" s="34">
        <v>17530</v>
      </c>
      <c r="J13" s="35">
        <v>4.2</v>
      </c>
      <c r="K13" s="34">
        <v>16224</v>
      </c>
      <c r="L13" s="36">
        <v>7.1999999999999995E-2</v>
      </c>
      <c r="M13" s="37">
        <f>ROUND(K13*(1-L13),0)</f>
        <v>15056</v>
      </c>
      <c r="N13" s="38">
        <v>0.63500000000000001</v>
      </c>
      <c r="O13" s="25">
        <f>M13*N13</f>
        <v>9560.56</v>
      </c>
      <c r="P13" s="36">
        <v>0.32300000000000001</v>
      </c>
      <c r="Q13" s="25">
        <f>M13*P13</f>
        <v>4863.0879999999997</v>
      </c>
      <c r="R13" s="39">
        <v>4.2000000000000003E-2</v>
      </c>
      <c r="S13" s="25">
        <f>M13*R13</f>
        <v>632.35200000000009</v>
      </c>
      <c r="T13" s="28">
        <v>0.22500000000000001</v>
      </c>
      <c r="U13" s="25">
        <f>M13*T13</f>
        <v>3387.6</v>
      </c>
      <c r="V13" s="39">
        <v>0.502</v>
      </c>
      <c r="W13" s="25">
        <f>M13*V13</f>
        <v>7558.1120000000001</v>
      </c>
      <c r="X13" s="39">
        <v>0.4</v>
      </c>
      <c r="Y13" s="25">
        <f>X13*M13</f>
        <v>6022.4000000000005</v>
      </c>
      <c r="Z13" s="40">
        <v>3.1099999999999999E-3</v>
      </c>
      <c r="AA13" s="18">
        <f>M13*Z13</f>
        <v>46.824159999999999</v>
      </c>
      <c r="AB13" s="27">
        <f>IF(M13&gt;0,(AD13+AL13)/M13,0)</f>
        <v>3.2211349628055263E-3</v>
      </c>
      <c r="AC13" s="40">
        <v>3.4000000000000002E-4</v>
      </c>
      <c r="AD13" s="37">
        <f>AC13*M13</f>
        <v>5.11904</v>
      </c>
      <c r="AE13" s="28">
        <v>0.20899999999999999</v>
      </c>
      <c r="AF13" s="41">
        <f>AI13*(1-AJ13)*AE13</f>
        <v>43.839840000000002</v>
      </c>
      <c r="AG13" s="28">
        <f>IF(AND(AE13&gt;0,AC13&gt;0,Z13&gt;0),((Z13-AC13)*AE13)/((AE13-AC13)*Z13),0)</f>
        <v>0.89212654750277609</v>
      </c>
      <c r="AH13" s="29">
        <f t="shared" si="0"/>
        <v>0.89592012520996356</v>
      </c>
      <c r="AI13" s="34">
        <v>230</v>
      </c>
      <c r="AJ13" s="36">
        <v>8.7999999999999995E-2</v>
      </c>
      <c r="AK13" s="38">
        <v>0.20680000000000001</v>
      </c>
      <c r="AL13" s="41">
        <f>AI13*(1-AJ13)*AK13</f>
        <v>43.378368000000009</v>
      </c>
      <c r="AM13" s="42">
        <v>1.6</v>
      </c>
      <c r="AN13" s="42"/>
      <c r="AO13" s="113">
        <f>AO12+AI13-AN13</f>
        <v>2009.9399999999996</v>
      </c>
      <c r="AP13" s="104"/>
      <c r="AQ13" s="43"/>
      <c r="AR13" s="44"/>
      <c r="AS13" s="45"/>
      <c r="AT13" s="45"/>
      <c r="AU13" s="45"/>
      <c r="AV13" s="45"/>
    </row>
    <row r="14" spans="1:48" x14ac:dyDescent="0.2">
      <c r="A14" s="158"/>
      <c r="B14" s="33">
        <v>3</v>
      </c>
      <c r="C14" s="46" t="s">
        <v>50</v>
      </c>
      <c r="D14" s="43">
        <v>17599</v>
      </c>
      <c r="E14" s="43">
        <v>5</v>
      </c>
      <c r="F14" s="43">
        <v>19089</v>
      </c>
      <c r="G14" s="37">
        <v>2.2999999999999998</v>
      </c>
      <c r="H14" s="37">
        <v>4.3</v>
      </c>
      <c r="I14" s="43">
        <v>19504</v>
      </c>
      <c r="J14" s="37">
        <v>3.4</v>
      </c>
      <c r="K14" s="43">
        <v>16177</v>
      </c>
      <c r="L14" s="39">
        <v>6.8000000000000005E-2</v>
      </c>
      <c r="M14" s="37">
        <f>ROUND(K14*(1-L14),0)</f>
        <v>15077</v>
      </c>
      <c r="N14" s="28">
        <v>0.55900000000000005</v>
      </c>
      <c r="O14" s="25">
        <f>M14*N14</f>
        <v>8428.0430000000015</v>
      </c>
      <c r="P14" s="39">
        <v>0.39300000000000002</v>
      </c>
      <c r="Q14" s="25">
        <f>M14*P14</f>
        <v>5925.2610000000004</v>
      </c>
      <c r="R14" s="39">
        <v>4.8000000000000001E-2</v>
      </c>
      <c r="S14" s="25">
        <f>M14*R14</f>
        <v>723.69600000000003</v>
      </c>
      <c r="T14" s="28">
        <v>0.218</v>
      </c>
      <c r="U14" s="25">
        <f>M14*T14</f>
        <v>3286.7860000000001</v>
      </c>
      <c r="V14" s="39">
        <v>0.50600000000000001</v>
      </c>
      <c r="W14" s="25">
        <f>M14*V14</f>
        <v>7628.9620000000004</v>
      </c>
      <c r="X14" s="39">
        <v>0.4</v>
      </c>
      <c r="Y14" s="25">
        <f>X14*M14</f>
        <v>6030.8</v>
      </c>
      <c r="Z14" s="47">
        <v>3.0599999999999998E-3</v>
      </c>
      <c r="AA14" s="18">
        <f>M14*Z14</f>
        <v>46.135619999999996</v>
      </c>
      <c r="AB14" s="27">
        <f>IF(M14&gt;0,(AD14+AL14)/M14,0)</f>
        <v>3.0863016515221861E-3</v>
      </c>
      <c r="AC14" s="47">
        <v>3.2000000000000003E-4</v>
      </c>
      <c r="AD14" s="37">
        <f>AC14*M14</f>
        <v>4.8246400000000005</v>
      </c>
      <c r="AE14" s="28">
        <v>0.21160000000000001</v>
      </c>
      <c r="AF14" s="41">
        <f>AI14*(1-AJ14)*AE14</f>
        <v>41.239782000000005</v>
      </c>
      <c r="AG14" s="28">
        <f>IF(AND(AE14&gt;0,AC14&gt;0,Z14&gt;0),((Z14-AC14)*AE14)/((AE14-AC14)*Z14),0)</f>
        <v>0.89678102719063135</v>
      </c>
      <c r="AH14" s="29">
        <f t="shared" si="0"/>
        <v>0.89765832536562395</v>
      </c>
      <c r="AI14" s="43">
        <v>213</v>
      </c>
      <c r="AJ14" s="39">
        <v>8.5000000000000006E-2</v>
      </c>
      <c r="AK14" s="28">
        <v>0.214</v>
      </c>
      <c r="AL14" s="41">
        <f>AI14*(1-AJ14)*AK14</f>
        <v>41.707529999999998</v>
      </c>
      <c r="AM14" s="18">
        <v>1.65</v>
      </c>
      <c r="AN14" s="18"/>
      <c r="AO14" s="113">
        <f>AO13+AI14-AN14</f>
        <v>2222.9399999999996</v>
      </c>
      <c r="AP14" s="104"/>
      <c r="AQ14" s="43"/>
      <c r="AR14" s="48"/>
      <c r="AS14" s="41"/>
      <c r="AT14" s="41"/>
      <c r="AU14" s="41"/>
      <c r="AV14" s="41"/>
    </row>
    <row r="15" spans="1:48" s="22" customFormat="1" ht="13.5" thickBot="1" x14ac:dyDescent="0.25">
      <c r="A15" s="159"/>
      <c r="B15" s="49" t="s">
        <v>38</v>
      </c>
      <c r="C15" s="50"/>
      <c r="D15" s="51">
        <f>SUM(D12:D14)</f>
        <v>56250</v>
      </c>
      <c r="E15" s="51"/>
      <c r="F15" s="51">
        <f>SUM(F12:F14)</f>
        <v>54882</v>
      </c>
      <c r="G15" s="52"/>
      <c r="H15" s="52"/>
      <c r="I15" s="51">
        <f>SUM(I12:I14)</f>
        <v>55425</v>
      </c>
      <c r="J15" s="52"/>
      <c r="K15" s="51">
        <f>SUM(K12:K14)</f>
        <v>48522</v>
      </c>
      <c r="L15" s="21">
        <f>IF(K15&gt;0,(K12*L12+K13*L13+K14*L14)/K15,0)</f>
        <v>6.9337455174972168E-2</v>
      </c>
      <c r="M15" s="52">
        <f>M12+M13+M14</f>
        <v>45158</v>
      </c>
      <c r="N15" s="53">
        <f>IF(M15&gt;0,O15/M15,0)</f>
        <v>0.57735180920324203</v>
      </c>
      <c r="O15" s="54">
        <f>O12+O13+O14</f>
        <v>26072.053000000004</v>
      </c>
      <c r="P15" s="21">
        <f>IF(M15&gt;0,Q15/M15,0)</f>
        <v>0.37631591301651973</v>
      </c>
      <c r="Q15" s="54">
        <f>Q12+Q13+Q14</f>
        <v>16993.673999999999</v>
      </c>
      <c r="R15" s="21">
        <f>IF(M15&gt;0,S15/M15,0)</f>
        <v>4.6332277780238275E-2</v>
      </c>
      <c r="S15" s="54">
        <f>S12+S13+S14</f>
        <v>2092.2730000000001</v>
      </c>
      <c r="T15" s="21">
        <f>IF(M15&gt;0,U15/M15,0)</f>
        <v>0.22166473271624074</v>
      </c>
      <c r="U15" s="54">
        <f>U12+U13+U14</f>
        <v>10009.936</v>
      </c>
      <c r="V15" s="21">
        <f>IF(M15&gt;0,W15/M15,0)</f>
        <v>0.50566453341600603</v>
      </c>
      <c r="W15" s="54">
        <f>W12+W13+W14</f>
        <v>22834.798999999999</v>
      </c>
      <c r="X15" s="21">
        <f>IF(M15&gt;0,Y15/M15,0)</f>
        <v>0.4</v>
      </c>
      <c r="Y15" s="54">
        <f>Y12+Y13+Y14</f>
        <v>18063.2</v>
      </c>
      <c r="Z15" s="55">
        <f>IF(M15&gt;0,AA15/M15,0)</f>
        <v>3.0799975641082416E-3</v>
      </c>
      <c r="AA15" s="56">
        <f>SUM(AA12:AA14)</f>
        <v>139.08652999999998</v>
      </c>
      <c r="AB15" s="55">
        <f>IF(M15&gt;0,(AB12*M12+AB13*M13+AB14*M14)/M15,0)</f>
        <v>3.1617514416050316E-3</v>
      </c>
      <c r="AC15" s="55">
        <f>IF(K15&gt;0,(K12*AC12+K13*AC13+K14*AC14)/K15,0)</f>
        <v>3.2336486542187054E-4</v>
      </c>
      <c r="AD15" s="52">
        <f>SUM(AD12:AD14)</f>
        <v>14.601430000000001</v>
      </c>
      <c r="AE15" s="53">
        <f>IF(K15&gt;0,(K12*AE12+K13*AE13+K14*AE14)/K15,0)</f>
        <v>0.21099644697250733</v>
      </c>
      <c r="AF15" s="58">
        <f>SUM(AF12:AF14)</f>
        <v>128.13012839999999</v>
      </c>
      <c r="AG15" s="53">
        <f>IF(AND(AA15&gt;0),((AA12*AG12+AA13*AG13+AA14*AG14)/AA15),0)</f>
        <v>0.89639333006854161</v>
      </c>
      <c r="AH15" s="57">
        <f t="shared" si="0"/>
        <v>0.89910310725653131</v>
      </c>
      <c r="AI15" s="51">
        <f>SUM(AI12:AI14)</f>
        <v>665</v>
      </c>
      <c r="AJ15" s="21">
        <f>IF(AI15&gt;0,(AJ12*AI12+AJ13*AI13+AJ14*AI14)/AI15,0)</f>
        <v>8.6705263157894744E-2</v>
      </c>
      <c r="AK15" s="53">
        <f>IF(K15&gt;0,(AK12*K12+AK13*K13+AK14*K14)/K15,0)</f>
        <v>0.21112744322163143</v>
      </c>
      <c r="AL15" s="58">
        <f>SUM(AL12:AL14)</f>
        <v>128.17694160000002</v>
      </c>
      <c r="AM15" s="56"/>
      <c r="AN15" s="56">
        <f>SUM(AN12:AN14)</f>
        <v>0</v>
      </c>
      <c r="AO15" s="105"/>
      <c r="AP15" s="106">
        <f>AO14</f>
        <v>2222.9399999999996</v>
      </c>
      <c r="AQ15" s="51">
        <f>SUM(AQ12:AQ14)</f>
        <v>0</v>
      </c>
      <c r="AR15" s="59"/>
      <c r="AS15" s="58"/>
      <c r="AT15" s="58"/>
      <c r="AU15" s="58"/>
      <c r="AV15" s="58"/>
    </row>
    <row r="16" spans="1:48" x14ac:dyDescent="0.2">
      <c r="A16" s="157">
        <v>4</v>
      </c>
      <c r="B16" s="23">
        <v>1</v>
      </c>
      <c r="C16" s="11" t="s">
        <v>56</v>
      </c>
      <c r="D16" s="12">
        <v>19400</v>
      </c>
      <c r="E16" s="12">
        <v>2</v>
      </c>
      <c r="F16" s="12">
        <v>19417</v>
      </c>
      <c r="G16" s="13">
        <v>2.7</v>
      </c>
      <c r="H16" s="13">
        <v>5.3</v>
      </c>
      <c r="I16" s="12">
        <v>19039</v>
      </c>
      <c r="J16" s="13">
        <v>2.7</v>
      </c>
      <c r="K16" s="12">
        <v>16203</v>
      </c>
      <c r="L16" s="14">
        <v>7.0000000000000007E-2</v>
      </c>
      <c r="M16" s="24">
        <f>ROUND(K16*(1-L16),0)</f>
        <v>15069</v>
      </c>
      <c r="N16" s="15">
        <v>0.50900000000000001</v>
      </c>
      <c r="O16" s="25">
        <f>M16*N16</f>
        <v>7670.1210000000001</v>
      </c>
      <c r="P16" s="14">
        <v>0.46300000000000002</v>
      </c>
      <c r="Q16" s="25">
        <f>M16*P16</f>
        <v>6976.9470000000001</v>
      </c>
      <c r="R16" s="16">
        <v>2.8000000000000001E-2</v>
      </c>
      <c r="S16" s="25">
        <f>M16*R16</f>
        <v>421.93200000000002</v>
      </c>
      <c r="T16" s="26">
        <v>0.217</v>
      </c>
      <c r="U16" s="25">
        <f>M16*T16</f>
        <v>3269.973</v>
      </c>
      <c r="V16" s="16">
        <v>0.51100000000000001</v>
      </c>
      <c r="W16" s="25">
        <f>M16*V16</f>
        <v>7700.259</v>
      </c>
      <c r="X16" s="16">
        <v>0.41</v>
      </c>
      <c r="Y16" s="25">
        <f>X16*M16</f>
        <v>6178.29</v>
      </c>
      <c r="Z16" s="17">
        <v>3.0500000000000002E-3</v>
      </c>
      <c r="AA16" s="18">
        <f>M16*Z16</f>
        <v>45.960450000000002</v>
      </c>
      <c r="AB16" s="27">
        <f>IF(M16&gt;0,(AD16+AL16)/M16,0)</f>
        <v>3.2171040148649549E-3</v>
      </c>
      <c r="AC16" s="17">
        <v>3.1E-4</v>
      </c>
      <c r="AD16" s="24">
        <f>AC16*M16</f>
        <v>4.6713899999999997</v>
      </c>
      <c r="AE16" s="117">
        <v>0.21560000000000001</v>
      </c>
      <c r="AF16" s="30">
        <f>AI16*(1-AJ16)*AE16</f>
        <v>43.645201600000007</v>
      </c>
      <c r="AG16" s="28">
        <f>IF(AND(AE16&gt;0,AC16&gt;0,Z16&gt;0),((Z16-AC16)*AE16)/((AE16-AC16)*Z16),0)</f>
        <v>0.89965422164080633</v>
      </c>
      <c r="AH16" s="60">
        <f t="shared" si="0"/>
        <v>0.90493639506861812</v>
      </c>
      <c r="AI16" s="12">
        <v>221</v>
      </c>
      <c r="AJ16" s="14">
        <v>8.4000000000000005E-2</v>
      </c>
      <c r="AK16" s="15">
        <v>0.21640000000000001</v>
      </c>
      <c r="AL16" s="30">
        <f>AI16*(1-AJ16)*AK16</f>
        <v>43.807150400000005</v>
      </c>
      <c r="AM16" s="19">
        <v>1.65</v>
      </c>
      <c r="AN16" s="19"/>
      <c r="AO16" s="101">
        <f>AO14+AI16-AN16</f>
        <v>2443.9399999999996</v>
      </c>
      <c r="AP16" s="102"/>
      <c r="AQ16" s="12"/>
      <c r="AR16" s="31"/>
      <c r="AS16" s="20"/>
      <c r="AT16" s="20"/>
      <c r="AU16" s="20"/>
      <c r="AV16" s="20"/>
    </row>
    <row r="17" spans="1:48" x14ac:dyDescent="0.2">
      <c r="A17" s="158"/>
      <c r="B17" s="33">
        <v>2</v>
      </c>
      <c r="C17" s="11" t="s">
        <v>54</v>
      </c>
      <c r="D17" s="34">
        <v>18850</v>
      </c>
      <c r="E17" s="34">
        <v>5</v>
      </c>
      <c r="F17" s="34">
        <v>17046</v>
      </c>
      <c r="G17" s="35">
        <v>3</v>
      </c>
      <c r="H17" s="35">
        <v>5</v>
      </c>
      <c r="I17" s="34">
        <v>17205</v>
      </c>
      <c r="J17" s="35">
        <v>2.6</v>
      </c>
      <c r="K17" s="34">
        <v>16191</v>
      </c>
      <c r="L17" s="36">
        <v>6.9000000000000006E-2</v>
      </c>
      <c r="M17" s="37">
        <f>ROUND(K17*(1-L17),0)</f>
        <v>15074</v>
      </c>
      <c r="N17" s="38">
        <v>0.628</v>
      </c>
      <c r="O17" s="25">
        <f>M17*N17</f>
        <v>9466.4719999999998</v>
      </c>
      <c r="P17" s="36">
        <v>0.33400000000000002</v>
      </c>
      <c r="Q17" s="25">
        <f>M17*P17</f>
        <v>5034.7160000000003</v>
      </c>
      <c r="R17" s="39">
        <v>3.7999999999999999E-2</v>
      </c>
      <c r="S17" s="25">
        <f>M17*R17</f>
        <v>572.81200000000001</v>
      </c>
      <c r="T17" s="28">
        <v>0.22700000000000001</v>
      </c>
      <c r="U17" s="25">
        <f>M17*T17</f>
        <v>3421.7980000000002</v>
      </c>
      <c r="V17" s="39">
        <v>0.498</v>
      </c>
      <c r="W17" s="25">
        <f>M17*V17</f>
        <v>7506.8519999999999</v>
      </c>
      <c r="X17" s="39">
        <v>0.41</v>
      </c>
      <c r="Y17" s="25">
        <f>X17*M17</f>
        <v>6180.3399999999992</v>
      </c>
      <c r="Z17" s="40">
        <v>2.9199999999999999E-3</v>
      </c>
      <c r="AA17" s="18">
        <f>M17*Z17</f>
        <v>44.016079999999995</v>
      </c>
      <c r="AB17" s="27">
        <f>IF(M17&gt;0,(AD17+AL17)/M17,0)</f>
        <v>3.0800964707443277E-3</v>
      </c>
      <c r="AC17" s="40">
        <v>2.9999999999999997E-4</v>
      </c>
      <c r="AD17" s="37">
        <f>AC17*M17</f>
        <v>4.5221999999999998</v>
      </c>
      <c r="AE17" s="28">
        <v>0.21840000000000001</v>
      </c>
      <c r="AF17" s="41">
        <f>AI17*(1-AJ17)*AE17</f>
        <v>42.119313600000005</v>
      </c>
      <c r="AG17" s="28">
        <f>IF(AND(AE17&gt;0,AC17&gt;0,Z17&gt;0),((Z17-AC17)*AE17)/((AE17-AC17)*Z17),0)</f>
        <v>0.89849446967270263</v>
      </c>
      <c r="AH17" s="29">
        <f t="shared" si="0"/>
        <v>0.90384828804196871</v>
      </c>
      <c r="AI17" s="34">
        <v>211</v>
      </c>
      <c r="AJ17" s="36">
        <v>8.5999999999999993E-2</v>
      </c>
      <c r="AK17" s="38">
        <v>0.21729999999999999</v>
      </c>
      <c r="AL17" s="41">
        <f>AI17*(1-AJ17)*AK17</f>
        <v>41.9071742</v>
      </c>
      <c r="AM17" s="42">
        <v>1.7</v>
      </c>
      <c r="AN17" s="42"/>
      <c r="AO17" s="113">
        <f>AO16+AI17-AN17</f>
        <v>2654.9399999999996</v>
      </c>
      <c r="AP17" s="104"/>
      <c r="AQ17" s="43"/>
      <c r="AR17" s="44"/>
      <c r="AS17" s="45"/>
      <c r="AT17" s="45"/>
      <c r="AU17" s="45"/>
      <c r="AV17" s="45"/>
    </row>
    <row r="18" spans="1:48" x14ac:dyDescent="0.2">
      <c r="A18" s="158"/>
      <c r="B18" s="33">
        <v>3</v>
      </c>
      <c r="C18" s="46" t="s">
        <v>52</v>
      </c>
      <c r="D18" s="43">
        <v>17610</v>
      </c>
      <c r="E18" s="43">
        <v>4</v>
      </c>
      <c r="F18" s="43">
        <v>17736</v>
      </c>
      <c r="G18" s="37">
        <v>3</v>
      </c>
      <c r="H18" s="37">
        <v>5.6</v>
      </c>
      <c r="I18" s="43">
        <v>18245</v>
      </c>
      <c r="J18" s="37">
        <v>2</v>
      </c>
      <c r="K18" s="43">
        <v>16264</v>
      </c>
      <c r="L18" s="39">
        <v>6.8000000000000005E-2</v>
      </c>
      <c r="M18" s="37">
        <f>ROUND(K18*(1-L18),0)</f>
        <v>15158</v>
      </c>
      <c r="N18" s="28">
        <v>0.64</v>
      </c>
      <c r="O18" s="25">
        <f>M18*N18</f>
        <v>9701.1200000000008</v>
      </c>
      <c r="P18" s="39">
        <v>0.316</v>
      </c>
      <c r="Q18" s="25">
        <f>M18*P18</f>
        <v>4789.9279999999999</v>
      </c>
      <c r="R18" s="39">
        <v>4.3999999999999997E-2</v>
      </c>
      <c r="S18" s="25">
        <f>M18*R18</f>
        <v>666.952</v>
      </c>
      <c r="T18" s="28">
        <v>0.23</v>
      </c>
      <c r="U18" s="25">
        <f>M18*T18</f>
        <v>3486.34</v>
      </c>
      <c r="V18" s="39">
        <v>0.495</v>
      </c>
      <c r="W18" s="25">
        <f>M18*V18</f>
        <v>7503.21</v>
      </c>
      <c r="X18" s="39">
        <v>0.41</v>
      </c>
      <c r="Y18" s="25">
        <f>X18*M18</f>
        <v>6214.78</v>
      </c>
      <c r="Z18" s="47">
        <v>2.9199999999999999E-3</v>
      </c>
      <c r="AA18" s="18">
        <f>M18*Z18</f>
        <v>44.261359999999996</v>
      </c>
      <c r="AB18" s="27">
        <f>IF(M18&gt;0,(AD18+AL18)/M18,0)</f>
        <v>3.0517796081277215E-3</v>
      </c>
      <c r="AC18" s="47">
        <v>3.3E-4</v>
      </c>
      <c r="AD18" s="37">
        <f>AC18*M18</f>
        <v>5.0021399999999998</v>
      </c>
      <c r="AE18" s="28">
        <v>0.21490000000000001</v>
      </c>
      <c r="AF18" s="41">
        <f>AI18*(1-AJ18)*AE18</f>
        <v>40.614165900000003</v>
      </c>
      <c r="AG18" s="28">
        <f>IF(AND(AE18&gt;0,AC18&gt;0,Z18&gt;0),((Z18-AC18)*AE18)/((AE18-AC18)*Z18),0)</f>
        <v>0.8883504505027896</v>
      </c>
      <c r="AH18" s="29">
        <f t="shared" si="0"/>
        <v>0.89321663105373228</v>
      </c>
      <c r="AI18" s="43">
        <v>207</v>
      </c>
      <c r="AJ18" s="39">
        <v>8.6999999999999994E-2</v>
      </c>
      <c r="AK18" s="28">
        <v>0.21829999999999999</v>
      </c>
      <c r="AL18" s="41">
        <f>AI18*(1-AJ18)*AK18</f>
        <v>41.256735300000003</v>
      </c>
      <c r="AM18" s="18">
        <v>1.7</v>
      </c>
      <c r="AN18" s="18"/>
      <c r="AO18" s="113">
        <f>AO17+AI18-AN18</f>
        <v>2861.9399999999996</v>
      </c>
      <c r="AP18" s="104"/>
      <c r="AQ18" s="43"/>
      <c r="AR18" s="48"/>
      <c r="AS18" s="41"/>
      <c r="AT18" s="41"/>
      <c r="AU18" s="41"/>
      <c r="AV18" s="41"/>
    </row>
    <row r="19" spans="1:48" s="22" customFormat="1" ht="13.5" thickBot="1" x14ac:dyDescent="0.25">
      <c r="A19" s="159"/>
      <c r="B19" s="49" t="s">
        <v>38</v>
      </c>
      <c r="C19" s="50"/>
      <c r="D19" s="51">
        <f>SUM(D16:D18)</f>
        <v>55860</v>
      </c>
      <c r="E19" s="51"/>
      <c r="F19" s="51">
        <f>SUM(F16:F18)</f>
        <v>54199</v>
      </c>
      <c r="G19" s="52"/>
      <c r="H19" s="52"/>
      <c r="I19" s="51">
        <f>SUM(I16:I18)</f>
        <v>54489</v>
      </c>
      <c r="J19" s="52"/>
      <c r="K19" s="51">
        <f>SUM(K16:K18)</f>
        <v>48658</v>
      </c>
      <c r="L19" s="21">
        <f>IF(K19&gt;0,(K16*L16+K17*L17+K18*L18)/K19,0)</f>
        <v>6.8998746352090107E-2</v>
      </c>
      <c r="M19" s="52">
        <f>M16+M17+M18</f>
        <v>45301</v>
      </c>
      <c r="N19" s="53">
        <f>IF(M19&gt;0,O19/M19,0)</f>
        <v>0.59243091763978728</v>
      </c>
      <c r="O19" s="54">
        <f>O16+O17+O18</f>
        <v>26837.713000000003</v>
      </c>
      <c r="P19" s="21">
        <f>IF(M19&gt;0,Q19/M19,0)</f>
        <v>0.37088786119511713</v>
      </c>
      <c r="Q19" s="54">
        <f>Q16+Q17+Q18</f>
        <v>16801.591</v>
      </c>
      <c r="R19" s="21">
        <f>IF(M19&gt;0,S19/M19,0)</f>
        <v>3.6681221165095694E-2</v>
      </c>
      <c r="S19" s="54">
        <f>S16+S17+S18</f>
        <v>1661.6959999999999</v>
      </c>
      <c r="T19" s="21">
        <f>IF(M19&gt;0,U19/M19,0)</f>
        <v>0.2246774022648507</v>
      </c>
      <c r="U19" s="54">
        <f>U16+U17+U18</f>
        <v>10178.111000000001</v>
      </c>
      <c r="V19" s="21">
        <f>IF(M19&gt;0,W19/M19,0)</f>
        <v>0.50132052272576766</v>
      </c>
      <c r="W19" s="54">
        <f>W16+W17+W18</f>
        <v>22710.321</v>
      </c>
      <c r="X19" s="21">
        <f>IF(M19&gt;0,Y19/M19,0)</f>
        <v>0.41</v>
      </c>
      <c r="Y19" s="54">
        <f>Y16+Y17+Y18</f>
        <v>18573.41</v>
      </c>
      <c r="Z19" s="55">
        <f>IF(M19&gt;0,AA19/M19,0)</f>
        <v>2.9632434162601266E-3</v>
      </c>
      <c r="AA19" s="56">
        <f>SUM(AA16:AA18)</f>
        <v>134.23788999999999</v>
      </c>
      <c r="AB19" s="55">
        <f>IF(M19&gt;0,(AB16*M16+AB17*M17+AB18*M18)/M19,0)</f>
        <v>3.116195887508002E-3</v>
      </c>
      <c r="AC19" s="55">
        <f>IF(K19&gt;0,(K16*AC16+K17*AC17+K18*AC18)/K19,0)</f>
        <v>3.1335751572197787E-4</v>
      </c>
      <c r="AD19" s="52">
        <f>SUM(AD16:AD18)</f>
        <v>14.195730000000001</v>
      </c>
      <c r="AE19" s="53">
        <f>IF(K19&gt;0,(K16*AE16+K17*AE17+K18*AE18)/K19,0)</f>
        <v>0.2162977269924781</v>
      </c>
      <c r="AF19" s="58">
        <f>SUM(AF16:AF18)</f>
        <v>126.37868110000001</v>
      </c>
      <c r="AG19" s="53">
        <f>IF(AND(AA19&gt;0),((AA16*AG16+AA17*AG17+AA18*AG18)/AA19),0)</f>
        <v>0.89554682678302377</v>
      </c>
      <c r="AH19" s="57">
        <f t="shared" si="0"/>
        <v>0.90074099938766394</v>
      </c>
      <c r="AI19" s="51">
        <f>SUM(AI16:AI18)</f>
        <v>639</v>
      </c>
      <c r="AJ19" s="21">
        <f>IF(AI19&gt;0,(AJ16*AI16+AJ17*AI17+AJ18*AI18)/AI19,0)</f>
        <v>8.5632237871674483E-2</v>
      </c>
      <c r="AK19" s="53">
        <f>IF(K19&gt;0,(AK16*K16+AK17*K17+AK18*K18)/K19,0)</f>
        <v>0.2173345534136216</v>
      </c>
      <c r="AL19" s="58">
        <f>SUM(AL16:AL18)</f>
        <v>126.9710599</v>
      </c>
      <c r="AM19" s="56"/>
      <c r="AN19" s="56">
        <f>SUM(AN16:AN18)</f>
        <v>0</v>
      </c>
      <c r="AO19" s="105"/>
      <c r="AP19" s="106">
        <f>AO18</f>
        <v>2861.9399999999996</v>
      </c>
      <c r="AQ19" s="51">
        <f>SUM(AQ16:AQ18)</f>
        <v>0</v>
      </c>
      <c r="AR19" s="59"/>
      <c r="AS19" s="58"/>
      <c r="AT19" s="58"/>
      <c r="AU19" s="58"/>
      <c r="AV19" s="58"/>
    </row>
    <row r="20" spans="1:48" x14ac:dyDescent="0.2">
      <c r="A20" s="157">
        <v>5</v>
      </c>
      <c r="B20" s="23">
        <v>1</v>
      </c>
      <c r="C20" s="11" t="s">
        <v>54</v>
      </c>
      <c r="D20" s="12">
        <v>9943</v>
      </c>
      <c r="E20" s="12">
        <v>3</v>
      </c>
      <c r="F20" s="12">
        <v>7032</v>
      </c>
      <c r="G20" s="13">
        <v>2.1</v>
      </c>
      <c r="H20" s="13">
        <v>8.3000000000000007</v>
      </c>
      <c r="I20" s="12">
        <v>7684</v>
      </c>
      <c r="J20" s="13">
        <v>5.0999999999999996</v>
      </c>
      <c r="K20" s="12">
        <v>15973</v>
      </c>
      <c r="L20" s="14">
        <v>7.6999999999999999E-2</v>
      </c>
      <c r="M20" s="24">
        <f>ROUND(K20*(1-L20),0)</f>
        <v>14743</v>
      </c>
      <c r="N20" s="15">
        <v>0.63700000000000001</v>
      </c>
      <c r="O20" s="25">
        <f>M20*N20</f>
        <v>9391.2909999999993</v>
      </c>
      <c r="P20" s="14">
        <v>0.33200000000000002</v>
      </c>
      <c r="Q20" s="25">
        <f>M20*P20</f>
        <v>4894.6760000000004</v>
      </c>
      <c r="R20" s="16">
        <v>3.1E-2</v>
      </c>
      <c r="S20" s="25">
        <f>M20*R20</f>
        <v>457.03300000000002</v>
      </c>
      <c r="T20" s="26">
        <v>0.23899999999999999</v>
      </c>
      <c r="U20" s="25">
        <f>M20*T20</f>
        <v>3523.5769999999998</v>
      </c>
      <c r="V20" s="16">
        <v>0.49</v>
      </c>
      <c r="W20" s="25">
        <f>M20*V20</f>
        <v>7224.07</v>
      </c>
      <c r="X20" s="16">
        <v>0.4</v>
      </c>
      <c r="Y20" s="25">
        <f>X20*M20</f>
        <v>5897.2000000000007</v>
      </c>
      <c r="Z20" s="17">
        <v>2.98E-3</v>
      </c>
      <c r="AA20" s="18">
        <f>M20*Z20</f>
        <v>43.934139999999999</v>
      </c>
      <c r="AB20" s="27">
        <f>IF(M20&gt;0,(AD20+AL20)/M20,0)</f>
        <v>3.2400159533337858E-3</v>
      </c>
      <c r="AC20" s="17">
        <v>2.9999999999999997E-4</v>
      </c>
      <c r="AD20" s="24">
        <f>AC20*M20</f>
        <v>4.4228999999999994</v>
      </c>
      <c r="AE20" s="117">
        <v>0.21079999999999999</v>
      </c>
      <c r="AF20" s="30">
        <f>AI20*(1-AJ20)*AE20</f>
        <v>42.379653599999997</v>
      </c>
      <c r="AG20" s="28">
        <f>IF(AND(AE20&gt;0,AC20&gt;0,Z20&gt;0),((Z20-AC20)*AE20)/((AE20-AC20)*Z20),0)</f>
        <v>0.90061056289754338</v>
      </c>
      <c r="AH20" s="60">
        <f t="shared" si="0"/>
        <v>0.90867224956598514</v>
      </c>
      <c r="AI20" s="12">
        <v>219</v>
      </c>
      <c r="AJ20" s="14">
        <v>8.2000000000000003E-2</v>
      </c>
      <c r="AK20" s="15">
        <v>0.21560000000000001</v>
      </c>
      <c r="AL20" s="30">
        <f>AI20*(1-AJ20)*AK20</f>
        <v>43.344655200000005</v>
      </c>
      <c r="AM20" s="19">
        <v>1.7</v>
      </c>
      <c r="AN20" s="19">
        <v>1055.58</v>
      </c>
      <c r="AO20" s="101">
        <f>AO18+AI20-AN20</f>
        <v>2025.3599999999997</v>
      </c>
      <c r="AP20" s="102"/>
      <c r="AQ20" s="12"/>
      <c r="AR20" s="31"/>
      <c r="AS20" s="20"/>
      <c r="AT20" s="20"/>
      <c r="AU20" s="20"/>
      <c r="AV20" s="20"/>
    </row>
    <row r="21" spans="1:48" x14ac:dyDescent="0.2">
      <c r="A21" s="158"/>
      <c r="B21" s="33">
        <v>2</v>
      </c>
      <c r="C21" s="11" t="s">
        <v>56</v>
      </c>
      <c r="D21" s="34">
        <v>18947</v>
      </c>
      <c r="E21" s="34">
        <v>4</v>
      </c>
      <c r="F21" s="34">
        <v>18056</v>
      </c>
      <c r="G21" s="35">
        <v>3.1</v>
      </c>
      <c r="H21" s="35">
        <v>7.3</v>
      </c>
      <c r="I21" s="34">
        <v>17962</v>
      </c>
      <c r="J21" s="35">
        <v>3.5</v>
      </c>
      <c r="K21" s="34">
        <v>16007</v>
      </c>
      <c r="L21" s="36">
        <v>6.8000000000000005E-2</v>
      </c>
      <c r="M21" s="37">
        <f>ROUND(K21*(1-L21),0)</f>
        <v>14919</v>
      </c>
      <c r="N21" s="38">
        <v>0.67200000000000004</v>
      </c>
      <c r="O21" s="25">
        <f>M21*N21</f>
        <v>10025.568000000001</v>
      </c>
      <c r="P21" s="36">
        <v>0.30199999999999999</v>
      </c>
      <c r="Q21" s="25">
        <f>M21*P21</f>
        <v>4505.5379999999996</v>
      </c>
      <c r="R21" s="39">
        <v>2.5999999999999999E-2</v>
      </c>
      <c r="S21" s="25">
        <f>M21*R21</f>
        <v>387.89400000000001</v>
      </c>
      <c r="T21" s="28">
        <v>0.24199999999999999</v>
      </c>
      <c r="U21" s="25">
        <f>M21*T21</f>
        <v>3610.3979999999997</v>
      </c>
      <c r="V21" s="39">
        <v>0.48499999999999999</v>
      </c>
      <c r="W21" s="25">
        <f>M21*V21</f>
        <v>7235.7150000000001</v>
      </c>
      <c r="X21" s="39">
        <v>0.4</v>
      </c>
      <c r="Y21" s="25">
        <f>X21*M21</f>
        <v>5967.6</v>
      </c>
      <c r="Z21" s="40">
        <v>2.98E-3</v>
      </c>
      <c r="AA21" s="18">
        <f>M21*Z21</f>
        <v>44.458620000000003</v>
      </c>
      <c r="AB21" s="27">
        <f>IF(M21&gt;0,(AD21+AL21)/M21,0)</f>
        <v>3.0281701186406595E-3</v>
      </c>
      <c r="AC21" s="40">
        <v>2.9E-4</v>
      </c>
      <c r="AD21" s="37">
        <f>AC21*M21</f>
        <v>4.3265099999999999</v>
      </c>
      <c r="AE21" s="28">
        <v>0.2177</v>
      </c>
      <c r="AF21" s="41">
        <f>AI21*(1-AJ21)*AE21</f>
        <v>40.701192000000006</v>
      </c>
      <c r="AG21" s="28">
        <f>IF(AND(AE21&gt;0,AC21&gt;0,Z21&gt;0),((Z21-AC21)*AE21)/((AE21-AC21)*Z21),0)</f>
        <v>0.90388864141576453</v>
      </c>
      <c r="AH21" s="29">
        <f t="shared" si="0"/>
        <v>0.9054343136710733</v>
      </c>
      <c r="AI21" s="34">
        <v>205</v>
      </c>
      <c r="AJ21" s="36">
        <v>8.7999999999999995E-2</v>
      </c>
      <c r="AK21" s="38">
        <v>0.2185</v>
      </c>
      <c r="AL21" s="41">
        <f>AI21*(1-AJ21)*AK21</f>
        <v>40.850760000000001</v>
      </c>
      <c r="AM21" s="42">
        <v>1.65</v>
      </c>
      <c r="AN21" s="42"/>
      <c r="AO21" s="121">
        <f>AO20+AI21-AN21</f>
        <v>2230.3599999999997</v>
      </c>
      <c r="AP21" s="104"/>
      <c r="AQ21" s="43"/>
      <c r="AR21" s="44"/>
      <c r="AS21" s="45"/>
      <c r="AT21" s="45"/>
      <c r="AU21" s="45"/>
      <c r="AV21" s="45"/>
    </row>
    <row r="22" spans="1:48" x14ac:dyDescent="0.2">
      <c r="A22" s="158"/>
      <c r="B22" s="33">
        <v>3</v>
      </c>
      <c r="C22" s="46" t="s">
        <v>52</v>
      </c>
      <c r="D22" s="43">
        <v>21020</v>
      </c>
      <c r="E22" s="43">
        <v>1</v>
      </c>
      <c r="F22" s="43">
        <v>17609</v>
      </c>
      <c r="G22" s="37">
        <v>1.9</v>
      </c>
      <c r="H22" s="37">
        <v>5.8</v>
      </c>
      <c r="I22" s="43">
        <v>17853</v>
      </c>
      <c r="J22" s="37">
        <v>3.4</v>
      </c>
      <c r="K22" s="43">
        <v>16061</v>
      </c>
      <c r="L22" s="39">
        <v>6.4000000000000001E-2</v>
      </c>
      <c r="M22" s="37">
        <f>ROUND(K22*(1-L22),0)</f>
        <v>15033</v>
      </c>
      <c r="N22" s="28">
        <v>0.755</v>
      </c>
      <c r="O22" s="25">
        <f>M22*N22</f>
        <v>11349.915000000001</v>
      </c>
      <c r="P22" s="39">
        <v>0.185</v>
      </c>
      <c r="Q22" s="25">
        <f>M22*P22</f>
        <v>2781.105</v>
      </c>
      <c r="R22" s="39">
        <v>0.06</v>
      </c>
      <c r="S22" s="25">
        <f>M22*R22</f>
        <v>901.98</v>
      </c>
      <c r="T22" s="28">
        <v>0.22900000000000001</v>
      </c>
      <c r="U22" s="25">
        <f>M22*T22</f>
        <v>3442.5570000000002</v>
      </c>
      <c r="V22" s="39">
        <v>0.48799999999999999</v>
      </c>
      <c r="W22" s="25">
        <f>M22*V22</f>
        <v>7336.1040000000003</v>
      </c>
      <c r="X22" s="39">
        <v>0.41</v>
      </c>
      <c r="Y22" s="25">
        <f>X22*M22</f>
        <v>6163.53</v>
      </c>
      <c r="Z22" s="47">
        <v>3.0300000000000001E-3</v>
      </c>
      <c r="AA22" s="18">
        <f>M22*Z22</f>
        <v>45.549990000000001</v>
      </c>
      <c r="AB22" s="27">
        <f>IF(M22&gt;0,(AD22+AL22)/M22,0)</f>
        <v>3.1701955697465574E-3</v>
      </c>
      <c r="AC22" s="47">
        <v>2.9999999999999997E-4</v>
      </c>
      <c r="AD22" s="37">
        <f>AC22*M22</f>
        <v>4.5099</v>
      </c>
      <c r="AE22" s="28">
        <v>0.21920000000000001</v>
      </c>
      <c r="AF22" s="41">
        <f>AI22*(1-AJ22)*AE22</f>
        <v>43.484895999999999</v>
      </c>
      <c r="AG22" s="28">
        <f>IF(AND(AE22&gt;0,AC22&gt;0,Z22&gt;0),((Z22-AC22)*AE22)/((AE22-AC22)*Z22),0)</f>
        <v>0.90222489585641985</v>
      </c>
      <c r="AH22" s="29">
        <f t="shared" si="0"/>
        <v>0.90661912334262795</v>
      </c>
      <c r="AI22" s="43">
        <v>218</v>
      </c>
      <c r="AJ22" s="39">
        <v>0.09</v>
      </c>
      <c r="AK22" s="28">
        <v>0.2175</v>
      </c>
      <c r="AL22" s="41">
        <f>AI22*(1-AJ22)*AK22</f>
        <v>43.147649999999999</v>
      </c>
      <c r="AM22" s="18">
        <v>1.62</v>
      </c>
      <c r="AN22" s="18"/>
      <c r="AO22" s="121">
        <f>AO21+AI22-AN22</f>
        <v>2448.3599999999997</v>
      </c>
      <c r="AP22" s="104"/>
      <c r="AQ22" s="43"/>
      <c r="AR22" s="48"/>
      <c r="AS22" s="41"/>
      <c r="AT22" s="41"/>
      <c r="AU22" s="41"/>
      <c r="AV22" s="41"/>
    </row>
    <row r="23" spans="1:48" s="22" customFormat="1" ht="13.5" thickBot="1" x14ac:dyDescent="0.25">
      <c r="A23" s="159"/>
      <c r="B23" s="49" t="s">
        <v>38</v>
      </c>
      <c r="C23" s="50"/>
      <c r="D23" s="51">
        <f>SUM(D20:D22)</f>
        <v>49910</v>
      </c>
      <c r="E23" s="51"/>
      <c r="F23" s="51">
        <f>SUM(F20:F22)</f>
        <v>42697</v>
      </c>
      <c r="G23" s="52"/>
      <c r="H23" s="52"/>
      <c r="I23" s="51">
        <f>SUM(I20:I22)</f>
        <v>43499</v>
      </c>
      <c r="J23" s="52"/>
      <c r="K23" s="51">
        <f>SUM(K20:K22)</f>
        <v>48041</v>
      </c>
      <c r="L23" s="21">
        <f>IF(K23&gt;0,(K20*L20+K21*L21+K22*L22)/K23,0)</f>
        <v>6.9655107096022142E-2</v>
      </c>
      <c r="M23" s="52">
        <f>M20+M21+M22</f>
        <v>44695</v>
      </c>
      <c r="N23" s="53">
        <f>IF(M23&gt;0,O23/M23,0)</f>
        <v>0.68837171943170383</v>
      </c>
      <c r="O23" s="54">
        <f>O20+O21+O22</f>
        <v>30766.774000000001</v>
      </c>
      <c r="P23" s="21">
        <f>IF(M23&gt;0,Q23/M23,0)</f>
        <v>0.27254321512473428</v>
      </c>
      <c r="Q23" s="54">
        <f>Q20+Q21+Q22</f>
        <v>12181.319</v>
      </c>
      <c r="R23" s="21">
        <f>IF(M23&gt;0,S23/M23,0)</f>
        <v>3.9085065443561925E-2</v>
      </c>
      <c r="S23" s="54">
        <f>S20+S21+S22</f>
        <v>1746.9070000000002</v>
      </c>
      <c r="T23" s="21">
        <f>IF(M23&gt;0,U23/M23,0)</f>
        <v>0.23663792370511241</v>
      </c>
      <c r="U23" s="54">
        <f>U20+U21+U22</f>
        <v>10576.531999999999</v>
      </c>
      <c r="V23" s="21">
        <f>IF(M23&gt;0,W23/M23,0)</f>
        <v>0.48765832867211095</v>
      </c>
      <c r="W23" s="54">
        <f>W20+W21+W22</f>
        <v>21795.888999999999</v>
      </c>
      <c r="X23" s="21">
        <f>IF(M23&gt;0,Y23/M23,0)</f>
        <v>0.40336346347466162</v>
      </c>
      <c r="Y23" s="54">
        <f>Y20+Y21+Y22</f>
        <v>18028.330000000002</v>
      </c>
      <c r="Z23" s="55">
        <f>IF(M23&gt;0,AA23/M23,0)</f>
        <v>2.9968173173733083E-3</v>
      </c>
      <c r="AA23" s="56">
        <f>SUM(AA20:AA22)</f>
        <v>133.94275000000002</v>
      </c>
      <c r="AB23" s="55">
        <f>IF(M23&gt;0,(AB20*M20+AB21*M21+AB22*M22)/M23,0)</f>
        <v>3.1458188880187938E-3</v>
      </c>
      <c r="AC23" s="55">
        <f>IF(K23&gt;0,(K20*AC20+K21*AC21+K22*AC22)/K23,0)</f>
        <v>2.9666805437022543E-4</v>
      </c>
      <c r="AD23" s="52">
        <f>SUM(AD20:AD22)</f>
        <v>13.259309999999999</v>
      </c>
      <c r="AE23" s="53">
        <f>IF(K23&gt;0,(K20*AE20+K21*AE21+K22*AE22)/K23,0)</f>
        <v>0.21590731874856894</v>
      </c>
      <c r="AF23" s="58">
        <f>SUM(AF20:AF22)</f>
        <v>126.5657416</v>
      </c>
      <c r="AG23" s="53">
        <f>IF(AND(AA23&gt;0),((AA20*AG20+AA21*AG21+AA22*AG22)/AA23),0)</f>
        <v>0.90224761826116129</v>
      </c>
      <c r="AH23" s="57">
        <f t="shared" si="0"/>
        <v>0.90693323914863277</v>
      </c>
      <c r="AI23" s="51">
        <f>SUM(AI20:AI22)</f>
        <v>642</v>
      </c>
      <c r="AJ23" s="21">
        <f>IF(AI23&gt;0,(AJ20*AI20+AJ21*AI21+AJ22*AI22)/AI23,0)</f>
        <v>8.6632398753894099E-2</v>
      </c>
      <c r="AK23" s="53">
        <f>IF(K23&gt;0,(AK20*K20+AK21*K21+AK22*K22)/K23,0)</f>
        <v>0.21720146957806874</v>
      </c>
      <c r="AL23" s="58">
        <f>SUM(AL20:AL22)</f>
        <v>127.34306520000001</v>
      </c>
      <c r="AM23" s="56"/>
      <c r="AN23" s="56">
        <f>SUM(AN20:AN22)</f>
        <v>1055.58</v>
      </c>
      <c r="AO23" s="105"/>
      <c r="AP23" s="106">
        <f>AO22</f>
        <v>2448.3599999999997</v>
      </c>
      <c r="AQ23" s="51">
        <f>SUM(AQ20:AQ22)</f>
        <v>0</v>
      </c>
      <c r="AR23" s="59"/>
      <c r="AS23" s="58"/>
      <c r="AT23" s="58"/>
      <c r="AU23" s="58"/>
      <c r="AV23" s="58"/>
    </row>
    <row r="24" spans="1:48" x14ac:dyDescent="0.2">
      <c r="A24" s="157">
        <v>6</v>
      </c>
      <c r="B24" s="23">
        <v>1</v>
      </c>
      <c r="C24" s="11" t="s">
        <v>54</v>
      </c>
      <c r="D24" s="12">
        <v>14821</v>
      </c>
      <c r="E24" s="12">
        <v>1</v>
      </c>
      <c r="F24" s="12">
        <v>17390</v>
      </c>
      <c r="G24" s="13">
        <v>3</v>
      </c>
      <c r="H24" s="13">
        <v>6</v>
      </c>
      <c r="I24" s="12">
        <v>16828</v>
      </c>
      <c r="J24" s="13">
        <v>2.8</v>
      </c>
      <c r="K24" s="12">
        <v>16005</v>
      </c>
      <c r="L24" s="14">
        <v>5.6000000000000001E-2</v>
      </c>
      <c r="M24" s="152">
        <f>ROUND(K24*(1-L24),0)</f>
        <v>15109</v>
      </c>
      <c r="N24" s="15">
        <v>0.69799999999999995</v>
      </c>
      <c r="O24" s="25">
        <f>M24*N24</f>
        <v>10546.081999999999</v>
      </c>
      <c r="P24" s="14">
        <v>0.251</v>
      </c>
      <c r="Q24" s="25">
        <f>M24*P24</f>
        <v>3792.3589999999999</v>
      </c>
      <c r="R24" s="16">
        <v>5.0999999999999997E-2</v>
      </c>
      <c r="S24" s="25">
        <f>M24*R24</f>
        <v>770.55899999999997</v>
      </c>
      <c r="T24" s="26">
        <v>0.20399999999999999</v>
      </c>
      <c r="U24" s="25">
        <f>M24*T24</f>
        <v>3082.2359999999999</v>
      </c>
      <c r="V24" s="16">
        <v>0.51100000000000001</v>
      </c>
      <c r="W24" s="25">
        <f>M24*V24</f>
        <v>7720.6990000000005</v>
      </c>
      <c r="X24" s="16">
        <v>0.41</v>
      </c>
      <c r="Y24" s="25">
        <f>X24*M24</f>
        <v>6194.69</v>
      </c>
      <c r="Z24" s="17">
        <v>3.0100000000000001E-3</v>
      </c>
      <c r="AA24" s="18">
        <f>M24*Z24</f>
        <v>45.478090000000002</v>
      </c>
      <c r="AB24" s="27">
        <f>IF(M24&gt;0,(AD24+AL24)/M24,0)</f>
        <v>3.2070037725858759E-3</v>
      </c>
      <c r="AC24" s="17">
        <v>2.9999999999999997E-4</v>
      </c>
      <c r="AD24" s="24">
        <f>AC24*M24</f>
        <v>4.5326999999999993</v>
      </c>
      <c r="AE24" s="117">
        <v>0.22</v>
      </c>
      <c r="AF24" s="30">
        <f>AI24*(1-AJ24)*AE24</f>
        <v>44.943360000000006</v>
      </c>
      <c r="AG24" s="28">
        <f>IF(AND(AE24&gt;0,AC24&gt;0,Z24&gt;0),((Z24-AC24)*AE24)/((AE24-AC24)*Z24),0)</f>
        <v>0.90156162813380381</v>
      </c>
      <c r="AH24" s="60">
        <f t="shared" si="0"/>
        <v>0.90772132843882025</v>
      </c>
      <c r="AI24" s="12">
        <v>224</v>
      </c>
      <c r="AJ24" s="14">
        <v>8.7999999999999995E-2</v>
      </c>
      <c r="AK24" s="15">
        <v>0.215</v>
      </c>
      <c r="AL24" s="30">
        <f>AI24*(1-AJ24)*AK24</f>
        <v>43.92192</v>
      </c>
      <c r="AM24" s="19">
        <v>1.75</v>
      </c>
      <c r="AN24" s="19"/>
      <c r="AO24" s="101">
        <f>AO22+AI24-AN24</f>
        <v>2672.3599999999997</v>
      </c>
      <c r="AP24" s="102"/>
      <c r="AQ24" s="12"/>
      <c r="AR24" s="31"/>
      <c r="AS24" s="20"/>
      <c r="AT24" s="20"/>
      <c r="AU24" s="20"/>
      <c r="AV24" s="20"/>
    </row>
    <row r="25" spans="1:48" x14ac:dyDescent="0.2">
      <c r="A25" s="158"/>
      <c r="B25" s="33">
        <v>2</v>
      </c>
      <c r="C25" s="46" t="s">
        <v>50</v>
      </c>
      <c r="D25" s="34">
        <v>18859</v>
      </c>
      <c r="E25" s="34">
        <v>4</v>
      </c>
      <c r="F25" s="34">
        <v>16458</v>
      </c>
      <c r="G25" s="35">
        <v>2.2000000000000002</v>
      </c>
      <c r="H25" s="35">
        <v>5.6</v>
      </c>
      <c r="I25" s="34">
        <v>16665</v>
      </c>
      <c r="J25" s="35">
        <v>2.2000000000000002</v>
      </c>
      <c r="K25" s="34">
        <v>16113</v>
      </c>
      <c r="L25" s="36">
        <v>6.6000000000000003E-2</v>
      </c>
      <c r="M25" s="37">
        <f>ROUND(K25*(1-L25),0)</f>
        <v>15050</v>
      </c>
      <c r="N25" s="38">
        <v>0.65100000000000002</v>
      </c>
      <c r="O25" s="25">
        <f>M25*N25</f>
        <v>9797.5500000000011</v>
      </c>
      <c r="P25" s="36">
        <v>0.26900000000000002</v>
      </c>
      <c r="Q25" s="25">
        <f>M25*P25</f>
        <v>4048.4500000000003</v>
      </c>
      <c r="R25" s="39">
        <v>0.08</v>
      </c>
      <c r="S25" s="25">
        <f>M25*R25</f>
        <v>1204</v>
      </c>
      <c r="T25" s="28">
        <v>0.19800000000000001</v>
      </c>
      <c r="U25" s="25">
        <f>M25*T25</f>
        <v>2979.9</v>
      </c>
      <c r="V25" s="39">
        <v>0.52</v>
      </c>
      <c r="W25" s="25">
        <f>M25*V25</f>
        <v>7826</v>
      </c>
      <c r="X25" s="39">
        <v>0.4</v>
      </c>
      <c r="Y25" s="25">
        <f>X25*M25</f>
        <v>6020</v>
      </c>
      <c r="Z25" s="40">
        <v>2.9499999999999999E-3</v>
      </c>
      <c r="AA25" s="18">
        <f>M25*Z25</f>
        <v>44.397500000000001</v>
      </c>
      <c r="AB25" s="27">
        <f>IF(M25&gt;0,(AD25+AL25)/M25,0)</f>
        <v>3.1686615282392029E-3</v>
      </c>
      <c r="AC25" s="40">
        <v>3.1E-4</v>
      </c>
      <c r="AD25" s="37">
        <f>AC25*M25</f>
        <v>4.6654999999999998</v>
      </c>
      <c r="AE25" s="28">
        <v>0.22500000000000001</v>
      </c>
      <c r="AF25" s="41">
        <f>AI25*(1-AJ25)*AE25</f>
        <v>43.311600000000006</v>
      </c>
      <c r="AG25" s="28">
        <f>IF(AND(AE25&gt;0,AC25&gt;0,Z25&gt;0),((Z25-AC25)*AE25)/((AE25-AC25)*Z25),0)</f>
        <v>0.89614994972357398</v>
      </c>
      <c r="AH25" s="29">
        <f t="shared" si="0"/>
        <v>0.90341995945374298</v>
      </c>
      <c r="AI25" s="34">
        <v>212</v>
      </c>
      <c r="AJ25" s="36">
        <v>9.1999999999999998E-2</v>
      </c>
      <c r="AK25" s="38">
        <v>0.2235</v>
      </c>
      <c r="AL25" s="41">
        <f>AI25*(1-AJ25)*AK25</f>
        <v>43.022856000000004</v>
      </c>
      <c r="AM25" s="42">
        <v>1.62</v>
      </c>
      <c r="AN25" s="42"/>
      <c r="AO25" s="121">
        <f>AO24+AI25-AN25</f>
        <v>2884.3599999999997</v>
      </c>
      <c r="AP25" s="104"/>
      <c r="AQ25" s="43"/>
      <c r="AR25" s="44"/>
      <c r="AS25" s="45"/>
      <c r="AT25" s="45"/>
      <c r="AU25" s="45"/>
      <c r="AV25" s="45"/>
    </row>
    <row r="26" spans="1:48" x14ac:dyDescent="0.2">
      <c r="A26" s="158"/>
      <c r="B26" s="33">
        <v>3</v>
      </c>
      <c r="C26" s="46" t="s">
        <v>52</v>
      </c>
      <c r="D26" s="43">
        <v>21050</v>
      </c>
      <c r="E26" s="43">
        <v>0</v>
      </c>
      <c r="F26" s="43">
        <v>16407</v>
      </c>
      <c r="G26" s="37">
        <v>2</v>
      </c>
      <c r="H26" s="37">
        <v>5.3</v>
      </c>
      <c r="I26" s="43">
        <v>17066</v>
      </c>
      <c r="J26" s="37">
        <v>2</v>
      </c>
      <c r="K26" s="43">
        <v>16175</v>
      </c>
      <c r="L26" s="39">
        <v>6.4000000000000001E-2</v>
      </c>
      <c r="M26" s="37">
        <f>ROUND(K26*(1-L26),0)</f>
        <v>15140</v>
      </c>
      <c r="N26" s="28">
        <v>0.72199999999999998</v>
      </c>
      <c r="O26" s="25">
        <f>M26*N26</f>
        <v>10931.08</v>
      </c>
      <c r="P26" s="39">
        <v>0.23400000000000001</v>
      </c>
      <c r="Q26" s="25">
        <f>M26*P26</f>
        <v>3542.76</v>
      </c>
      <c r="R26" s="39">
        <v>4.3999999999999997E-2</v>
      </c>
      <c r="S26" s="25">
        <f>M26*R26</f>
        <v>666.16</v>
      </c>
      <c r="T26" s="28">
        <v>0.19</v>
      </c>
      <c r="U26" s="25">
        <f>M26*T26</f>
        <v>2876.6</v>
      </c>
      <c r="V26" s="39">
        <v>0.52600000000000002</v>
      </c>
      <c r="W26" s="25">
        <f>M26*V26</f>
        <v>7963.64</v>
      </c>
      <c r="X26" s="39">
        <v>0.41</v>
      </c>
      <c r="Y26" s="25">
        <f>X26*M26</f>
        <v>6207.4</v>
      </c>
      <c r="Z26" s="47">
        <v>2.9499999999999999E-3</v>
      </c>
      <c r="AA26" s="18">
        <f>M26*Z26</f>
        <v>44.662999999999997</v>
      </c>
      <c r="AB26" s="27">
        <f>IF(M26&gt;0,(AD26+AL26)/M26,0)</f>
        <v>3.0866900924702771E-3</v>
      </c>
      <c r="AC26" s="47">
        <v>3.1E-4</v>
      </c>
      <c r="AD26" s="37">
        <f>AC26*M26</f>
        <v>4.6933999999999996</v>
      </c>
      <c r="AE26" s="28">
        <v>0.219</v>
      </c>
      <c r="AF26" s="41">
        <f>AI26*(1-AJ26)*AE26</f>
        <v>41.45232</v>
      </c>
      <c r="AG26" s="28">
        <f>IF(AND(AE26&gt;0,AC26&gt;0,Z26&gt;0),((Z26-AC26)*AE26)/((AE26-AC26)*Z26),0)</f>
        <v>0.89618382494840232</v>
      </c>
      <c r="AH26" s="29">
        <f t="shared" si="0"/>
        <v>0.90082614077068934</v>
      </c>
      <c r="AI26" s="43">
        <v>208</v>
      </c>
      <c r="AJ26" s="39">
        <v>0.09</v>
      </c>
      <c r="AK26" s="28">
        <v>0.22209999999999999</v>
      </c>
      <c r="AL26" s="41">
        <f>AI26*(1-AJ26)*AK26</f>
        <v>42.039088</v>
      </c>
      <c r="AM26" s="18">
        <v>1.6</v>
      </c>
      <c r="AN26" s="18"/>
      <c r="AO26" s="121">
        <f>AO25+AI26-AN26</f>
        <v>3092.3599999999997</v>
      </c>
      <c r="AP26" s="104"/>
      <c r="AQ26" s="43"/>
      <c r="AR26" s="48"/>
      <c r="AS26" s="41"/>
      <c r="AT26" s="41"/>
      <c r="AU26" s="41"/>
      <c r="AV26" s="41"/>
    </row>
    <row r="27" spans="1:48" s="22" customFormat="1" ht="13.5" thickBot="1" x14ac:dyDescent="0.25">
      <c r="A27" s="159"/>
      <c r="B27" s="49" t="s">
        <v>38</v>
      </c>
      <c r="C27" s="50"/>
      <c r="D27" s="51">
        <f>SUM(D24:D26)</f>
        <v>54730</v>
      </c>
      <c r="E27" s="51"/>
      <c r="F27" s="51">
        <f>SUM(F24:F26)</f>
        <v>50255</v>
      </c>
      <c r="G27" s="52"/>
      <c r="H27" s="52"/>
      <c r="I27" s="51">
        <f>SUM(I24:I26)</f>
        <v>50559</v>
      </c>
      <c r="J27" s="52"/>
      <c r="K27" s="51">
        <f>SUM(K24:K26)</f>
        <v>48293</v>
      </c>
      <c r="L27" s="21">
        <f>IF(K27&gt;0,(K24*L24+K25*L25+K26*L26)/K27,0)</f>
        <v>6.2015985753628891E-2</v>
      </c>
      <c r="M27" s="52">
        <f>M24+M25+M26</f>
        <v>45299</v>
      </c>
      <c r="N27" s="53">
        <f>IF(M27&gt;0,O27/M27,0)</f>
        <v>0.69040623413320379</v>
      </c>
      <c r="O27" s="54">
        <f>O24+O25+O26</f>
        <v>31274.712</v>
      </c>
      <c r="P27" s="21">
        <f>IF(M27&gt;0,Q27/M27,0)</f>
        <v>0.25129846133468731</v>
      </c>
      <c r="Q27" s="54">
        <f>Q24+Q25+Q26</f>
        <v>11383.569</v>
      </c>
      <c r="R27" s="21">
        <f>IF(M27&gt;0,S27/M27,0)</f>
        <v>5.8295304532108877E-2</v>
      </c>
      <c r="S27" s="54">
        <f>S24+S25+S26</f>
        <v>2640.7190000000001</v>
      </c>
      <c r="T27" s="21">
        <f>IF(M27&gt;0,U27/M27,0)</f>
        <v>0.1973274465219983</v>
      </c>
      <c r="U27" s="54">
        <f>U24+U25+U26</f>
        <v>8938.7360000000008</v>
      </c>
      <c r="V27" s="21">
        <f>IF(M27&gt;0,W27/M27,0)</f>
        <v>0.51900348793571605</v>
      </c>
      <c r="W27" s="54">
        <f>W24+W25+W26</f>
        <v>23510.339</v>
      </c>
      <c r="X27" s="21">
        <f>IF(M27&gt;0,Y27/M27,0)</f>
        <v>0.40667763085277814</v>
      </c>
      <c r="Y27" s="54">
        <f>Y24+Y25+Y26</f>
        <v>18422.089999999997</v>
      </c>
      <c r="Z27" s="55">
        <f>IF(M27&gt;0,AA27/M27,0)</f>
        <v>2.9700123623038035E-3</v>
      </c>
      <c r="AA27" s="56">
        <f>SUM(AA24:AA26)</f>
        <v>134.53859</v>
      </c>
      <c r="AB27" s="55">
        <f>IF(M27&gt;0,(AB24*M24+AB25*M25+AB26*M26)/M27,0)</f>
        <v>3.1540533786617803E-3</v>
      </c>
      <c r="AC27" s="55">
        <f>IF(K27&gt;0,(K24*AC24+K25*AC25+K26*AC26)/K27,0)</f>
        <v>3.0668585509287065E-4</v>
      </c>
      <c r="AD27" s="52">
        <f>SUM(AD24:AD26)</f>
        <v>13.8916</v>
      </c>
      <c r="AE27" s="53">
        <f>IF(K27&gt;0,(K24*AE24+K25*AE25+K26*AE26)/K27,0)</f>
        <v>0.22133331952871013</v>
      </c>
      <c r="AF27" s="58">
        <f>SUM(AF24:AF26)</f>
        <v>129.70728000000003</v>
      </c>
      <c r="AG27" s="53">
        <f>IF(AND(AA27&gt;0),((AA24*AG24+AA25*AG25+AA26*AG26)/AA27),0)</f>
        <v>0.89799050541066716</v>
      </c>
      <c r="AH27" s="57">
        <f t="shared" si="0"/>
        <v>0.90402354021803177</v>
      </c>
      <c r="AI27" s="51">
        <f>SUM(AI24:AI26)</f>
        <v>644</v>
      </c>
      <c r="AJ27" s="21">
        <f>IF(AI27&gt;0,(AJ24*AI24+AJ25*AI25+AJ26*AI26)/AI27,0)</f>
        <v>8.9962732919254662E-2</v>
      </c>
      <c r="AK27" s="53">
        <f>IF(K27&gt;0,(AK24*K24+AK25*K25+AK26*K26)/K27,0)</f>
        <v>0.22021406829147078</v>
      </c>
      <c r="AL27" s="58">
        <f>SUM(AL24:AL26)</f>
        <v>128.98386400000001</v>
      </c>
      <c r="AM27" s="56"/>
      <c r="AN27" s="56">
        <f>SUM(AN24:AN26)</f>
        <v>0</v>
      </c>
      <c r="AO27" s="105"/>
      <c r="AP27" s="106">
        <f>AO26</f>
        <v>3092.3599999999997</v>
      </c>
      <c r="AQ27" s="51">
        <f>SUM(AQ24:AQ26)</f>
        <v>0</v>
      </c>
      <c r="AR27" s="59"/>
      <c r="AS27" s="58"/>
      <c r="AT27" s="58"/>
      <c r="AU27" s="58"/>
      <c r="AV27" s="58"/>
    </row>
    <row r="28" spans="1:48" x14ac:dyDescent="0.2">
      <c r="A28" s="157">
        <v>7</v>
      </c>
      <c r="B28" s="23">
        <v>1</v>
      </c>
      <c r="C28" s="11" t="s">
        <v>54</v>
      </c>
      <c r="D28" s="12">
        <v>1899</v>
      </c>
      <c r="E28" s="12">
        <v>0</v>
      </c>
      <c r="F28" s="12">
        <v>9160</v>
      </c>
      <c r="G28" s="13">
        <v>1.6</v>
      </c>
      <c r="H28" s="13">
        <v>5</v>
      </c>
      <c r="I28" s="12">
        <v>9783</v>
      </c>
      <c r="J28" s="13">
        <v>4.0999999999999996</v>
      </c>
      <c r="K28" s="12">
        <v>16106</v>
      </c>
      <c r="L28" s="14">
        <v>7.0000000000000007E-2</v>
      </c>
      <c r="M28" s="24">
        <f>ROUND(K28*(1-L28),0)</f>
        <v>14979</v>
      </c>
      <c r="N28" s="15">
        <v>0.754</v>
      </c>
      <c r="O28" s="25">
        <f>M28*N28</f>
        <v>11294.165999999999</v>
      </c>
      <c r="P28" s="14">
        <v>0.219</v>
      </c>
      <c r="Q28" s="25">
        <f>M28*P28</f>
        <v>3280.4009999999998</v>
      </c>
      <c r="R28" s="16">
        <v>2.7E-2</v>
      </c>
      <c r="S28" s="25">
        <f>M28*R28</f>
        <v>404.43299999999999</v>
      </c>
      <c r="T28" s="26">
        <v>0.22</v>
      </c>
      <c r="U28" s="25">
        <f>M28*T28</f>
        <v>3295.38</v>
      </c>
      <c r="V28" s="16">
        <v>0.49199999999999999</v>
      </c>
      <c r="W28" s="25">
        <f>M28*V28</f>
        <v>7369.6679999999997</v>
      </c>
      <c r="X28" s="16">
        <v>0.41</v>
      </c>
      <c r="Y28" s="25">
        <f>X28*M28</f>
        <v>6141.3899999999994</v>
      </c>
      <c r="Z28" s="17">
        <v>2.9299999999999999E-3</v>
      </c>
      <c r="AA28" s="18">
        <f>M28*Z28</f>
        <v>43.888469999999998</v>
      </c>
      <c r="AB28" s="27">
        <f>IF(M28&gt;0,(AD28+AL28)/M28,0)</f>
        <v>3.1615453635089122E-3</v>
      </c>
      <c r="AC28" s="17">
        <v>2.9999999999999997E-4</v>
      </c>
      <c r="AD28" s="24">
        <f>AC28*M28</f>
        <v>4.4936999999999996</v>
      </c>
      <c r="AE28" s="117">
        <v>0.21959999999999999</v>
      </c>
      <c r="AF28" s="30">
        <f>AI28*(1-AJ28)*AE28</f>
        <v>43.059168</v>
      </c>
      <c r="AG28" s="28">
        <f>IF(AND(AE28&gt;0,AC28&gt;0,Z28&gt;0),((Z28-AC28)*AE28)/((AE28-AC28)*Z28),0)</f>
        <v>0.89883884341894549</v>
      </c>
      <c r="AH28" s="60">
        <f t="shared" si="0"/>
        <v>0.90635354828566683</v>
      </c>
      <c r="AI28" s="12">
        <v>215</v>
      </c>
      <c r="AJ28" s="14">
        <v>8.7999999999999995E-2</v>
      </c>
      <c r="AK28" s="15">
        <v>0.21859999999999999</v>
      </c>
      <c r="AL28" s="30">
        <f>AI28*(1-AJ28)*AK28</f>
        <v>42.863087999999998</v>
      </c>
      <c r="AM28" s="19">
        <v>1.73</v>
      </c>
      <c r="AN28" s="19">
        <v>1107.78</v>
      </c>
      <c r="AO28" s="101">
        <f>AO26+AI28-AN28</f>
        <v>2199.58</v>
      </c>
      <c r="AP28" s="102"/>
      <c r="AQ28" s="12"/>
      <c r="AR28" s="31"/>
      <c r="AS28" s="20"/>
      <c r="AT28" s="20"/>
      <c r="AU28" s="20"/>
      <c r="AV28" s="20"/>
    </row>
    <row r="29" spans="1:48" x14ac:dyDescent="0.2">
      <c r="A29" s="158"/>
      <c r="B29" s="33">
        <v>2</v>
      </c>
      <c r="C29" s="46" t="s">
        <v>50</v>
      </c>
      <c r="D29" s="34">
        <v>21851</v>
      </c>
      <c r="E29" s="34">
        <v>3</v>
      </c>
      <c r="F29" s="34">
        <v>17806</v>
      </c>
      <c r="G29" s="35">
        <v>2</v>
      </c>
      <c r="H29" s="35">
        <v>5.9</v>
      </c>
      <c r="I29" s="34">
        <v>17884</v>
      </c>
      <c r="J29" s="35">
        <v>3.4</v>
      </c>
      <c r="K29" s="34">
        <v>16189</v>
      </c>
      <c r="L29" s="36">
        <v>7.0999999999999994E-2</v>
      </c>
      <c r="M29" s="37">
        <f>ROUND(K29*(1-L29),0)</f>
        <v>15040</v>
      </c>
      <c r="N29" s="38">
        <v>0.76500000000000001</v>
      </c>
      <c r="O29" s="25">
        <f>M29*N29</f>
        <v>11505.6</v>
      </c>
      <c r="P29" s="36">
        <v>0.20699999999999999</v>
      </c>
      <c r="Q29" s="25">
        <f>M29*P29</f>
        <v>3113.2799999999997</v>
      </c>
      <c r="R29" s="39">
        <v>2.8000000000000001E-2</v>
      </c>
      <c r="S29" s="25">
        <f>M29*R29</f>
        <v>421.12</v>
      </c>
      <c r="T29" s="28">
        <v>0.22900000000000001</v>
      </c>
      <c r="U29" s="25">
        <f>M29*T29</f>
        <v>3444.1600000000003</v>
      </c>
      <c r="V29" s="39">
        <v>0.49199999999999999</v>
      </c>
      <c r="W29" s="25">
        <f>M29*V29</f>
        <v>7399.68</v>
      </c>
      <c r="X29" s="39">
        <v>0.4</v>
      </c>
      <c r="Y29" s="25">
        <f>X29*M29</f>
        <v>6016</v>
      </c>
      <c r="Z29" s="40">
        <v>2.9099999999999998E-3</v>
      </c>
      <c r="AA29" s="18">
        <f>M29*Z29</f>
        <v>43.766399999999997</v>
      </c>
      <c r="AB29" s="27">
        <f>IF(M29&gt;0,(AD29+AL29)/M29,0)</f>
        <v>3.1243643750000008E-3</v>
      </c>
      <c r="AC29" s="40">
        <v>2.9E-4</v>
      </c>
      <c r="AD29" s="37">
        <f>AC29*M29</f>
        <v>4.3616000000000001</v>
      </c>
      <c r="AE29" s="28">
        <v>0.22450000000000001</v>
      </c>
      <c r="AF29" s="41">
        <f>AI29*(1-AJ29)*AE29</f>
        <v>43.323561000000005</v>
      </c>
      <c r="AG29" s="28">
        <f>IF(AND(AE29&gt;0,AC29&gt;0,Z29&gt;0),((Z29-AC29)*AE29)/((AE29-AC29)*Z29),0)</f>
        <v>0.90150817432908026</v>
      </c>
      <c r="AH29" s="29">
        <f t="shared" si="0"/>
        <v>0.90837364375759189</v>
      </c>
      <c r="AI29" s="34">
        <v>213</v>
      </c>
      <c r="AJ29" s="36">
        <v>9.4E-2</v>
      </c>
      <c r="AK29" s="38">
        <v>0.22090000000000001</v>
      </c>
      <c r="AL29" s="41">
        <f>AI29*(1-AJ29)*AK29</f>
        <v>42.628840200000006</v>
      </c>
      <c r="AM29" s="42">
        <v>1.65</v>
      </c>
      <c r="AN29" s="42"/>
      <c r="AO29" s="121">
        <f>AO28+AI29-AN29</f>
        <v>2412.58</v>
      </c>
      <c r="AP29" s="104"/>
      <c r="AQ29" s="43"/>
      <c r="AR29" s="44"/>
      <c r="AS29" s="45"/>
      <c r="AT29" s="45"/>
      <c r="AU29" s="45"/>
      <c r="AV29" s="45"/>
    </row>
    <row r="30" spans="1:48" x14ac:dyDescent="0.2">
      <c r="A30" s="158"/>
      <c r="B30" s="33">
        <v>3</v>
      </c>
      <c r="C30" s="11" t="s">
        <v>51</v>
      </c>
      <c r="D30" s="43">
        <v>19200</v>
      </c>
      <c r="E30" s="43">
        <v>0</v>
      </c>
      <c r="F30" s="43">
        <v>18430</v>
      </c>
      <c r="G30" s="37">
        <v>1.2</v>
      </c>
      <c r="H30" s="37">
        <v>5.0999999999999996</v>
      </c>
      <c r="I30" s="43">
        <v>18354</v>
      </c>
      <c r="J30" s="37">
        <v>2.6</v>
      </c>
      <c r="K30" s="43">
        <v>16202</v>
      </c>
      <c r="L30" s="39">
        <v>6.7000000000000004E-2</v>
      </c>
      <c r="M30" s="37">
        <f>ROUND(K30*(1-L30),0)</f>
        <v>15116</v>
      </c>
      <c r="N30" s="28">
        <v>0.64300000000000002</v>
      </c>
      <c r="O30" s="25">
        <f>M30*N30</f>
        <v>9719.5879999999997</v>
      </c>
      <c r="P30" s="39">
        <v>0.316</v>
      </c>
      <c r="Q30" s="25">
        <f>M30*P30</f>
        <v>4776.6559999999999</v>
      </c>
      <c r="R30" s="39">
        <v>4.1000000000000002E-2</v>
      </c>
      <c r="S30" s="25">
        <f>M30*R30</f>
        <v>619.75599999999997</v>
      </c>
      <c r="T30" s="28">
        <v>0.22700000000000001</v>
      </c>
      <c r="U30" s="25">
        <f>M30*T30</f>
        <v>3431.3320000000003</v>
      </c>
      <c r="V30" s="39">
        <v>0.498</v>
      </c>
      <c r="W30" s="25">
        <f>M30*V30</f>
        <v>7527.768</v>
      </c>
      <c r="X30" s="39">
        <v>0.4</v>
      </c>
      <c r="Y30" s="25">
        <f>X30*M30</f>
        <v>6046.4000000000005</v>
      </c>
      <c r="Z30" s="47">
        <v>2.97E-3</v>
      </c>
      <c r="AA30" s="18">
        <f>M30*Z30</f>
        <v>44.89452</v>
      </c>
      <c r="AB30" s="27">
        <f>IF(M30&gt;0,(AD30+AL30)/M30,0)</f>
        <v>3.2394040685366499E-3</v>
      </c>
      <c r="AC30" s="47">
        <v>2.9E-4</v>
      </c>
      <c r="AD30" s="37">
        <f>AC30*M30</f>
        <v>4.3836399999999998</v>
      </c>
      <c r="AE30" s="28">
        <v>0.2253</v>
      </c>
      <c r="AF30" s="41">
        <f>AI30*(1-AJ30)*AE30</f>
        <v>44.861961300000004</v>
      </c>
      <c r="AG30" s="28">
        <f>IF(AND(AE30&gt;0,AC30&gt;0,Z30&gt;0),((Z30-AC30)*AE30)/((AE30-AC30)*Z30),0)</f>
        <v>0.90351988845389142</v>
      </c>
      <c r="AH30" s="29">
        <f t="shared" si="0"/>
        <v>0.91165816017712487</v>
      </c>
      <c r="AI30" s="43">
        <v>221</v>
      </c>
      <c r="AJ30" s="39">
        <v>9.9000000000000005E-2</v>
      </c>
      <c r="AK30" s="28">
        <v>0.22389999999999999</v>
      </c>
      <c r="AL30" s="41">
        <f>AI30*(1-AJ30)*AK30</f>
        <v>44.583191900000003</v>
      </c>
      <c r="AM30" s="18">
        <v>1.64</v>
      </c>
      <c r="AN30" s="18"/>
      <c r="AO30" s="121">
        <f>AO29+AI30-AN30</f>
        <v>2633.58</v>
      </c>
      <c r="AP30" s="104"/>
      <c r="AQ30" s="43"/>
      <c r="AR30" s="48"/>
      <c r="AS30" s="41"/>
      <c r="AT30" s="41"/>
      <c r="AU30" s="41"/>
      <c r="AV30" s="41"/>
    </row>
    <row r="31" spans="1:48" s="22" customFormat="1" ht="13.5" thickBot="1" x14ac:dyDescent="0.25">
      <c r="A31" s="159"/>
      <c r="B31" s="49" t="s">
        <v>38</v>
      </c>
      <c r="C31" s="50"/>
      <c r="D31" s="51">
        <f>SUM(D28:D30)</f>
        <v>42950</v>
      </c>
      <c r="E31" s="51"/>
      <c r="F31" s="51">
        <f>SUM(F28:F30)</f>
        <v>45396</v>
      </c>
      <c r="G31" s="52"/>
      <c r="H31" s="52"/>
      <c r="I31" s="51">
        <f>SUM(I28:I30)</f>
        <v>46021</v>
      </c>
      <c r="J31" s="52"/>
      <c r="K31" s="51">
        <f>SUM(K28:K30)</f>
        <v>48497</v>
      </c>
      <c r="L31" s="21">
        <f>IF(K31&gt;0,(K28*L28+K29*L29+K30*L30)/K31,0)</f>
        <v>6.933156690104543E-2</v>
      </c>
      <c r="M31" s="52">
        <f>M28+M29+M30</f>
        <v>45135</v>
      </c>
      <c r="N31" s="53">
        <f>IF(M31&gt;0,O31/M31,0)</f>
        <v>0.72049083859532514</v>
      </c>
      <c r="O31" s="54">
        <f>O28+O29+O30</f>
        <v>32519.353999999999</v>
      </c>
      <c r="P31" s="21">
        <f>IF(M31&gt;0,Q31/M31,0)</f>
        <v>0.24748724936302202</v>
      </c>
      <c r="Q31" s="54">
        <f>Q28+Q29+Q30</f>
        <v>11170.337</v>
      </c>
      <c r="R31" s="21">
        <f>IF(M31&gt;0,S31/M31,0)</f>
        <v>3.202191204165282E-2</v>
      </c>
      <c r="S31" s="54">
        <f>S28+S29+S30</f>
        <v>1445.309</v>
      </c>
      <c r="T31" s="21">
        <f>IF(M31&gt;0,U31/M31,0)</f>
        <v>0.2253433477345741</v>
      </c>
      <c r="U31" s="54">
        <f>U28+U29+U30</f>
        <v>10170.872000000001</v>
      </c>
      <c r="V31" s="21">
        <f>IF(M31&gt;0,W31/M31,0)</f>
        <v>0.49400943835161187</v>
      </c>
      <c r="W31" s="54">
        <f>W28+W29+W30</f>
        <v>22297.116000000002</v>
      </c>
      <c r="X31" s="21">
        <f>IF(M31&gt;0,Y31/M31,0)</f>
        <v>0.40331871053506152</v>
      </c>
      <c r="Y31" s="54">
        <f>Y28+Y29+Y30</f>
        <v>18203.79</v>
      </c>
      <c r="Z31" s="55">
        <f>IF(M31&gt;0,AA31/M31,0)</f>
        <v>2.9367318045862411E-3</v>
      </c>
      <c r="AA31" s="56">
        <f>SUM(AA28:AA30)</f>
        <v>132.54938999999999</v>
      </c>
      <c r="AB31" s="55">
        <f>IF(M31&gt;0,(AB28*M28+AB29*M29+AB30*M30)/M31,0)</f>
        <v>3.1752311975185555E-3</v>
      </c>
      <c r="AC31" s="55">
        <f>IF(K31&gt;0,(K28*AC28+K29*AC29+K30*AC30)/K31,0)</f>
        <v>2.9332103016681445E-4</v>
      </c>
      <c r="AD31" s="52">
        <f>SUM(AD28:AD30)</f>
        <v>13.238939999999999</v>
      </c>
      <c r="AE31" s="53">
        <f>IF(K31&gt;0,(K28*AE28+K29*AE29+K30*AE30)/K31,0)</f>
        <v>0.22313996123471552</v>
      </c>
      <c r="AF31" s="58">
        <f>SUM(AF28:AF30)</f>
        <v>131.2446903</v>
      </c>
      <c r="AG31" s="53">
        <f>IF(AND(AA31&gt;0),((AA28*AG28+AA29*AG29+AA30*AG30)/AA31),0)</f>
        <v>0.90130569954169049</v>
      </c>
      <c r="AH31" s="57">
        <f t="shared" si="0"/>
        <v>0.9088276318245524</v>
      </c>
      <c r="AI31" s="51">
        <f>SUM(AI28:AI30)</f>
        <v>649</v>
      </c>
      <c r="AJ31" s="21">
        <f>IF(AI31&gt;0,(AJ28*AI28+AJ29*AI29+AJ30*AI30)/AI31,0)</f>
        <v>9.3714946070878269E-2</v>
      </c>
      <c r="AK31" s="53">
        <f>IF(K31&gt;0,(AK28*K28+AK29*K29+AK30*K30)/K31,0)</f>
        <v>0.22113841062333756</v>
      </c>
      <c r="AL31" s="58">
        <f>SUM(AL28:AL30)</f>
        <v>130.07512009999999</v>
      </c>
      <c r="AM31" s="56"/>
      <c r="AN31" s="56">
        <f>SUM(AN28:AN30)</f>
        <v>1107.78</v>
      </c>
      <c r="AO31" s="105"/>
      <c r="AP31" s="106">
        <f>AO30</f>
        <v>2633.58</v>
      </c>
      <c r="AQ31" s="51">
        <f>SUM(AQ28:AQ30)</f>
        <v>0</v>
      </c>
      <c r="AR31" s="59"/>
      <c r="AS31" s="58"/>
      <c r="AT31" s="58"/>
      <c r="AU31" s="58"/>
      <c r="AV31" s="58"/>
    </row>
    <row r="32" spans="1:48" x14ac:dyDescent="0.2">
      <c r="A32" s="157">
        <v>8</v>
      </c>
      <c r="B32" s="23">
        <v>1</v>
      </c>
      <c r="C32" s="11" t="s">
        <v>56</v>
      </c>
      <c r="D32" s="12">
        <v>4817</v>
      </c>
      <c r="E32" s="12">
        <v>2</v>
      </c>
      <c r="F32" s="12">
        <v>15007</v>
      </c>
      <c r="G32" s="13">
        <v>1.9</v>
      </c>
      <c r="H32" s="13">
        <v>4.7</v>
      </c>
      <c r="I32" s="12">
        <v>15641</v>
      </c>
      <c r="J32" s="13">
        <v>2.2999999999999998</v>
      </c>
      <c r="K32" s="12">
        <v>15467</v>
      </c>
      <c r="L32" s="14">
        <v>6.4000000000000001E-2</v>
      </c>
      <c r="M32" s="24">
        <f>ROUND(K32*(1-L32),0)</f>
        <v>14477</v>
      </c>
      <c r="N32" s="15">
        <v>0.76400000000000001</v>
      </c>
      <c r="O32" s="25">
        <f>M32*N32</f>
        <v>11060.428</v>
      </c>
      <c r="P32" s="14">
        <v>0.21099999999999999</v>
      </c>
      <c r="Q32" s="25">
        <f>M32*P32</f>
        <v>3054.6469999999999</v>
      </c>
      <c r="R32" s="16">
        <v>2.5000000000000001E-2</v>
      </c>
      <c r="S32" s="25">
        <f>M32*R32</f>
        <v>361.92500000000001</v>
      </c>
      <c r="T32" s="26">
        <v>0.21</v>
      </c>
      <c r="U32" s="25">
        <f>M32*T32</f>
        <v>3040.17</v>
      </c>
      <c r="V32" s="16">
        <v>0.52300000000000002</v>
      </c>
      <c r="W32" s="25">
        <f>M32*V32</f>
        <v>7571.4710000000005</v>
      </c>
      <c r="X32" s="16">
        <v>0.4</v>
      </c>
      <c r="Y32" s="25">
        <f>X32*M32</f>
        <v>5790.8</v>
      </c>
      <c r="Z32" s="17">
        <v>3.0100000000000001E-3</v>
      </c>
      <c r="AA32" s="18">
        <f>M32*Z32</f>
        <v>43.575769999999999</v>
      </c>
      <c r="AB32" s="27">
        <f>IF(M32&gt;0,(AD32+AL32)/M32,0)</f>
        <v>3.275816398425088E-3</v>
      </c>
      <c r="AC32" s="17">
        <v>2.9E-4</v>
      </c>
      <c r="AD32" s="24">
        <f>AC32*M32</f>
        <v>4.1983300000000003</v>
      </c>
      <c r="AE32" s="117">
        <v>0.2268</v>
      </c>
      <c r="AF32" s="30">
        <f>AI32*(1-AJ32)*AE32</f>
        <v>44.080848000000003</v>
      </c>
      <c r="AG32" s="28">
        <f>IF(AND(AE32&gt;0,AC32&gt;0,Z32&gt;0),((Z32-AC32)*AE32)/((AE32-AC32)*Z32),0)</f>
        <v>0.90481143088297356</v>
      </c>
      <c r="AH32" s="60">
        <f t="shared" si="0"/>
        <v>0.91266252253461233</v>
      </c>
      <c r="AI32" s="12">
        <v>215</v>
      </c>
      <c r="AJ32" s="14">
        <v>9.6000000000000002E-2</v>
      </c>
      <c r="AK32" s="15">
        <v>0.22239999999999999</v>
      </c>
      <c r="AL32" s="30">
        <f>AI32*(1-AJ32)*AK32</f>
        <v>43.225664000000002</v>
      </c>
      <c r="AM32" s="19">
        <v>1.8</v>
      </c>
      <c r="AN32" s="19">
        <v>1032.02</v>
      </c>
      <c r="AO32" s="101">
        <f>AO30+AI32-AN32</f>
        <v>1816.56</v>
      </c>
      <c r="AP32" s="102"/>
      <c r="AQ32" s="12"/>
      <c r="AR32" s="31"/>
      <c r="AS32" s="20"/>
      <c r="AT32" s="20"/>
      <c r="AU32" s="20"/>
      <c r="AV32" s="20"/>
    </row>
    <row r="33" spans="1:48" x14ac:dyDescent="0.2">
      <c r="A33" s="158"/>
      <c r="B33" s="33">
        <v>2</v>
      </c>
      <c r="C33" s="46" t="s">
        <v>50</v>
      </c>
      <c r="D33" s="34">
        <v>19253</v>
      </c>
      <c r="E33" s="34">
        <v>6</v>
      </c>
      <c r="F33" s="34">
        <v>16670</v>
      </c>
      <c r="G33" s="35">
        <v>1.3</v>
      </c>
      <c r="H33" s="35">
        <v>5.3</v>
      </c>
      <c r="I33" s="34">
        <v>16125</v>
      </c>
      <c r="J33" s="35">
        <v>5.4</v>
      </c>
      <c r="K33" s="34">
        <v>15961</v>
      </c>
      <c r="L33" s="36">
        <v>6.6000000000000003E-2</v>
      </c>
      <c r="M33" s="37">
        <f>ROUND(K33*(1-L33),0)</f>
        <v>14908</v>
      </c>
      <c r="N33" s="38">
        <v>0.81100000000000005</v>
      </c>
      <c r="O33" s="25">
        <f>M33*N33</f>
        <v>12090.388000000001</v>
      </c>
      <c r="P33" s="36">
        <v>0.15</v>
      </c>
      <c r="Q33" s="25">
        <f>M33*P33</f>
        <v>2236.1999999999998</v>
      </c>
      <c r="R33" s="39">
        <v>3.9E-2</v>
      </c>
      <c r="S33" s="25">
        <f>M33*R33</f>
        <v>581.41200000000003</v>
      </c>
      <c r="T33" s="28">
        <v>0.22</v>
      </c>
      <c r="U33" s="25">
        <f>M33*T33</f>
        <v>3279.76</v>
      </c>
      <c r="V33" s="39">
        <v>0.501</v>
      </c>
      <c r="W33" s="25">
        <f>M33*V33</f>
        <v>7468.9080000000004</v>
      </c>
      <c r="X33" s="39">
        <v>0.4</v>
      </c>
      <c r="Y33" s="25">
        <f>X33*M33</f>
        <v>5963.2000000000007</v>
      </c>
      <c r="Z33" s="40">
        <v>2.8900000000000002E-3</v>
      </c>
      <c r="AA33" s="18">
        <f>M33*Z33</f>
        <v>43.084120000000006</v>
      </c>
      <c r="AB33" s="27">
        <f>IF(M33&gt;0,(AD33+AL33)/M33,0)</f>
        <v>3.1347762811913065E-3</v>
      </c>
      <c r="AC33" s="40">
        <v>2.7999999999999998E-4</v>
      </c>
      <c r="AD33" s="37">
        <f>AC33*M33</f>
        <v>4.1742399999999993</v>
      </c>
      <c r="AE33" s="28">
        <v>0.2253</v>
      </c>
      <c r="AF33" s="41">
        <f>AI33*(1-AJ33)*AE33</f>
        <v>42.691646400000003</v>
      </c>
      <c r="AG33" s="28">
        <f>IF(AND(AE33&gt;0,AC33&gt;0,Z33&gt;0),((Z33-AC33)*AE33)/((AE33-AC33)*Z33),0)</f>
        <v>0.90423796239257781</v>
      </c>
      <c r="AH33" s="29">
        <f t="shared" si="0"/>
        <v>0.91181615675424177</v>
      </c>
      <c r="AI33" s="34">
        <v>208</v>
      </c>
      <c r="AJ33" s="36">
        <v>8.8999999999999996E-2</v>
      </c>
      <c r="AK33" s="38">
        <v>0.22459999999999999</v>
      </c>
      <c r="AL33" s="41">
        <f>AI33*(1-AJ33)*AK33</f>
        <v>42.559004799999997</v>
      </c>
      <c r="AM33" s="42">
        <v>1.7</v>
      </c>
      <c r="AN33" s="42"/>
      <c r="AO33" s="121">
        <f>AO32+AI33-AN33</f>
        <v>2024.56</v>
      </c>
      <c r="AP33" s="104"/>
      <c r="AQ33" s="43"/>
      <c r="AR33" s="44"/>
      <c r="AS33" s="45"/>
      <c r="AT33" s="45"/>
      <c r="AU33" s="45"/>
      <c r="AV33" s="45"/>
    </row>
    <row r="34" spans="1:48" x14ac:dyDescent="0.2">
      <c r="A34" s="158"/>
      <c r="B34" s="33">
        <v>3</v>
      </c>
      <c r="C34" s="11" t="s">
        <v>51</v>
      </c>
      <c r="D34" s="43">
        <v>20900</v>
      </c>
      <c r="E34" s="43">
        <v>3</v>
      </c>
      <c r="F34" s="43">
        <v>17392</v>
      </c>
      <c r="G34" s="37">
        <v>1.2</v>
      </c>
      <c r="H34" s="37">
        <v>4.5999999999999996</v>
      </c>
      <c r="I34" s="43">
        <v>17564</v>
      </c>
      <c r="J34" s="37">
        <v>1.8</v>
      </c>
      <c r="K34" s="43">
        <v>16026</v>
      </c>
      <c r="L34" s="39">
        <v>6.6000000000000003E-2</v>
      </c>
      <c r="M34" s="37">
        <f>ROUND(K34*(1-L34),0)</f>
        <v>14968</v>
      </c>
      <c r="N34" s="28">
        <v>0.52700000000000002</v>
      </c>
      <c r="O34" s="25">
        <f>M34*N34</f>
        <v>7888.1360000000004</v>
      </c>
      <c r="P34" s="39">
        <v>0.44400000000000001</v>
      </c>
      <c r="Q34" s="25">
        <f>M34*P34</f>
        <v>6645.7920000000004</v>
      </c>
      <c r="R34" s="39">
        <v>2.9000000000000001E-2</v>
      </c>
      <c r="S34" s="25">
        <f>M34*R34</f>
        <v>434.072</v>
      </c>
      <c r="T34" s="28">
        <v>0.20300000000000001</v>
      </c>
      <c r="U34" s="25">
        <f>M34*T34</f>
        <v>3038.5040000000004</v>
      </c>
      <c r="V34" s="39">
        <v>0.52</v>
      </c>
      <c r="W34" s="25">
        <f>M34*V34</f>
        <v>7783.3600000000006</v>
      </c>
      <c r="X34" s="39">
        <v>0.4</v>
      </c>
      <c r="Y34" s="25">
        <f>X34*M34</f>
        <v>5987.2000000000007</v>
      </c>
      <c r="Z34" s="47">
        <v>2.9299999999999999E-3</v>
      </c>
      <c r="AA34" s="18">
        <f>M34*Z34</f>
        <v>43.85624</v>
      </c>
      <c r="AB34" s="27">
        <f>IF(M34&gt;0,(AD34+AL34)/M34,0)</f>
        <v>3.1563876002137893E-3</v>
      </c>
      <c r="AC34" s="47">
        <v>2.9E-4</v>
      </c>
      <c r="AD34" s="37">
        <f>AC34*M34</f>
        <v>4.3407200000000001</v>
      </c>
      <c r="AE34" s="28">
        <v>0.22370000000000001</v>
      </c>
      <c r="AF34" s="41">
        <f>AI34*(1-AJ34)*AE34</f>
        <v>43.467594400000003</v>
      </c>
      <c r="AG34" s="28">
        <f>IF(AND(AE34&gt;0,AC34&gt;0,Z34&gt;0),((Z34-AC34)*AE34)/((AE34-AC34)*Z34),0)</f>
        <v>0.9021934755319847</v>
      </c>
      <c r="AH34" s="29">
        <f t="shared" si="0"/>
        <v>0.90931711974518115</v>
      </c>
      <c r="AI34" s="43">
        <v>214</v>
      </c>
      <c r="AJ34" s="39">
        <v>9.1999999999999998E-2</v>
      </c>
      <c r="AK34" s="28">
        <v>0.2208</v>
      </c>
      <c r="AL34" s="41">
        <f>AI34*(1-AJ34)*AK34</f>
        <v>42.904089599999999</v>
      </c>
      <c r="AM34" s="18">
        <v>1.65</v>
      </c>
      <c r="AN34" s="18"/>
      <c r="AO34" s="121">
        <f>AO33+AI34-AN34</f>
        <v>2238.56</v>
      </c>
      <c r="AP34" s="104"/>
      <c r="AQ34" s="43"/>
      <c r="AR34" s="48"/>
      <c r="AS34" s="41"/>
      <c r="AT34" s="41"/>
      <c r="AU34" s="41"/>
      <c r="AV34" s="41"/>
    </row>
    <row r="35" spans="1:48" s="22" customFormat="1" ht="13.5" thickBot="1" x14ac:dyDescent="0.25">
      <c r="A35" s="159"/>
      <c r="B35" s="49" t="s">
        <v>38</v>
      </c>
      <c r="C35" s="50"/>
      <c r="D35" s="51">
        <f>SUM(D32:D34)</f>
        <v>44970</v>
      </c>
      <c r="E35" s="51"/>
      <c r="F35" s="51">
        <f>SUM(F32:F34)</f>
        <v>49069</v>
      </c>
      <c r="G35" s="52"/>
      <c r="H35" s="52"/>
      <c r="I35" s="51">
        <f>SUM(I32:I34)</f>
        <v>49330</v>
      </c>
      <c r="J35" s="52"/>
      <c r="K35" s="51">
        <f>SUM(K32:K34)</f>
        <v>47454</v>
      </c>
      <c r="L35" s="21">
        <f>IF(K35&gt;0,(K32*L32+K33*L33+K34*L34)/K35,0)</f>
        <v>6.5348126606819254E-2</v>
      </c>
      <c r="M35" s="52">
        <f>M32+M33+M34</f>
        <v>44353</v>
      </c>
      <c r="N35" s="53">
        <f>IF(M35&gt;0,O35/M35,0)</f>
        <v>0.69981629202083284</v>
      </c>
      <c r="O35" s="54">
        <f>O32+O33+O34</f>
        <v>31038.951999999997</v>
      </c>
      <c r="P35" s="21">
        <f>IF(M35&gt;0,Q35/M35,0)</f>
        <v>0.26912810858341035</v>
      </c>
      <c r="Q35" s="54">
        <f>Q32+Q33+Q34</f>
        <v>11936.638999999999</v>
      </c>
      <c r="R35" s="21">
        <f>IF(M35&gt;0,S35/M35,0)</f>
        <v>3.1055599395756771E-2</v>
      </c>
      <c r="S35" s="54">
        <f>S32+S33+S34</f>
        <v>1377.4090000000001</v>
      </c>
      <c r="T35" s="21">
        <f>IF(M35&gt;0,U35/M35,0)</f>
        <v>0.21099889522692944</v>
      </c>
      <c r="U35" s="54">
        <f>U32+U33+U34</f>
        <v>9358.4340000000011</v>
      </c>
      <c r="V35" s="21">
        <f>IF(M35&gt;0,W35/M35,0)</f>
        <v>0.51459290239668121</v>
      </c>
      <c r="W35" s="54">
        <f>W32+W33+W34</f>
        <v>22823.739000000001</v>
      </c>
      <c r="X35" s="21">
        <f>IF(M35&gt;0,Y35/M35,0)</f>
        <v>0.4</v>
      </c>
      <c r="Y35" s="54">
        <f>Y32+Y33+Y34</f>
        <v>17741.2</v>
      </c>
      <c r="Z35" s="55">
        <f>IF(M35&gt;0,AA35/M35,0)</f>
        <v>2.9426674633057518E-3</v>
      </c>
      <c r="AA35" s="56">
        <f>SUM(AA32:AA34)</f>
        <v>130.51613</v>
      </c>
      <c r="AB35" s="55">
        <f>IF(M35&gt;0,(AB32*M32+AB33*M33+AB34*M34)/M35,0)</f>
        <v>3.1881056163055484E-3</v>
      </c>
      <c r="AC35" s="55">
        <f>IF(K35&gt;0,(K32*AC32+K33*AC33+K34*AC34)/K35,0)</f>
        <v>2.8663653222067682E-4</v>
      </c>
      <c r="AD35" s="52">
        <f>SUM(AD32:AD34)</f>
        <v>12.713290000000001</v>
      </c>
      <c r="AE35" s="53">
        <f>IF(K35&gt;0,(K32*AE32+K33*AE33+K34*AE34)/K35,0)</f>
        <v>0.22524855860412191</v>
      </c>
      <c r="AF35" s="58">
        <f>SUM(AF32:AF34)</f>
        <v>130.2400888</v>
      </c>
      <c r="AG35" s="53">
        <f>IF(AND(AA35&gt;0),((AA32*AG32+AA33*AG33+AA34*AG34)/AA35),0)</f>
        <v>0.90374243608946647</v>
      </c>
      <c r="AH35" s="57">
        <f t="shared" si="0"/>
        <v>0.91126531161353164</v>
      </c>
      <c r="AI35" s="51">
        <f>SUM(AI32:AI34)</f>
        <v>637</v>
      </c>
      <c r="AJ35" s="21">
        <f>IF(AI35&gt;0,(AJ32*AI32+AJ33*AI33+AJ34*AI34)/AI35,0)</f>
        <v>9.2370486656200942E-2</v>
      </c>
      <c r="AK35" s="53">
        <f>IF(K35&gt;0,(AK32*K32+AK33*K33+AK34*K34)/K35,0)</f>
        <v>0.22259961647068741</v>
      </c>
      <c r="AL35" s="58">
        <f>SUM(AL32:AL34)</f>
        <v>128.68875839999998</v>
      </c>
      <c r="AM35" s="56"/>
      <c r="AN35" s="56">
        <f>SUM(AN32:AN34)</f>
        <v>1032.02</v>
      </c>
      <c r="AO35" s="105"/>
      <c r="AP35" s="106">
        <f>AO34</f>
        <v>2238.56</v>
      </c>
      <c r="AQ35" s="51">
        <f>SUM(AQ32:AQ34)</f>
        <v>0</v>
      </c>
      <c r="AR35" s="59"/>
      <c r="AS35" s="58"/>
      <c r="AT35" s="58"/>
      <c r="AU35" s="58"/>
      <c r="AV35" s="58"/>
    </row>
    <row r="36" spans="1:48" x14ac:dyDescent="0.2">
      <c r="A36" s="157">
        <v>9</v>
      </c>
      <c r="B36" s="23">
        <v>1</v>
      </c>
      <c r="C36" s="11" t="s">
        <v>56</v>
      </c>
      <c r="D36" s="12">
        <v>5671</v>
      </c>
      <c r="E36" s="12">
        <v>2</v>
      </c>
      <c r="F36" s="12">
        <v>6441</v>
      </c>
      <c r="G36" s="13">
        <v>1.2</v>
      </c>
      <c r="H36" s="13">
        <v>4.5</v>
      </c>
      <c r="I36" s="12">
        <v>6978</v>
      </c>
      <c r="J36" s="13">
        <v>5.4</v>
      </c>
      <c r="K36" s="12">
        <v>15962</v>
      </c>
      <c r="L36" s="14">
        <v>6.7000000000000004E-2</v>
      </c>
      <c r="M36" s="24">
        <f>ROUND(K36*(1-L36),0)</f>
        <v>14893</v>
      </c>
      <c r="N36" s="15">
        <v>0.69499999999999995</v>
      </c>
      <c r="O36" s="25">
        <f>M36*N36</f>
        <v>10350.634999999998</v>
      </c>
      <c r="P36" s="14">
        <v>0.26500000000000001</v>
      </c>
      <c r="Q36" s="25">
        <f>M36*P36</f>
        <v>3946.645</v>
      </c>
      <c r="R36" s="16">
        <v>0.04</v>
      </c>
      <c r="S36" s="25">
        <f>M36*R36</f>
        <v>595.72</v>
      </c>
      <c r="T36" s="26">
        <v>0.21299999999999999</v>
      </c>
      <c r="U36" s="25">
        <f>M36*T36</f>
        <v>3172.2089999999998</v>
      </c>
      <c r="V36" s="16">
        <v>0.50900000000000001</v>
      </c>
      <c r="W36" s="25">
        <f>M36*V36</f>
        <v>7580.5370000000003</v>
      </c>
      <c r="X36" s="16">
        <v>0.4</v>
      </c>
      <c r="Y36" s="25">
        <f>X36*M36</f>
        <v>5957.2000000000007</v>
      </c>
      <c r="Z36" s="17">
        <v>2.8800000000000002E-3</v>
      </c>
      <c r="AA36" s="18">
        <f>M36*Z36</f>
        <v>42.891840000000002</v>
      </c>
      <c r="AB36" s="27">
        <f>IF(M36&gt;0,(AD36+AL36)/M36,0)</f>
        <v>3.1556812059356748E-3</v>
      </c>
      <c r="AC36" s="17">
        <v>2.9E-4</v>
      </c>
      <c r="AD36" s="24">
        <f>AC36*M36</f>
        <v>4.3189700000000002</v>
      </c>
      <c r="AE36" s="117">
        <v>0.2228</v>
      </c>
      <c r="AF36" s="30">
        <f>AI36*(1-AJ36)*AE36</f>
        <v>42.967871200000005</v>
      </c>
      <c r="AG36" s="28">
        <f>IF(AND(AE36&gt;0,AC36&gt;0,Z36&gt;0),((Z36-AC36)*AE36)/((AE36-AC36)*Z36),0)</f>
        <v>0.90047763146725002</v>
      </c>
      <c r="AH36" s="60">
        <f t="shared" si="0"/>
        <v>0.90929382427636052</v>
      </c>
      <c r="AI36" s="12">
        <v>211</v>
      </c>
      <c r="AJ36" s="14">
        <v>8.5999999999999993E-2</v>
      </c>
      <c r="AK36" s="15">
        <v>0.2213</v>
      </c>
      <c r="AL36" s="30">
        <f>AI36*(1-AJ36)*AK36</f>
        <v>42.678590200000002</v>
      </c>
      <c r="AM36" s="19">
        <v>1.6</v>
      </c>
      <c r="AN36" s="19">
        <v>1114.74</v>
      </c>
      <c r="AO36" s="101">
        <f>AO34+AI36-AN36</f>
        <v>1334.82</v>
      </c>
      <c r="AP36" s="102"/>
      <c r="AQ36" s="12"/>
      <c r="AR36" s="31"/>
      <c r="AS36" s="20"/>
      <c r="AT36" s="20"/>
      <c r="AU36" s="20"/>
      <c r="AV36" s="20"/>
    </row>
    <row r="37" spans="1:48" x14ac:dyDescent="0.2">
      <c r="A37" s="158"/>
      <c r="B37" s="33">
        <v>2</v>
      </c>
      <c r="C37" s="46" t="s">
        <v>52</v>
      </c>
      <c r="D37" s="34">
        <v>17459</v>
      </c>
      <c r="E37" s="34">
        <v>4</v>
      </c>
      <c r="F37" s="34">
        <v>16388</v>
      </c>
      <c r="G37" s="35">
        <v>2.9</v>
      </c>
      <c r="H37" s="35">
        <v>5.4</v>
      </c>
      <c r="I37" s="34">
        <v>17029</v>
      </c>
      <c r="J37" s="35">
        <v>4.0999999999999996</v>
      </c>
      <c r="K37" s="34">
        <v>15872</v>
      </c>
      <c r="L37" s="36">
        <v>6.7000000000000004E-2</v>
      </c>
      <c r="M37" s="37">
        <f>ROUND(K37*(1-L37),0)</f>
        <v>14809</v>
      </c>
      <c r="N37" s="38">
        <v>0.74399999999999999</v>
      </c>
      <c r="O37" s="25">
        <f>M37*N37</f>
        <v>11017.896000000001</v>
      </c>
      <c r="P37" s="36">
        <v>0.23</v>
      </c>
      <c r="Q37" s="25">
        <f>M37*P37</f>
        <v>3406.07</v>
      </c>
      <c r="R37" s="39">
        <v>2.5999999999999999E-2</v>
      </c>
      <c r="S37" s="25">
        <f>M37*R37</f>
        <v>385.03399999999999</v>
      </c>
      <c r="T37" s="28">
        <v>0.22600000000000001</v>
      </c>
      <c r="U37" s="25">
        <f>M37*T37</f>
        <v>3346.8340000000003</v>
      </c>
      <c r="V37" s="39">
        <v>0.505</v>
      </c>
      <c r="W37" s="25">
        <f>M37*V37</f>
        <v>7478.5450000000001</v>
      </c>
      <c r="X37" s="39">
        <v>0.4</v>
      </c>
      <c r="Y37" s="25">
        <f>X37*M37</f>
        <v>5923.6</v>
      </c>
      <c r="Z37" s="40">
        <v>2.8900000000000002E-3</v>
      </c>
      <c r="AA37" s="18">
        <f>M37*Z37</f>
        <v>42.798010000000005</v>
      </c>
      <c r="AB37" s="27">
        <f>IF(M37&gt;0,(AD37+AL37)/M37,0)</f>
        <v>3.1870026200283611E-3</v>
      </c>
      <c r="AC37" s="40">
        <v>2.9999999999999997E-4</v>
      </c>
      <c r="AD37" s="37">
        <f>AC37*M37</f>
        <v>4.4426999999999994</v>
      </c>
      <c r="AE37" s="28">
        <v>0.22450000000000001</v>
      </c>
      <c r="AF37" s="41">
        <f>AI37*(1-AJ37)*AE37</f>
        <v>42.964136500000002</v>
      </c>
      <c r="AG37" s="28">
        <f>IF(AND(AE37&gt;0,AC37&gt;0,Z37&gt;0),((Z37-AC37)*AE37)/((AE37-AC37)*Z37),0)</f>
        <v>0.89739296043757277</v>
      </c>
      <c r="AH37" s="29">
        <f t="shared" si="0"/>
        <v>0.90708577427180337</v>
      </c>
      <c r="AI37" s="34">
        <v>211</v>
      </c>
      <c r="AJ37" s="36">
        <v>9.2999999999999999E-2</v>
      </c>
      <c r="AK37" s="38">
        <v>0.22339999999999999</v>
      </c>
      <c r="AL37" s="41">
        <f>AI37*(1-AJ37)*AK37</f>
        <v>42.753621799999998</v>
      </c>
      <c r="AM37" s="42">
        <v>1.62</v>
      </c>
      <c r="AN37" s="42"/>
      <c r="AO37" s="121">
        <f>AO36+AI37-AN37</f>
        <v>1545.82</v>
      </c>
      <c r="AP37" s="104"/>
      <c r="AQ37" s="43"/>
      <c r="AR37" s="44"/>
      <c r="AS37" s="45"/>
      <c r="AT37" s="45"/>
      <c r="AU37" s="45"/>
      <c r="AV37" s="45"/>
    </row>
    <row r="38" spans="1:48" x14ac:dyDescent="0.2">
      <c r="A38" s="158"/>
      <c r="B38" s="33">
        <v>3</v>
      </c>
      <c r="C38" s="11" t="s">
        <v>51</v>
      </c>
      <c r="D38" s="43">
        <v>17100</v>
      </c>
      <c r="E38" s="43">
        <v>3</v>
      </c>
      <c r="F38" s="43">
        <v>16834</v>
      </c>
      <c r="G38" s="37">
        <v>1.9</v>
      </c>
      <c r="H38" s="37">
        <v>4.9000000000000004</v>
      </c>
      <c r="I38" s="43">
        <v>16944</v>
      </c>
      <c r="J38" s="37">
        <v>3.7</v>
      </c>
      <c r="K38" s="43">
        <v>15984</v>
      </c>
      <c r="L38" s="39">
        <v>7.0999999999999994E-2</v>
      </c>
      <c r="M38" s="37">
        <f>ROUND(K38*(1-L38),0)</f>
        <v>14849</v>
      </c>
      <c r="N38" s="28">
        <v>0.56499999999999995</v>
      </c>
      <c r="O38" s="25">
        <f>M38*N38</f>
        <v>8389.6849999999995</v>
      </c>
      <c r="P38" s="39">
        <v>0.39800000000000002</v>
      </c>
      <c r="Q38" s="25">
        <f>M38*P38</f>
        <v>5909.902</v>
      </c>
      <c r="R38" s="39">
        <v>3.6999999999999998E-2</v>
      </c>
      <c r="S38" s="25">
        <f>M38*R38</f>
        <v>549.41300000000001</v>
      </c>
      <c r="T38" s="28">
        <v>0.218</v>
      </c>
      <c r="U38" s="25">
        <f>M38*T38</f>
        <v>3237.0819999999999</v>
      </c>
      <c r="V38" s="39">
        <v>0.5</v>
      </c>
      <c r="W38" s="25">
        <f>M38*V38</f>
        <v>7424.5</v>
      </c>
      <c r="X38" s="39">
        <v>0.4</v>
      </c>
      <c r="Y38" s="25">
        <f>X38*M38</f>
        <v>5939.6</v>
      </c>
      <c r="Z38" s="47">
        <v>2.9099999999999998E-3</v>
      </c>
      <c r="AA38" s="18">
        <f>M38*Z38</f>
        <v>43.210589999999996</v>
      </c>
      <c r="AB38" s="27">
        <f>IF(M38&gt;0,(AD38+AL38)/M38,0)</f>
        <v>3.0159028890834401E-3</v>
      </c>
      <c r="AC38" s="47">
        <v>2.9999999999999997E-4</v>
      </c>
      <c r="AD38" s="37">
        <f>AC38*M38</f>
        <v>4.4546999999999999</v>
      </c>
      <c r="AE38" s="28">
        <v>0.2228</v>
      </c>
      <c r="AF38" s="41">
        <f>AI38*(1-AJ38)*AE38</f>
        <v>40.364676000000003</v>
      </c>
      <c r="AG38" s="28">
        <f>IF(AND(AE38&gt;0,AC38&gt;0,Z38&gt;0),((Z38-AC38)*AE38)/((AE38-AC38)*Z38),0)</f>
        <v>0.89811652959573729</v>
      </c>
      <c r="AH38" s="29">
        <f t="shared" si="0"/>
        <v>0.90174258760535697</v>
      </c>
      <c r="AI38" s="43">
        <v>198</v>
      </c>
      <c r="AJ38" s="39">
        <v>8.5000000000000006E-2</v>
      </c>
      <c r="AK38" s="28">
        <v>0.22259999999999999</v>
      </c>
      <c r="AL38" s="41">
        <f>AI38*(1-AJ38)*AK38</f>
        <v>40.328442000000003</v>
      </c>
      <c r="AM38" s="18">
        <v>1.63</v>
      </c>
      <c r="AN38" s="18"/>
      <c r="AO38" s="121">
        <f>AO37+AI38-AN38</f>
        <v>1743.82</v>
      </c>
      <c r="AP38" s="104"/>
      <c r="AQ38" s="43"/>
      <c r="AR38" s="48"/>
      <c r="AS38" s="41"/>
      <c r="AT38" s="41"/>
      <c r="AU38" s="41"/>
      <c r="AV38" s="41"/>
    </row>
    <row r="39" spans="1:48" s="22" customFormat="1" ht="13.5" thickBot="1" x14ac:dyDescent="0.25">
      <c r="A39" s="159"/>
      <c r="B39" s="49" t="s">
        <v>38</v>
      </c>
      <c r="C39" s="50"/>
      <c r="D39" s="51">
        <f>SUM(D36:D38)</f>
        <v>40230</v>
      </c>
      <c r="E39" s="51"/>
      <c r="F39" s="51">
        <f>SUM(F36:F38)</f>
        <v>39663</v>
      </c>
      <c r="G39" s="52"/>
      <c r="H39" s="52"/>
      <c r="I39" s="51">
        <f>SUM(I36:I38)</f>
        <v>40951</v>
      </c>
      <c r="J39" s="52"/>
      <c r="K39" s="51">
        <f>SUM(K36:K38)</f>
        <v>47818</v>
      </c>
      <c r="L39" s="21">
        <f>IF(K39&gt;0,(K36*L36+K37*L37+K38*L38)/K39,0)</f>
        <v>6.8337069722698554E-2</v>
      </c>
      <c r="M39" s="52">
        <f>M36+M37+M38</f>
        <v>44551</v>
      </c>
      <c r="N39" s="53">
        <f>IF(M39&gt;0,O39/M39,0)</f>
        <v>0.66795842966487851</v>
      </c>
      <c r="O39" s="54">
        <f>O36+O37+O38</f>
        <v>29758.216</v>
      </c>
      <c r="P39" s="21">
        <f>IF(M39&gt;0,Q39/M39,0)</f>
        <v>0.29769515835783711</v>
      </c>
      <c r="Q39" s="54">
        <f>Q36+Q37+Q38</f>
        <v>13262.617</v>
      </c>
      <c r="R39" s="21">
        <f>IF(M39&gt;0,S39/M39,0)</f>
        <v>3.4346411977284462E-2</v>
      </c>
      <c r="S39" s="54">
        <f>S36+S37+S38</f>
        <v>1530.1669999999999</v>
      </c>
      <c r="T39" s="21">
        <f>IF(M39&gt;0,U39/M39,0)</f>
        <v>0.21898778927521267</v>
      </c>
      <c r="U39" s="54">
        <f>U36+U37+U38</f>
        <v>9756.125</v>
      </c>
      <c r="V39" s="21">
        <f>IF(M39&gt;0,W39/M39,0)</f>
        <v>0.50467064712352139</v>
      </c>
      <c r="W39" s="54">
        <f>W36+W37+W38</f>
        <v>22483.582000000002</v>
      </c>
      <c r="X39" s="21">
        <f>IF(M39&gt;0,Y39/M39,0)</f>
        <v>0.4</v>
      </c>
      <c r="Y39" s="54">
        <f>Y36+Y37+Y38</f>
        <v>17820.400000000001</v>
      </c>
      <c r="Z39" s="55">
        <f>IF(M39&gt;0,AA39/M39,0)</f>
        <v>2.8933231577293441E-3</v>
      </c>
      <c r="AA39" s="56">
        <f>SUM(AA36:AA38)</f>
        <v>128.90044</v>
      </c>
      <c r="AB39" s="55">
        <f>IF(M39&gt;0,(AB36*M36+AB37*M37+AB38*M38)/M39,0)</f>
        <v>3.1195040290902562E-3</v>
      </c>
      <c r="AC39" s="55">
        <f>IF(K39&gt;0,(K36*AC36+K37*AC37+K38*AC38)/K39,0)</f>
        <v>2.9666192647120329E-4</v>
      </c>
      <c r="AD39" s="52">
        <f>SUM(AD36:AD38)</f>
        <v>13.216369999999998</v>
      </c>
      <c r="AE39" s="53">
        <f>IF(K39&gt;0,(K36*AE36+K37*AE37+K38*AE38)/K39,0)</f>
        <v>0.22336427286795768</v>
      </c>
      <c r="AF39" s="58">
        <f>SUM(AF36:AF38)</f>
        <v>126.29668370000002</v>
      </c>
      <c r="AG39" s="53">
        <f>IF(AND(AA39&gt;0),((AA36*AG36+AA37*AG37+AA38*AG38)/AA39),0)</f>
        <v>0.89866194808794564</v>
      </c>
      <c r="AH39" s="57">
        <f t="shared" si="0"/>
        <v>0.90610942994616039</v>
      </c>
      <c r="AI39" s="51">
        <f>SUM(AI36:AI38)</f>
        <v>620</v>
      </c>
      <c r="AJ39" s="21">
        <f>IF(AI39&gt;0,(AJ36*AI36+AJ37*AI37+AJ38*AI38)/AI39,0)</f>
        <v>8.8062903225806455E-2</v>
      </c>
      <c r="AK39" s="53">
        <f>IF(K39&gt;0,(AK36*K36+AK37*K37+AK38*K38)/K39,0)</f>
        <v>0.22243159061441298</v>
      </c>
      <c r="AL39" s="58">
        <f>SUM(AL36:AL38)</f>
        <v>125.76065399999999</v>
      </c>
      <c r="AM39" s="56"/>
      <c r="AN39" s="56">
        <f>SUM(AN36:AN38)</f>
        <v>1114.74</v>
      </c>
      <c r="AO39" s="105"/>
      <c r="AP39" s="106">
        <f>AO38</f>
        <v>1743.82</v>
      </c>
      <c r="AQ39" s="51">
        <f>SUM(AQ36:AQ38)</f>
        <v>0</v>
      </c>
      <c r="AR39" s="59"/>
      <c r="AS39" s="58"/>
      <c r="AT39" s="58"/>
      <c r="AU39" s="58"/>
      <c r="AV39" s="58"/>
    </row>
    <row r="40" spans="1:48" x14ac:dyDescent="0.2">
      <c r="A40" s="157">
        <v>10</v>
      </c>
      <c r="B40" s="23">
        <v>1</v>
      </c>
      <c r="C40" s="11" t="s">
        <v>56</v>
      </c>
      <c r="D40" s="12">
        <v>18514</v>
      </c>
      <c r="E40" s="12">
        <v>1</v>
      </c>
      <c r="F40" s="12">
        <v>16655</v>
      </c>
      <c r="G40" s="13">
        <v>1.5</v>
      </c>
      <c r="H40" s="13">
        <v>4.3</v>
      </c>
      <c r="I40" s="12">
        <v>17490</v>
      </c>
      <c r="J40" s="13">
        <v>3</v>
      </c>
      <c r="K40" s="12">
        <v>15899</v>
      </c>
      <c r="L40" s="14">
        <v>6.8000000000000005E-2</v>
      </c>
      <c r="M40" s="24">
        <f>ROUND(K40*(1-L40),0)</f>
        <v>14818</v>
      </c>
      <c r="N40" s="15">
        <v>0.60599999999999998</v>
      </c>
      <c r="O40" s="25">
        <f>M40*N40</f>
        <v>8979.7080000000005</v>
      </c>
      <c r="P40" s="14">
        <v>0.34499999999999997</v>
      </c>
      <c r="Q40" s="25">
        <f>M40*P40</f>
        <v>5112.21</v>
      </c>
      <c r="R40" s="16">
        <v>4.9000000000000002E-2</v>
      </c>
      <c r="S40" s="25">
        <f>M40*R40</f>
        <v>726.08199999999999</v>
      </c>
      <c r="T40" s="26">
        <v>0.19600000000000001</v>
      </c>
      <c r="U40" s="25">
        <f>M40*T40</f>
        <v>2904.328</v>
      </c>
      <c r="V40" s="16">
        <v>0.53</v>
      </c>
      <c r="W40" s="25">
        <f>M40*V40</f>
        <v>7853.54</v>
      </c>
      <c r="X40" s="16">
        <v>0.4</v>
      </c>
      <c r="Y40" s="25">
        <f>X40*M40</f>
        <v>5927.2000000000007</v>
      </c>
      <c r="Z40" s="17">
        <v>3.0300000000000001E-3</v>
      </c>
      <c r="AA40" s="18">
        <f>M40*Z40</f>
        <v>44.898540000000004</v>
      </c>
      <c r="AB40" s="27">
        <f>IF(M40&gt;0,(AD40+AL40)/M40,0)</f>
        <v>3.4844568767714943E-3</v>
      </c>
      <c r="AC40" s="17">
        <v>2.9999999999999997E-4</v>
      </c>
      <c r="AD40" s="24">
        <f>AC40*M40</f>
        <v>4.4453999999999994</v>
      </c>
      <c r="AE40" s="117">
        <v>0.2215</v>
      </c>
      <c r="AF40" s="30">
        <f>AI40*(1-AJ40)*AE40</f>
        <v>46.4120025</v>
      </c>
      <c r="AG40" s="28">
        <f>IF(AND(AE40&gt;0,AC40&gt;0,Z40&gt;0),((Z40-AC40)*AE40)/((AE40-AC40)*Z40),0)</f>
        <v>0.90221205664870285</v>
      </c>
      <c r="AH40" s="60">
        <f t="shared" si="0"/>
        <v>0.91512244805077592</v>
      </c>
      <c r="AI40" s="12">
        <v>229</v>
      </c>
      <c r="AJ40" s="14">
        <v>8.5000000000000006E-2</v>
      </c>
      <c r="AK40" s="15">
        <v>0.22520000000000001</v>
      </c>
      <c r="AL40" s="30">
        <f>AI40*(1-AJ40)*AK40</f>
        <v>47.187282000000003</v>
      </c>
      <c r="AM40" s="19">
        <v>1.6</v>
      </c>
      <c r="AN40" s="19"/>
      <c r="AO40" s="101">
        <f>AO38+AI40-AN40</f>
        <v>1972.82</v>
      </c>
      <c r="AP40" s="102"/>
      <c r="AQ40" s="12"/>
      <c r="AR40" s="31"/>
      <c r="AS40" s="20"/>
      <c r="AT40" s="20"/>
      <c r="AU40" s="20"/>
      <c r="AV40" s="20"/>
    </row>
    <row r="41" spans="1:48" x14ac:dyDescent="0.2">
      <c r="A41" s="158"/>
      <c r="B41" s="33">
        <v>2</v>
      </c>
      <c r="C41" s="46" t="s">
        <v>52</v>
      </c>
      <c r="D41" s="34">
        <v>18751</v>
      </c>
      <c r="E41" s="34">
        <v>3</v>
      </c>
      <c r="F41" s="34">
        <v>17830</v>
      </c>
      <c r="G41" s="35">
        <v>1.8</v>
      </c>
      <c r="H41" s="35">
        <v>4.7</v>
      </c>
      <c r="I41" s="34">
        <v>17791</v>
      </c>
      <c r="J41" s="35">
        <v>2.8</v>
      </c>
      <c r="K41" s="34">
        <v>16053</v>
      </c>
      <c r="L41" s="36">
        <v>6.0999999999999999E-2</v>
      </c>
      <c r="M41" s="37">
        <f>ROUND(K41*(1-L41),0)</f>
        <v>15074</v>
      </c>
      <c r="N41" s="38">
        <v>0.61699999999999999</v>
      </c>
      <c r="O41" s="25">
        <f>M41*N41</f>
        <v>9300.6579999999994</v>
      </c>
      <c r="P41" s="36">
        <v>0.34599999999999997</v>
      </c>
      <c r="Q41" s="25">
        <f>M41*P41</f>
        <v>5215.6039999999994</v>
      </c>
      <c r="R41" s="39">
        <v>3.6999999999999998E-2</v>
      </c>
      <c r="S41" s="25">
        <f>M41*R41</f>
        <v>557.73799999999994</v>
      </c>
      <c r="T41" s="28">
        <v>0.20899999999999999</v>
      </c>
      <c r="U41" s="25">
        <f>M41*T41</f>
        <v>3150.4659999999999</v>
      </c>
      <c r="V41" s="39">
        <v>0.51100000000000001</v>
      </c>
      <c r="W41" s="25">
        <f>M41*V41</f>
        <v>7702.8140000000003</v>
      </c>
      <c r="X41" s="39">
        <v>0.41</v>
      </c>
      <c r="Y41" s="25">
        <f>X41*M41</f>
        <v>6180.3399999999992</v>
      </c>
      <c r="Z41" s="40">
        <v>3.0000000000000001E-3</v>
      </c>
      <c r="AA41" s="18">
        <f>M41*Z41</f>
        <v>45.222000000000001</v>
      </c>
      <c r="AB41" s="27">
        <f>IF(M41&gt;0,(AD41+AL41)/M41,0)</f>
        <v>3.3322696032904338E-3</v>
      </c>
      <c r="AC41" s="40">
        <v>2.9999999999999997E-4</v>
      </c>
      <c r="AD41" s="37">
        <f>AC41*M41</f>
        <v>4.5221999999999998</v>
      </c>
      <c r="AE41" s="28">
        <v>0.22159999999999999</v>
      </c>
      <c r="AF41" s="41">
        <f>AI41*(1-AJ41)*AE41</f>
        <v>45.319859199999996</v>
      </c>
      <c r="AG41" s="28">
        <f>IF(AND(AE41&gt;0,AC41&gt;0,Z41&gt;0),((Z41-AC41)*AE41)/((AE41-AC41)*Z41),0)</f>
        <v>0.90122006326253956</v>
      </c>
      <c r="AH41" s="29">
        <f t="shared" si="0"/>
        <v>0.91119434978473168</v>
      </c>
      <c r="AI41" s="34">
        <v>224</v>
      </c>
      <c r="AJ41" s="36">
        <v>8.6999999999999994E-2</v>
      </c>
      <c r="AK41" s="38">
        <v>0.2235</v>
      </c>
      <c r="AL41" s="41">
        <f>AI41*(1-AJ41)*AK41</f>
        <v>45.708432000000002</v>
      </c>
      <c r="AM41" s="42">
        <v>1.62</v>
      </c>
      <c r="AN41" s="42"/>
      <c r="AO41" s="121">
        <f>AO40+AI41-AN41</f>
        <v>2196.8199999999997</v>
      </c>
      <c r="AP41" s="104"/>
      <c r="AQ41" s="43"/>
      <c r="AR41" s="44"/>
      <c r="AS41" s="45"/>
      <c r="AT41" s="45"/>
      <c r="AU41" s="45"/>
      <c r="AV41" s="45"/>
    </row>
    <row r="42" spans="1:48" x14ac:dyDescent="0.2">
      <c r="A42" s="158"/>
      <c r="B42" s="33">
        <v>3</v>
      </c>
      <c r="C42" s="11" t="s">
        <v>54</v>
      </c>
      <c r="D42" s="43">
        <v>17000</v>
      </c>
      <c r="E42" s="43">
        <v>3</v>
      </c>
      <c r="F42" s="43">
        <v>17332</v>
      </c>
      <c r="G42" s="37">
        <v>1.4</v>
      </c>
      <c r="H42" s="37">
        <v>4.0999999999999996</v>
      </c>
      <c r="I42" s="43">
        <v>17805</v>
      </c>
      <c r="J42" s="37">
        <v>2.2999999999999998</v>
      </c>
      <c r="K42" s="43">
        <v>16186</v>
      </c>
      <c r="L42" s="39">
        <v>0.06</v>
      </c>
      <c r="M42" s="37">
        <f>ROUND(K42*(1-L42),0)</f>
        <v>15215</v>
      </c>
      <c r="N42" s="28">
        <v>0.78900000000000003</v>
      </c>
      <c r="O42" s="25">
        <f>M42*N42</f>
        <v>12004.635</v>
      </c>
      <c r="P42" s="39">
        <v>0.17899999999999999</v>
      </c>
      <c r="Q42" s="25">
        <f>M42*P42</f>
        <v>2723.4849999999997</v>
      </c>
      <c r="R42" s="39">
        <v>3.2000000000000001E-2</v>
      </c>
      <c r="S42" s="25">
        <f>M42*R42</f>
        <v>486.88</v>
      </c>
      <c r="T42" s="28">
        <v>0.21099999999999999</v>
      </c>
      <c r="U42" s="25">
        <f>M42*T42</f>
        <v>3210.3649999999998</v>
      </c>
      <c r="V42" s="39">
        <v>0.54100000000000004</v>
      </c>
      <c r="W42" s="25">
        <f>M42*V42</f>
        <v>8231.3150000000005</v>
      </c>
      <c r="X42" s="39">
        <v>0.41</v>
      </c>
      <c r="Y42" s="25">
        <f>X42*M42</f>
        <v>6238.15</v>
      </c>
      <c r="Z42" s="47">
        <v>2.9499999999999999E-3</v>
      </c>
      <c r="AA42" s="18">
        <f>M42*Z42</f>
        <v>44.884250000000002</v>
      </c>
      <c r="AB42" s="27">
        <f>IF(M42&gt;0,(AD42+AL42)/M42,0)</f>
        <v>3.3216986526454161E-3</v>
      </c>
      <c r="AC42" s="47">
        <v>2.9E-4</v>
      </c>
      <c r="AD42" s="37">
        <f>AC42*M42</f>
        <v>4.41235</v>
      </c>
      <c r="AE42" s="28">
        <v>0.22289999999999999</v>
      </c>
      <c r="AF42" s="41">
        <f>AI42*(1-AJ42)*AE42</f>
        <v>45.839385</v>
      </c>
      <c r="AG42" s="28">
        <f>IF(AND(AE42&gt;0,AC42&gt;0,Z42&gt;0),((Z42-AC42)*AE42)/((AE42-AC42)*Z42),0)</f>
        <v>0.90286957733331608</v>
      </c>
      <c r="AH42" s="29">
        <f t="shared" si="0"/>
        <v>0.91387683287271404</v>
      </c>
      <c r="AI42" s="43">
        <v>225</v>
      </c>
      <c r="AJ42" s="39">
        <v>8.5999999999999993E-2</v>
      </c>
      <c r="AK42" s="28">
        <v>0.2243</v>
      </c>
      <c r="AL42" s="41">
        <f>AI42*(1-AJ42)*AK42</f>
        <v>46.127295000000004</v>
      </c>
      <c r="AM42" s="18">
        <v>1.65</v>
      </c>
      <c r="AN42" s="18"/>
      <c r="AO42" s="121">
        <f>AO41+AI42-AN42</f>
        <v>2421.8199999999997</v>
      </c>
      <c r="AP42" s="104"/>
      <c r="AQ42" s="43"/>
      <c r="AR42" s="48"/>
      <c r="AS42" s="41"/>
      <c r="AT42" s="41"/>
      <c r="AU42" s="41"/>
      <c r="AV42" s="41"/>
    </row>
    <row r="43" spans="1:48" s="22" customFormat="1" ht="13.5" thickBot="1" x14ac:dyDescent="0.25">
      <c r="A43" s="159"/>
      <c r="B43" s="49" t="s">
        <v>38</v>
      </c>
      <c r="C43" s="50"/>
      <c r="D43" s="51">
        <f>SUM(D40:D42)</f>
        <v>54265</v>
      </c>
      <c r="E43" s="51"/>
      <c r="F43" s="51">
        <f>SUM(F40:F42)</f>
        <v>51817</v>
      </c>
      <c r="G43" s="52"/>
      <c r="H43" s="52"/>
      <c r="I43" s="51">
        <f>SUM(I40:I42)</f>
        <v>53086</v>
      </c>
      <c r="J43" s="52"/>
      <c r="K43" s="51">
        <f>SUM(K40:K42)</f>
        <v>48138</v>
      </c>
      <c r="L43" s="21">
        <f>IF(K43&gt;0,(K40*L40+K41*L41+K42*L42)/K43,0)</f>
        <v>6.2975715650837163E-2</v>
      </c>
      <c r="M43" s="52">
        <f>M40+M41+M42</f>
        <v>45107</v>
      </c>
      <c r="N43" s="53">
        <f>IF(M43&gt;0,O43/M43,0)</f>
        <v>0.67140357372469917</v>
      </c>
      <c r="O43" s="54">
        <f>O40+O41+O42</f>
        <v>30285.001000000004</v>
      </c>
      <c r="P43" s="21">
        <f>IF(M43&gt;0,Q43/M43,0)</f>
        <v>0.28934087835590927</v>
      </c>
      <c r="Q43" s="54">
        <f>Q40+Q41+Q42</f>
        <v>13051.298999999999</v>
      </c>
      <c r="R43" s="21">
        <f>IF(M43&gt;0,S43/M43,0)</f>
        <v>3.9255547919391662E-2</v>
      </c>
      <c r="S43" s="54">
        <f>S40+S41+S42</f>
        <v>1770.6999999999998</v>
      </c>
      <c r="T43" s="21">
        <f>IF(M43&gt;0,U43/M43,0)</f>
        <v>0.20540401711486023</v>
      </c>
      <c r="U43" s="54">
        <f>U40+U41+U42</f>
        <v>9265.1589999999997</v>
      </c>
      <c r="V43" s="21">
        <f>IF(M43&gt;0,W43/M43,0)</f>
        <v>0.52736091959119435</v>
      </c>
      <c r="W43" s="54">
        <f>W40+W41+W42</f>
        <v>23787.669000000002</v>
      </c>
      <c r="X43" s="21">
        <f>IF(M43&gt;0,Y43/M43,0)</f>
        <v>0.4067149222958743</v>
      </c>
      <c r="Y43" s="54">
        <f>Y40+Y41+Y42</f>
        <v>18345.690000000002</v>
      </c>
      <c r="Z43" s="55">
        <f>IF(M43&gt;0,AA43/M43,0)</f>
        <v>2.9929897798567852E-3</v>
      </c>
      <c r="AA43" s="56">
        <f>SUM(AA40:AA42)</f>
        <v>135.00479000000001</v>
      </c>
      <c r="AB43" s="55">
        <f>IF(M43&gt;0,(AB40*M40+AB41*M41+AB42*M42)/M43,0)</f>
        <v>3.3786986277074514E-3</v>
      </c>
      <c r="AC43" s="55">
        <f>IF(K43&gt;0,(K40*AC40+K41*AC41+K42*AC42)/K43,0)</f>
        <v>2.9663758361377708E-4</v>
      </c>
      <c r="AD43" s="52">
        <f>SUM(AD40:AD42)</f>
        <v>13.379949999999999</v>
      </c>
      <c r="AE43" s="53">
        <f>IF(K43&gt;0,(K40*AE40+K41*AE41+K42*AE42)/K43,0)</f>
        <v>0.22200408616893097</v>
      </c>
      <c r="AF43" s="58">
        <f>SUM(AF40:AF42)</f>
        <v>137.57124669999999</v>
      </c>
      <c r="AG43" s="53">
        <f>IF(AND(AA43&gt;0),((AA40*AG40+AA41*AG41+AA42*AG42)/AA43),0)</f>
        <v>0.90209837474067034</v>
      </c>
      <c r="AH43" s="57">
        <f t="shared" si="0"/>
        <v>0.91341142373795647</v>
      </c>
      <c r="AI43" s="51">
        <f>SUM(AI40:AI42)</f>
        <v>678</v>
      </c>
      <c r="AJ43" s="21">
        <f>IF(AI43&gt;0,(AJ40*AI40+AJ41*AI41+AJ42*AI42)/AI43,0)</f>
        <v>8.5992625368731562E-2</v>
      </c>
      <c r="AK43" s="53">
        <f>IF(K43&gt;0,(AK40*K40+AK41*K41+AK42*K42)/K43,0)</f>
        <v>0.22433046865262371</v>
      </c>
      <c r="AL43" s="58">
        <f>SUM(AL40:AL42)</f>
        <v>139.023009</v>
      </c>
      <c r="AM43" s="56"/>
      <c r="AN43" s="56">
        <f>SUM(AN40:AN42)</f>
        <v>0</v>
      </c>
      <c r="AO43" s="105"/>
      <c r="AP43" s="106">
        <f>AO42</f>
        <v>2421.8199999999997</v>
      </c>
      <c r="AQ43" s="51">
        <f>SUM(AQ40:AQ42)</f>
        <v>0</v>
      </c>
      <c r="AR43" s="59"/>
      <c r="AS43" s="58"/>
      <c r="AT43" s="58"/>
      <c r="AU43" s="58"/>
      <c r="AV43" s="58"/>
    </row>
    <row r="44" spans="1:48" x14ac:dyDescent="0.2">
      <c r="A44" s="157">
        <v>11</v>
      </c>
      <c r="B44" s="23">
        <v>1</v>
      </c>
      <c r="C44" s="46" t="s">
        <v>50</v>
      </c>
      <c r="D44" s="12">
        <v>17850</v>
      </c>
      <c r="E44" s="12">
        <v>0</v>
      </c>
      <c r="F44" s="12">
        <v>15147</v>
      </c>
      <c r="G44" s="13">
        <v>0.5</v>
      </c>
      <c r="H44" s="13">
        <v>4.2</v>
      </c>
      <c r="I44" s="12">
        <v>15403</v>
      </c>
      <c r="J44" s="13">
        <v>2.6</v>
      </c>
      <c r="K44" s="12">
        <v>16197</v>
      </c>
      <c r="L44" s="14">
        <v>7.1999999999999995E-2</v>
      </c>
      <c r="M44" s="24">
        <f>ROUND(K44*(1-L44),0)</f>
        <v>15031</v>
      </c>
      <c r="N44" s="15">
        <v>0.73299999999999998</v>
      </c>
      <c r="O44" s="25">
        <f>M44*N44</f>
        <v>11017.723</v>
      </c>
      <c r="P44" s="14">
        <v>0.216</v>
      </c>
      <c r="Q44" s="25">
        <f>M44*P44</f>
        <v>3246.6959999999999</v>
      </c>
      <c r="R44" s="16">
        <v>5.0999999999999997E-2</v>
      </c>
      <c r="S44" s="25">
        <f>M44*R44</f>
        <v>766.5809999999999</v>
      </c>
      <c r="T44" s="26">
        <v>0.20100000000000001</v>
      </c>
      <c r="U44" s="25">
        <f>M44*T44</f>
        <v>3021.2310000000002</v>
      </c>
      <c r="V44" s="16">
        <v>0.54300000000000004</v>
      </c>
      <c r="W44" s="25">
        <f>M44*V44</f>
        <v>8161.8330000000005</v>
      </c>
      <c r="X44" s="16">
        <v>0.4</v>
      </c>
      <c r="Y44" s="25">
        <f>X44*M44</f>
        <v>6012.4000000000005</v>
      </c>
      <c r="Z44" s="17">
        <v>2.97E-3</v>
      </c>
      <c r="AA44" s="18">
        <f>M44*Z44</f>
        <v>44.642069999999997</v>
      </c>
      <c r="AB44" s="27">
        <f>IF(M44&gt;0,(AD44+AL44)/M44,0)</f>
        <v>3.3948790366575741E-3</v>
      </c>
      <c r="AC44" s="17">
        <v>2.9E-4</v>
      </c>
      <c r="AD44" s="24">
        <f>AC44*M44</f>
        <v>4.3589900000000004</v>
      </c>
      <c r="AE44" s="117">
        <v>0.21759999999999999</v>
      </c>
      <c r="AF44" s="30">
        <f>AI44*(1-AJ44)*AE44</f>
        <v>44.404326400000002</v>
      </c>
      <c r="AG44" s="28">
        <f>IF(AND(AE44&gt;0,AC44&gt;0,Z44&gt;0),((Z44-AC44)*AE44)/((AE44-AC44)*Z44),0)</f>
        <v>0.90356109683338082</v>
      </c>
      <c r="AH44" s="60">
        <f t="shared" si="0"/>
        <v>0.91573841143506918</v>
      </c>
      <c r="AI44" s="12">
        <v>224</v>
      </c>
      <c r="AJ44" s="14">
        <v>8.8999999999999996E-2</v>
      </c>
      <c r="AK44" s="15">
        <v>0.22869999999999999</v>
      </c>
      <c r="AL44" s="30">
        <f>AI44*(1-AJ44)*AK44</f>
        <v>46.6694368</v>
      </c>
      <c r="AM44" s="19">
        <v>1.65</v>
      </c>
      <c r="AN44" s="19"/>
      <c r="AO44" s="101">
        <f>AO42+AI44-AN44</f>
        <v>2645.8199999999997</v>
      </c>
      <c r="AP44" s="102"/>
      <c r="AQ44" s="12"/>
      <c r="AR44" s="31"/>
      <c r="AS44" s="20"/>
      <c r="AT44" s="20"/>
      <c r="AU44" s="20"/>
      <c r="AV44" s="20"/>
    </row>
    <row r="45" spans="1:48" x14ac:dyDescent="0.2">
      <c r="A45" s="158"/>
      <c r="B45" s="33">
        <v>2</v>
      </c>
      <c r="C45" s="46" t="s">
        <v>52</v>
      </c>
      <c r="D45" s="34">
        <v>18775</v>
      </c>
      <c r="E45" s="34">
        <v>3</v>
      </c>
      <c r="F45" s="34">
        <v>17893</v>
      </c>
      <c r="G45" s="35">
        <v>1.5</v>
      </c>
      <c r="H45" s="35">
        <v>4.4000000000000004</v>
      </c>
      <c r="I45" s="34">
        <v>17742</v>
      </c>
      <c r="J45" s="35">
        <v>2.1</v>
      </c>
      <c r="K45" s="34">
        <v>16182</v>
      </c>
      <c r="L45" s="36">
        <v>6.9000000000000006E-2</v>
      </c>
      <c r="M45" s="37">
        <f>ROUND(K45*(1-L45),0)</f>
        <v>15065</v>
      </c>
      <c r="N45" s="38">
        <v>0.71899999999999997</v>
      </c>
      <c r="O45" s="25">
        <f>M45*N45</f>
        <v>10831.734999999999</v>
      </c>
      <c r="P45" s="36">
        <v>0.247</v>
      </c>
      <c r="Q45" s="25">
        <f>M45*P45</f>
        <v>3721.0549999999998</v>
      </c>
      <c r="R45" s="39">
        <v>3.4000000000000002E-2</v>
      </c>
      <c r="S45" s="25">
        <f>M45*R45</f>
        <v>512.21</v>
      </c>
      <c r="T45" s="28">
        <v>0.22700000000000001</v>
      </c>
      <c r="U45" s="25">
        <f>M45*T45</f>
        <v>3419.7550000000001</v>
      </c>
      <c r="V45" s="39">
        <v>0.504</v>
      </c>
      <c r="W45" s="25">
        <f>M45*V45</f>
        <v>7592.76</v>
      </c>
      <c r="X45" s="39">
        <v>0.4</v>
      </c>
      <c r="Y45" s="25">
        <f>X45*M45</f>
        <v>6026</v>
      </c>
      <c r="Z45" s="40">
        <v>2.8800000000000002E-3</v>
      </c>
      <c r="AA45" s="18">
        <f>M45*Z45</f>
        <v>43.3872</v>
      </c>
      <c r="AB45" s="27">
        <f>IF(M45&gt;0,(AD45+AL45)/M45,0)</f>
        <v>3.242576966478593E-3</v>
      </c>
      <c r="AC45" s="40">
        <v>2.9999999999999997E-4</v>
      </c>
      <c r="AD45" s="37">
        <f>AC45*M45</f>
        <v>4.5194999999999999</v>
      </c>
      <c r="AE45" s="28">
        <v>0.2054</v>
      </c>
      <c r="AF45" s="41">
        <f>AI45*(1-AJ45)*AE45</f>
        <v>42.429477999999996</v>
      </c>
      <c r="AG45" s="28">
        <f>IF(AND(AE45&gt;0,AC45&gt;0,Z45&gt;0),((Z45-AC45)*AE45)/((AE45-AC45)*Z45),0)</f>
        <v>0.89714366975459137</v>
      </c>
      <c r="AH45" s="29">
        <f t="shared" si="0"/>
        <v>0.90875138202487671</v>
      </c>
      <c r="AI45" s="34">
        <v>227</v>
      </c>
      <c r="AJ45" s="36">
        <v>0.09</v>
      </c>
      <c r="AK45" s="38">
        <v>0.21460000000000001</v>
      </c>
      <c r="AL45" s="41">
        <f>AI45*(1-AJ45)*AK45</f>
        <v>44.329922000000003</v>
      </c>
      <c r="AM45" s="42">
        <v>1.6</v>
      </c>
      <c r="AN45" s="42"/>
      <c r="AO45" s="121">
        <f>AO44+AI45-AN45</f>
        <v>2872.8199999999997</v>
      </c>
      <c r="AP45" s="104"/>
      <c r="AQ45" s="43"/>
      <c r="AR45" s="44"/>
      <c r="AS45" s="45"/>
      <c r="AT45" s="45"/>
      <c r="AU45" s="45"/>
      <c r="AV45" s="45"/>
    </row>
    <row r="46" spans="1:48" x14ac:dyDescent="0.2">
      <c r="A46" s="158"/>
      <c r="B46" s="33">
        <v>3</v>
      </c>
      <c r="C46" s="11" t="s">
        <v>54</v>
      </c>
      <c r="D46" s="43">
        <v>17955</v>
      </c>
      <c r="E46" s="43">
        <v>2</v>
      </c>
      <c r="F46" s="43">
        <v>17778</v>
      </c>
      <c r="G46" s="37">
        <v>1.1000000000000001</v>
      </c>
      <c r="H46" s="37">
        <v>5.8</v>
      </c>
      <c r="I46" s="43">
        <v>18060</v>
      </c>
      <c r="J46" s="37">
        <v>1.5</v>
      </c>
      <c r="K46" s="43">
        <v>15837</v>
      </c>
      <c r="L46" s="39">
        <v>6.3E-2</v>
      </c>
      <c r="M46" s="37">
        <f>ROUND(K46*(1-L46),0)</f>
        <v>14839</v>
      </c>
      <c r="N46" s="28">
        <v>0.64300000000000002</v>
      </c>
      <c r="O46" s="25">
        <f>M46*N46</f>
        <v>9541.4770000000008</v>
      </c>
      <c r="P46" s="39">
        <v>0.30099999999999999</v>
      </c>
      <c r="Q46" s="25">
        <f>M46*P46</f>
        <v>4466.5389999999998</v>
      </c>
      <c r="R46" s="39">
        <v>5.6000000000000001E-2</v>
      </c>
      <c r="S46" s="25">
        <f>M46*R46</f>
        <v>830.98400000000004</v>
      </c>
      <c r="T46" s="28">
        <v>0.217</v>
      </c>
      <c r="U46" s="25">
        <f>M46*T46</f>
        <v>3220.0630000000001</v>
      </c>
      <c r="V46" s="39">
        <v>0.51300000000000001</v>
      </c>
      <c r="W46" s="25">
        <f>M46*V46</f>
        <v>7612.4070000000002</v>
      </c>
      <c r="X46" s="39">
        <v>0.4</v>
      </c>
      <c r="Y46" s="25">
        <f>X46*M46</f>
        <v>5935.6</v>
      </c>
      <c r="Z46" s="47">
        <v>2.8500000000000001E-3</v>
      </c>
      <c r="AA46" s="18">
        <f>M46*Z46</f>
        <v>42.291150000000002</v>
      </c>
      <c r="AB46" s="27">
        <f>IF(M46&gt;0,(AD46+AL46)/M46,0)</f>
        <v>3.3497157490396928E-3</v>
      </c>
      <c r="AC46" s="47">
        <v>3.2000000000000003E-4</v>
      </c>
      <c r="AD46" s="37">
        <f>AC46*M46</f>
        <v>4.7484800000000007</v>
      </c>
      <c r="AE46" s="28">
        <v>0.1953</v>
      </c>
      <c r="AF46" s="41">
        <f>AI46*(1-AJ46)*AE46</f>
        <v>42.747264000000001</v>
      </c>
      <c r="AG46" s="28">
        <f>IF(AND(AE46&gt;0,AC46&gt;0,Z46&gt;0),((Z46-AC46)*AE46)/((AE46-AC46)*Z46),0)</f>
        <v>0.88917621780371547</v>
      </c>
      <c r="AH46" s="29">
        <f t="shared" si="0"/>
        <v>0.90588081016515687</v>
      </c>
      <c r="AI46" s="43">
        <v>240</v>
      </c>
      <c r="AJ46" s="39">
        <v>8.7999999999999995E-2</v>
      </c>
      <c r="AK46" s="28">
        <v>0.2054</v>
      </c>
      <c r="AL46" s="41">
        <f>AI46*(1-AJ46)*AK46</f>
        <v>44.957951999999999</v>
      </c>
      <c r="AM46" s="18">
        <v>1.7</v>
      </c>
      <c r="AN46" s="18"/>
      <c r="AO46" s="121">
        <f>AO45+AI46-AN46</f>
        <v>3112.8199999999997</v>
      </c>
      <c r="AP46" s="104"/>
      <c r="AQ46" s="43"/>
      <c r="AR46" s="48"/>
      <c r="AS46" s="41"/>
      <c r="AT46" s="41"/>
      <c r="AU46" s="41"/>
      <c r="AV46" s="41"/>
    </row>
    <row r="47" spans="1:48" s="22" customFormat="1" ht="13.5" thickBot="1" x14ac:dyDescent="0.25">
      <c r="A47" s="159"/>
      <c r="B47" s="49" t="s">
        <v>38</v>
      </c>
      <c r="C47" s="50"/>
      <c r="D47" s="51">
        <f>SUM(D44:D46)</f>
        <v>54580</v>
      </c>
      <c r="E47" s="51"/>
      <c r="F47" s="51">
        <f>SUM(F44:F46)</f>
        <v>50818</v>
      </c>
      <c r="G47" s="52"/>
      <c r="H47" s="52"/>
      <c r="I47" s="51">
        <f>SUM(I44:I46)</f>
        <v>51205</v>
      </c>
      <c r="J47" s="52"/>
      <c r="K47" s="51">
        <f>SUM(K44:K46)</f>
        <v>48216</v>
      </c>
      <c r="L47" s="21">
        <f>IF(K47&gt;0,(K44*L44+K45*L45+K46*L46)/K47,0)</f>
        <v>6.803702090592334E-2</v>
      </c>
      <c r="M47" s="52">
        <f>M44+M45+M46</f>
        <v>44935</v>
      </c>
      <c r="N47" s="53">
        <f>IF(M47&gt;0,O47/M47,0)</f>
        <v>0.69858540113497269</v>
      </c>
      <c r="O47" s="54">
        <f>O44+O45+O46</f>
        <v>31390.934999999998</v>
      </c>
      <c r="P47" s="21">
        <f>IF(M47&gt;0,Q47/M47,0)</f>
        <v>0.25446289084232782</v>
      </c>
      <c r="Q47" s="54">
        <f>Q44+Q45+Q46</f>
        <v>11434.29</v>
      </c>
      <c r="R47" s="21">
        <f>IF(M47&gt;0,S47/M47,0)</f>
        <v>4.6951708022699455E-2</v>
      </c>
      <c r="S47" s="54">
        <f>S44+S45+S46</f>
        <v>2109.7750000000001</v>
      </c>
      <c r="T47" s="21">
        <f>IF(M47&gt;0,U47/M47,0)</f>
        <v>0.21500053410481809</v>
      </c>
      <c r="U47" s="54">
        <f>U44+U45+U46</f>
        <v>9661.0490000000009</v>
      </c>
      <c r="V47" s="21">
        <f>IF(M47&gt;0,W47/M47,0)</f>
        <v>0.52001780349393567</v>
      </c>
      <c r="W47" s="54">
        <f>W44+W45+W46</f>
        <v>23367</v>
      </c>
      <c r="X47" s="21">
        <f>IF(M47&gt;0,Y47/M47,0)</f>
        <v>0.4</v>
      </c>
      <c r="Y47" s="54">
        <f>Y44+Y45+Y46</f>
        <v>17974</v>
      </c>
      <c r="Z47" s="55">
        <f>IF(M47&gt;0,AA47/M47,0)</f>
        <v>2.9001985089573833E-3</v>
      </c>
      <c r="AA47" s="56">
        <f>SUM(AA44:AA46)</f>
        <v>130.32042000000001</v>
      </c>
      <c r="AB47" s="55">
        <f>IF(M47&gt;0,(AB44*M44+AB45*M45+AB46*M46)/M47,0)</f>
        <v>3.3289035451207305E-3</v>
      </c>
      <c r="AC47" s="55">
        <f>IF(K47&gt;0,(K44*AC44+K45*AC45+K46*AC46)/K47,0)</f>
        <v>3.0320993031358884E-4</v>
      </c>
      <c r="AD47" s="52">
        <f>SUM(AD44:AD46)</f>
        <v>13.62697</v>
      </c>
      <c r="AE47" s="53">
        <f>IF(K47&gt;0,(K44*AE44+K45*AE45+K46*AE46)/K47,0)</f>
        <v>0.20618085490293678</v>
      </c>
      <c r="AF47" s="58">
        <f>SUM(AF44:AF46)</f>
        <v>129.58106839999999</v>
      </c>
      <c r="AG47" s="53">
        <f>IF(AND(AA47&gt;0),((AA44*AG44+AA45*AG45+AA46*AG46)/AA47),0)</f>
        <v>0.89675642824093549</v>
      </c>
      <c r="AH47" s="57">
        <f t="shared" si="0"/>
        <v>0.91019179850393306</v>
      </c>
      <c r="AI47" s="51">
        <f>SUM(AI44:AI46)</f>
        <v>691</v>
      </c>
      <c r="AJ47" s="21">
        <f>IF(AI47&gt;0,(AJ44*AI44+AJ45*AI45+AJ46*AI46)/AI47,0)</f>
        <v>8.8981186685962374E-2</v>
      </c>
      <c r="AK47" s="53">
        <f>IF(K47&gt;0,(AK44*K44+AK45*K45+AK46*K46)/K47,0)</f>
        <v>0.21631472747635638</v>
      </c>
      <c r="AL47" s="58">
        <f>SUM(AL44:AL46)</f>
        <v>135.95731080000002</v>
      </c>
      <c r="AM47" s="56"/>
      <c r="AN47" s="56">
        <f>SUM(AN44:AN46)</f>
        <v>0</v>
      </c>
      <c r="AO47" s="105"/>
      <c r="AP47" s="106">
        <f>AO46</f>
        <v>3112.8199999999997</v>
      </c>
      <c r="AQ47" s="51">
        <f>SUM(AQ44:AQ46)</f>
        <v>0</v>
      </c>
      <c r="AR47" s="59"/>
      <c r="AS47" s="58"/>
      <c r="AT47" s="58"/>
      <c r="AU47" s="58"/>
      <c r="AV47" s="58"/>
    </row>
    <row r="48" spans="1:48" x14ac:dyDescent="0.2">
      <c r="A48" s="157">
        <v>12</v>
      </c>
      <c r="B48" s="23">
        <v>1</v>
      </c>
      <c r="C48" s="46" t="s">
        <v>50</v>
      </c>
      <c r="D48" s="12">
        <v>6616</v>
      </c>
      <c r="E48" s="12">
        <v>1</v>
      </c>
      <c r="F48" s="12">
        <v>7392</v>
      </c>
      <c r="G48" s="13">
        <v>1.1000000000000001</v>
      </c>
      <c r="H48" s="13">
        <v>6.3</v>
      </c>
      <c r="I48" s="12">
        <v>7624</v>
      </c>
      <c r="J48" s="13">
        <v>4.3</v>
      </c>
      <c r="K48" s="12">
        <v>15868</v>
      </c>
      <c r="L48" s="14">
        <v>6.4000000000000001E-2</v>
      </c>
      <c r="M48" s="24">
        <f>ROUND(K48*(1-L48),0)</f>
        <v>14852</v>
      </c>
      <c r="N48" s="15">
        <v>0.59499999999999997</v>
      </c>
      <c r="O48" s="25">
        <f>M48*N48</f>
        <v>8836.94</v>
      </c>
      <c r="P48" s="14">
        <v>0.23899999999999999</v>
      </c>
      <c r="Q48" s="25">
        <f>M48*P48</f>
        <v>3549.6279999999997</v>
      </c>
      <c r="R48" s="16">
        <v>0.16600000000000001</v>
      </c>
      <c r="S48" s="25">
        <f>M48*R48</f>
        <v>2465.4320000000002</v>
      </c>
      <c r="T48" s="26">
        <v>0.216</v>
      </c>
      <c r="U48" s="25">
        <f>M48*T48</f>
        <v>3208.0320000000002</v>
      </c>
      <c r="V48" s="16">
        <v>0.51600000000000001</v>
      </c>
      <c r="W48" s="25">
        <f>M48*V48</f>
        <v>7663.6320000000005</v>
      </c>
      <c r="X48" s="16">
        <v>0.4</v>
      </c>
      <c r="Y48" s="25">
        <f>X48*M48</f>
        <v>5940.8</v>
      </c>
      <c r="Z48" s="17">
        <v>2.8800000000000002E-3</v>
      </c>
      <c r="AA48" s="18">
        <f>M48*Z48</f>
        <v>42.773760000000003</v>
      </c>
      <c r="AB48" s="27">
        <f>IF(M48&gt;0,(AD48+AL48)/M48,0)</f>
        <v>2.9167973471586318E-3</v>
      </c>
      <c r="AC48" s="17">
        <v>3.5E-4</v>
      </c>
      <c r="AD48" s="24">
        <f>AC48*M48</f>
        <v>5.1981999999999999</v>
      </c>
      <c r="AE48" s="117">
        <v>0.19020000000000001</v>
      </c>
      <c r="AF48" s="30">
        <f>AI48*(1-AJ48)*AE48</f>
        <v>38.022121200000001</v>
      </c>
      <c r="AG48" s="28">
        <f>IF(AND(AE48&gt;0,AC48&gt;0,Z48&gt;0),((Z48-AC48)*AE48)/((AE48-AC48)*Z48),0)</f>
        <v>0.88009173909226568</v>
      </c>
      <c r="AH48" s="60">
        <f t="shared" si="0"/>
        <v>0.88162345818616095</v>
      </c>
      <c r="AI48" s="12">
        <v>218</v>
      </c>
      <c r="AJ48" s="14">
        <v>8.3000000000000004E-2</v>
      </c>
      <c r="AK48" s="15">
        <v>0.19070000000000001</v>
      </c>
      <c r="AL48" s="30">
        <f>AI48*(1-AJ48)*AK48</f>
        <v>38.1220742</v>
      </c>
      <c r="AM48" s="19">
        <v>1.68</v>
      </c>
      <c r="AN48" s="19">
        <v>1110.5999999999999</v>
      </c>
      <c r="AO48" s="101">
        <f>AO46+AI48-AN48</f>
        <v>2220.2199999999998</v>
      </c>
      <c r="AP48" s="102"/>
      <c r="AQ48" s="12"/>
      <c r="AR48" s="31"/>
      <c r="AS48" s="20"/>
      <c r="AT48" s="20"/>
      <c r="AU48" s="20"/>
      <c r="AV48" s="20"/>
    </row>
    <row r="49" spans="1:48" x14ac:dyDescent="0.2">
      <c r="A49" s="158"/>
      <c r="B49" s="33">
        <v>2</v>
      </c>
      <c r="C49" s="11" t="s">
        <v>51</v>
      </c>
      <c r="D49" s="34">
        <v>19100</v>
      </c>
      <c r="E49" s="34">
        <v>4</v>
      </c>
      <c r="F49" s="34">
        <v>17512</v>
      </c>
      <c r="G49" s="35">
        <v>1.5</v>
      </c>
      <c r="H49" s="35">
        <v>5.3</v>
      </c>
      <c r="I49" s="34">
        <v>17610</v>
      </c>
      <c r="J49" s="35">
        <v>3</v>
      </c>
      <c r="K49" s="34">
        <v>15345</v>
      </c>
      <c r="L49" s="36">
        <v>7.0999999999999994E-2</v>
      </c>
      <c r="M49" s="37">
        <f>ROUND(K49*(1-L49),0)</f>
        <v>14256</v>
      </c>
      <c r="N49" s="38">
        <v>0.50900000000000001</v>
      </c>
      <c r="O49" s="25">
        <f>M49*N49</f>
        <v>7256.3040000000001</v>
      </c>
      <c r="P49" s="36">
        <v>0.315</v>
      </c>
      <c r="Q49" s="25">
        <f>M49*P49</f>
        <v>4490.6400000000003</v>
      </c>
      <c r="R49" s="39">
        <v>0.17599999999999999</v>
      </c>
      <c r="S49" s="25">
        <f>M49*R49</f>
        <v>2509.056</v>
      </c>
      <c r="T49" s="28">
        <v>0.219</v>
      </c>
      <c r="U49" s="25">
        <f>M49*T49</f>
        <v>3122.0639999999999</v>
      </c>
      <c r="V49" s="39">
        <v>0.51100000000000001</v>
      </c>
      <c r="W49" s="25">
        <f>M49*V49</f>
        <v>7284.8159999999998</v>
      </c>
      <c r="X49" s="39">
        <v>0.4</v>
      </c>
      <c r="Y49" s="25">
        <f>X49*M49</f>
        <v>5702.4000000000005</v>
      </c>
      <c r="Z49" s="40">
        <v>2.8600000000000001E-3</v>
      </c>
      <c r="AA49" s="18">
        <f>M49*Z49</f>
        <v>40.77216</v>
      </c>
      <c r="AB49" s="27">
        <f>IF(M49&gt;0,(AD49+AL49)/M49,0)</f>
        <v>3.0342045454545457E-3</v>
      </c>
      <c r="AC49" s="40">
        <v>3.1E-4</v>
      </c>
      <c r="AD49" s="37">
        <f>AC49*M49</f>
        <v>4.4193600000000002</v>
      </c>
      <c r="AE49" s="28">
        <v>0.19170000000000001</v>
      </c>
      <c r="AF49" s="41">
        <f>AI49*(1-AJ49)*AE49</f>
        <v>37.887588000000008</v>
      </c>
      <c r="AG49" s="28">
        <f>IF(AND(AE49&gt;0,AC49&gt;0,Z49&gt;0),((Z49-AC49)*AE49)/((AE49-AC49)*Z49),0)</f>
        <v>0.89305255588760479</v>
      </c>
      <c r="AH49" s="29">
        <f t="shared" si="0"/>
        <v>0.89925020633747399</v>
      </c>
      <c r="AI49" s="34">
        <v>216</v>
      </c>
      <c r="AJ49" s="36">
        <v>8.5000000000000006E-2</v>
      </c>
      <c r="AK49" s="38">
        <v>0.19650000000000001</v>
      </c>
      <c r="AL49" s="41">
        <f>AI49*(1-AJ49)*AK49</f>
        <v>38.836260000000003</v>
      </c>
      <c r="AM49" s="42">
        <v>1.65</v>
      </c>
      <c r="AN49" s="42"/>
      <c r="AO49" s="121">
        <f>AO48+AI49-AN49</f>
        <v>2436.2199999999998</v>
      </c>
      <c r="AP49" s="104"/>
      <c r="AQ49" s="43"/>
      <c r="AR49" s="44"/>
      <c r="AS49" s="45"/>
      <c r="AT49" s="45"/>
      <c r="AU49" s="45"/>
      <c r="AV49" s="45"/>
    </row>
    <row r="50" spans="1:48" x14ac:dyDescent="0.2">
      <c r="A50" s="158"/>
      <c r="B50" s="33">
        <v>3</v>
      </c>
      <c r="C50" s="11" t="s">
        <v>54</v>
      </c>
      <c r="D50" s="43">
        <v>21914</v>
      </c>
      <c r="E50" s="43">
        <v>0</v>
      </c>
      <c r="F50" s="43">
        <v>17169</v>
      </c>
      <c r="G50" s="37">
        <v>1.3</v>
      </c>
      <c r="H50" s="37">
        <v>5.8</v>
      </c>
      <c r="I50" s="43">
        <v>17504</v>
      </c>
      <c r="J50" s="37">
        <v>2</v>
      </c>
      <c r="K50" s="43">
        <v>15571</v>
      </c>
      <c r="L50" s="39">
        <v>6.6000000000000003E-2</v>
      </c>
      <c r="M50" s="37">
        <f>ROUND(K50*(1-L50),0)</f>
        <v>14543</v>
      </c>
      <c r="N50" s="28">
        <v>0.58799999999999997</v>
      </c>
      <c r="O50" s="25">
        <f>M50*N50</f>
        <v>8551.2839999999997</v>
      </c>
      <c r="P50" s="39">
        <v>0.27900000000000003</v>
      </c>
      <c r="Q50" s="25">
        <f>M50*P50</f>
        <v>4057.4970000000003</v>
      </c>
      <c r="R50" s="39">
        <v>0.13300000000000001</v>
      </c>
      <c r="S50" s="25">
        <f>M50*R50</f>
        <v>1934.2190000000001</v>
      </c>
      <c r="T50" s="28">
        <v>0.23100000000000001</v>
      </c>
      <c r="U50" s="25">
        <f>M50*T50</f>
        <v>3359.433</v>
      </c>
      <c r="V50" s="39">
        <v>0.504</v>
      </c>
      <c r="W50" s="25">
        <f>M50*V50</f>
        <v>7329.6720000000005</v>
      </c>
      <c r="X50" s="39">
        <v>0.4</v>
      </c>
      <c r="Y50" s="25">
        <f>X50*M50</f>
        <v>5817.2000000000007</v>
      </c>
      <c r="Z50" s="47">
        <v>2.81E-3</v>
      </c>
      <c r="AA50" s="18">
        <f>M50*Z50</f>
        <v>40.865830000000003</v>
      </c>
      <c r="AB50" s="27">
        <f>IF(M50&gt;0,(AD50+AL50)/M50,0)</f>
        <v>3.1467327924087195E-3</v>
      </c>
      <c r="AC50" s="47">
        <v>3.1E-4</v>
      </c>
      <c r="AD50" s="37">
        <f>AC50*M50</f>
        <v>4.5083299999999999</v>
      </c>
      <c r="AE50" s="28">
        <v>0.1986</v>
      </c>
      <c r="AF50" s="41">
        <f>AI50*(1-AJ50)*AE50</f>
        <v>41.068494000000001</v>
      </c>
      <c r="AG50" s="28">
        <f>IF(AND(AE50&gt;0,AC50&gt;0,Z50&gt;0),((Z50-AC50)*AE50)/((AE50-AC50)*Z50),0)</f>
        <v>0.89107061101959117</v>
      </c>
      <c r="AH50" s="29">
        <f t="shared" si="0"/>
        <v>0.90288810511497863</v>
      </c>
      <c r="AI50" s="43">
        <v>226</v>
      </c>
      <c r="AJ50" s="39">
        <v>8.5000000000000006E-2</v>
      </c>
      <c r="AK50" s="28">
        <v>0.19950000000000001</v>
      </c>
      <c r="AL50" s="41">
        <f>AI50*(1-AJ50)*AK50</f>
        <v>41.254605000000005</v>
      </c>
      <c r="AM50" s="18">
        <v>1.7</v>
      </c>
      <c r="AN50" s="18"/>
      <c r="AO50" s="121">
        <f>AO49+AI50-AN50</f>
        <v>2662.22</v>
      </c>
      <c r="AP50" s="104"/>
      <c r="AQ50" s="43"/>
      <c r="AR50" s="48"/>
      <c r="AS50" s="41"/>
      <c r="AT50" s="41"/>
      <c r="AU50" s="41"/>
      <c r="AV50" s="41"/>
    </row>
    <row r="51" spans="1:48" s="22" customFormat="1" ht="13.5" thickBot="1" x14ac:dyDescent="0.25">
      <c r="A51" s="159"/>
      <c r="B51" s="49" t="s">
        <v>38</v>
      </c>
      <c r="C51" s="50"/>
      <c r="D51" s="51">
        <f>SUM(D48:D50)</f>
        <v>47630</v>
      </c>
      <c r="E51" s="51"/>
      <c r="F51" s="51">
        <f>SUM(F48:F50)</f>
        <v>42073</v>
      </c>
      <c r="G51" s="52"/>
      <c r="H51" s="52"/>
      <c r="I51" s="51">
        <f>SUM(I48:I50)</f>
        <v>42738</v>
      </c>
      <c r="J51" s="52"/>
      <c r="K51" s="51">
        <f>SUM(K48:K50)</f>
        <v>46784</v>
      </c>
      <c r="L51" s="21">
        <f>IF(K51&gt;0,(K48*L48+K49*L49+K50*L50)/K51,0)</f>
        <v>6.6961632181942551E-2</v>
      </c>
      <c r="M51" s="52">
        <f>M48+M49+M50</f>
        <v>43651</v>
      </c>
      <c r="N51" s="53">
        <f>IF(M51&gt;0,O51/M51,0)</f>
        <v>0.56458106343497283</v>
      </c>
      <c r="O51" s="54">
        <f>O48+O49+O50</f>
        <v>24644.527999999998</v>
      </c>
      <c r="P51" s="21">
        <f>IF(M51&gt;0,Q51/M51,0)</f>
        <v>0.27714748803005657</v>
      </c>
      <c r="Q51" s="54">
        <f>Q48+Q49+Q50</f>
        <v>12097.764999999999</v>
      </c>
      <c r="R51" s="21">
        <f>IF(M51&gt;0,S51/M51,0)</f>
        <v>0.15827144853497058</v>
      </c>
      <c r="S51" s="54">
        <f>S48+S49+S50</f>
        <v>6908.7070000000003</v>
      </c>
      <c r="T51" s="21">
        <f>IF(M51&gt;0,U51/M51,0)</f>
        <v>0.22197725138026617</v>
      </c>
      <c r="U51" s="54">
        <f>U48+U49+U50</f>
        <v>9689.5289999999986</v>
      </c>
      <c r="V51" s="21">
        <f>IF(M51&gt;0,W51/M51,0)</f>
        <v>0.51036906370988067</v>
      </c>
      <c r="W51" s="54">
        <f>W48+W49+W50</f>
        <v>22278.120000000003</v>
      </c>
      <c r="X51" s="21">
        <f>IF(M51&gt;0,Y51/M51,0)</f>
        <v>0.4</v>
      </c>
      <c r="Y51" s="54">
        <f>Y48+Y49+Y50</f>
        <v>17460.400000000001</v>
      </c>
      <c r="Z51" s="55">
        <f>IF(M51&gt;0,AA51/M51,0)</f>
        <v>2.8501466174887173E-3</v>
      </c>
      <c r="AA51" s="56">
        <f>SUM(AA48:AA50)</f>
        <v>124.41175</v>
      </c>
      <c r="AB51" s="55">
        <f>IF(M51&gt;0,(AB48*M48+AB49*M49+AB50*M50)/M51,0)</f>
        <v>3.0317479370461156E-3</v>
      </c>
      <c r="AC51" s="55">
        <f>IF(K51&gt;0,(K48*AC48+K49*AC49+K50*AC50)/K51,0)</f>
        <v>3.2356703146374825E-4</v>
      </c>
      <c r="AD51" s="52">
        <f>SUM(AD48:AD50)</f>
        <v>14.125890000000002</v>
      </c>
      <c r="AE51" s="53">
        <f>IF(K51&gt;0,(K48*AE48+K49*AE49+K50*AE50)/K51,0)</f>
        <v>0.19348774581053355</v>
      </c>
      <c r="AF51" s="58">
        <f>SUM(AF48:AF50)</f>
        <v>116.97820320000001</v>
      </c>
      <c r="AG51" s="53">
        <f>IF(AND(AA51&gt;0),((AA48*AG48+AA49*AG49+AA50*AG50)/AA51),0)</f>
        <v>0.88794550861069232</v>
      </c>
      <c r="AH51" s="57">
        <f t="shared" si="0"/>
        <v>0.89475441702926084</v>
      </c>
      <c r="AI51" s="51">
        <f>SUM(AI48:AI50)</f>
        <v>660</v>
      </c>
      <c r="AJ51" s="21">
        <f>IF(AI51&gt;0,(AJ48*AI48+AJ49*AI49+AJ50*AI50)/AI51,0)</f>
        <v>8.433939393939395E-2</v>
      </c>
      <c r="AK51" s="53">
        <f>IF(K51&gt;0,(AK48*K48+AK49*K49+AK50*K50)/K51,0)</f>
        <v>0.19553126282489744</v>
      </c>
      <c r="AL51" s="58">
        <f>SUM(AL48:AL50)</f>
        <v>118.21293919999999</v>
      </c>
      <c r="AM51" s="56"/>
      <c r="AN51" s="56">
        <f>SUM(AN48:AN50)</f>
        <v>1110.5999999999999</v>
      </c>
      <c r="AO51" s="105"/>
      <c r="AP51" s="106">
        <f>AO50</f>
        <v>2662.22</v>
      </c>
      <c r="AQ51" s="51">
        <f>SUM(AQ48:AQ50)</f>
        <v>0</v>
      </c>
      <c r="AR51" s="59"/>
      <c r="AS51" s="58"/>
      <c r="AT51" s="58"/>
      <c r="AU51" s="58"/>
      <c r="AV51" s="58"/>
    </row>
    <row r="52" spans="1:48" x14ac:dyDescent="0.2">
      <c r="A52" s="157">
        <v>13</v>
      </c>
      <c r="B52" s="23">
        <v>1</v>
      </c>
      <c r="C52" s="46" t="s">
        <v>50</v>
      </c>
      <c r="D52" s="12">
        <v>3755</v>
      </c>
      <c r="E52" s="12">
        <v>1</v>
      </c>
      <c r="F52" s="12">
        <v>10283</v>
      </c>
      <c r="G52" s="13">
        <v>0.9</v>
      </c>
      <c r="H52" s="13">
        <v>4.5</v>
      </c>
      <c r="I52" s="12">
        <v>10587</v>
      </c>
      <c r="J52" s="13">
        <v>3.5</v>
      </c>
      <c r="K52" s="12">
        <v>14316</v>
      </c>
      <c r="L52" s="14">
        <v>6.7000000000000004E-2</v>
      </c>
      <c r="M52" s="24">
        <f>ROUND(K52*(1-L52),0)</f>
        <v>13357</v>
      </c>
      <c r="N52" s="15">
        <v>0.67200000000000004</v>
      </c>
      <c r="O52" s="25">
        <f>M52*N52</f>
        <v>8975.9040000000005</v>
      </c>
      <c r="P52" s="14">
        <v>0.186</v>
      </c>
      <c r="Q52" s="25">
        <f>M52*P52</f>
        <v>2484.402</v>
      </c>
      <c r="R52" s="16">
        <v>0.14199999999999999</v>
      </c>
      <c r="S52" s="25">
        <f>M52*R52</f>
        <v>1896.6939999999997</v>
      </c>
      <c r="T52" s="26">
        <v>0.26700000000000002</v>
      </c>
      <c r="U52" s="25">
        <f>M52*T52</f>
        <v>3566.3190000000004</v>
      </c>
      <c r="V52" s="16">
        <v>0.46300000000000002</v>
      </c>
      <c r="W52" s="25">
        <f>M52*V52</f>
        <v>6184.2910000000002</v>
      </c>
      <c r="X52" s="16">
        <v>0.4</v>
      </c>
      <c r="Y52" s="25">
        <f>X52*M52</f>
        <v>5342.8</v>
      </c>
      <c r="Z52" s="17">
        <v>2.7499999999999998E-3</v>
      </c>
      <c r="AA52" s="18">
        <f>M52*Z52</f>
        <v>36.731749999999998</v>
      </c>
      <c r="AB52" s="27">
        <f>IF(M52&gt;0,(AD52+AL52)/M52,0)</f>
        <v>3.0222796286591301E-3</v>
      </c>
      <c r="AC52" s="17">
        <v>3.1E-4</v>
      </c>
      <c r="AD52" s="24">
        <f>AC52*M52</f>
        <v>4.1406700000000001</v>
      </c>
      <c r="AE52" s="117">
        <v>0.1971</v>
      </c>
      <c r="AF52" s="30">
        <f>AI52*(1-AJ52)*AE52</f>
        <v>35.244436499999999</v>
      </c>
      <c r="AG52" s="28">
        <f>IF(AND(AE52&gt;0,AC52&gt;0,Z52&gt;0),((Z52-AC52)*AE52)/((AE52-AC52)*Z52),0)</f>
        <v>0.88867043317980865</v>
      </c>
      <c r="AH52" s="60">
        <f t="shared" si="0"/>
        <v>0.89880368615195916</v>
      </c>
      <c r="AI52" s="12">
        <v>195</v>
      </c>
      <c r="AJ52" s="14">
        <v>8.3000000000000004E-2</v>
      </c>
      <c r="AK52" s="15">
        <v>0.2026</v>
      </c>
      <c r="AL52" s="30">
        <f>AI52*(1-AJ52)*AK52</f>
        <v>36.227919</v>
      </c>
      <c r="AM52" s="19">
        <v>1.65</v>
      </c>
      <c r="AN52" s="19">
        <v>546.41999999999996</v>
      </c>
      <c r="AO52" s="101">
        <f>AO50+AI52-AN52</f>
        <v>2310.7999999999997</v>
      </c>
      <c r="AP52" s="102"/>
      <c r="AQ52" s="12"/>
      <c r="AR52" s="31"/>
      <c r="AS52" s="20"/>
      <c r="AT52" s="20"/>
      <c r="AU52" s="20"/>
      <c r="AV52" s="20"/>
    </row>
    <row r="53" spans="1:48" x14ac:dyDescent="0.2">
      <c r="A53" s="158"/>
      <c r="B53" s="33">
        <v>2</v>
      </c>
      <c r="C53" s="11" t="s">
        <v>51</v>
      </c>
      <c r="D53" s="34">
        <v>18500</v>
      </c>
      <c r="E53" s="34">
        <v>6</v>
      </c>
      <c r="F53" s="34">
        <v>17676</v>
      </c>
      <c r="G53" s="35">
        <v>1.2</v>
      </c>
      <c r="H53" s="35">
        <v>5.4</v>
      </c>
      <c r="I53" s="34">
        <v>17206</v>
      </c>
      <c r="J53" s="35">
        <v>2.2999999999999998</v>
      </c>
      <c r="K53" s="34">
        <v>14340</v>
      </c>
      <c r="L53" s="36">
        <v>6.9000000000000006E-2</v>
      </c>
      <c r="M53" s="37">
        <f>ROUND(K53*(1-L53),0)</f>
        <v>13351</v>
      </c>
      <c r="N53" s="38">
        <v>0.45500000000000002</v>
      </c>
      <c r="O53" s="25">
        <f>M53*N53</f>
        <v>6074.7049999999999</v>
      </c>
      <c r="P53" s="36">
        <v>0.34200000000000003</v>
      </c>
      <c r="Q53" s="25">
        <f>M53*P53</f>
        <v>4566.0420000000004</v>
      </c>
      <c r="R53" s="39">
        <v>0.20300000000000001</v>
      </c>
      <c r="S53" s="25">
        <f>M53*R53</f>
        <v>2710.2530000000002</v>
      </c>
      <c r="T53" s="28">
        <v>0.28599999999999998</v>
      </c>
      <c r="U53" s="25">
        <f>M53*T53</f>
        <v>3818.3859999999995</v>
      </c>
      <c r="V53" s="39">
        <v>0.435</v>
      </c>
      <c r="W53" s="25">
        <f>M53*V53</f>
        <v>5807.6850000000004</v>
      </c>
      <c r="X53" s="39">
        <v>0.4</v>
      </c>
      <c r="Y53" s="25">
        <f>X53*M53</f>
        <v>5340.4000000000005</v>
      </c>
      <c r="Z53" s="40">
        <v>2.7699999999999999E-3</v>
      </c>
      <c r="AA53" s="18">
        <f>M53*Z53</f>
        <v>36.98227</v>
      </c>
      <c r="AB53" s="27">
        <f>IF(M53&gt;0,(AD53+AL53)/M53,0)</f>
        <v>3.2290141038124492E-3</v>
      </c>
      <c r="AC53" s="40">
        <v>3.1E-4</v>
      </c>
      <c r="AD53" s="37">
        <f>AC53*M53</f>
        <v>4.1388100000000003</v>
      </c>
      <c r="AE53" s="28">
        <v>0.2087</v>
      </c>
      <c r="AF53" s="41">
        <f>AI53*(1-AJ53)*AE53</f>
        <v>38.9344459</v>
      </c>
      <c r="AG53" s="28">
        <f>IF(AND(AE53&gt;0,AC53&gt;0,Z53&gt;0),((Z53-AC53)*AE53)/((AE53-AC53)*Z53),0)</f>
        <v>0.88940775618057166</v>
      </c>
      <c r="AH53" s="29">
        <f t="shared" si="0"/>
        <v>0.90533895431071354</v>
      </c>
      <c r="AI53" s="34">
        <v>203</v>
      </c>
      <c r="AJ53" s="36">
        <v>8.1000000000000003E-2</v>
      </c>
      <c r="AK53" s="38">
        <v>0.2089</v>
      </c>
      <c r="AL53" s="41">
        <f>AI53*(1-AJ53)*AK53</f>
        <v>38.971757300000007</v>
      </c>
      <c r="AM53" s="42">
        <v>1.65</v>
      </c>
      <c r="AN53" s="42"/>
      <c r="AO53" s="121">
        <f>AO52+AI53-AN53</f>
        <v>2513.7999999999997</v>
      </c>
      <c r="AP53" s="104"/>
      <c r="AQ53" s="43"/>
      <c r="AR53" s="44"/>
      <c r="AS53" s="45"/>
      <c r="AT53" s="45"/>
      <c r="AU53" s="45"/>
      <c r="AV53" s="45"/>
    </row>
    <row r="54" spans="1:48" x14ac:dyDescent="0.2">
      <c r="A54" s="158"/>
      <c r="B54" s="33">
        <v>3</v>
      </c>
      <c r="C54" s="46" t="s">
        <v>56</v>
      </c>
      <c r="D54" s="43">
        <v>16545</v>
      </c>
      <c r="E54" s="43">
        <v>5</v>
      </c>
      <c r="F54" s="43">
        <v>18908</v>
      </c>
      <c r="G54" s="37">
        <v>0.6</v>
      </c>
      <c r="H54" s="37">
        <v>5.4</v>
      </c>
      <c r="I54" s="43">
        <v>19107</v>
      </c>
      <c r="J54" s="37">
        <v>1</v>
      </c>
      <c r="K54" s="43">
        <v>14307</v>
      </c>
      <c r="L54" s="39">
        <v>6.6000000000000003E-2</v>
      </c>
      <c r="M54" s="37">
        <f>ROUND(K54*(1-L54),0)</f>
        <v>13363</v>
      </c>
      <c r="N54" s="28">
        <v>0.56200000000000006</v>
      </c>
      <c r="O54" s="25">
        <f>M54*N54</f>
        <v>7510.0060000000003</v>
      </c>
      <c r="P54" s="39">
        <v>0.36299999999999999</v>
      </c>
      <c r="Q54" s="25">
        <f>M54*P54</f>
        <v>4850.7690000000002</v>
      </c>
      <c r="R54" s="39">
        <v>7.4999999999999997E-2</v>
      </c>
      <c r="S54" s="25">
        <f>M54*R54</f>
        <v>1002.2249999999999</v>
      </c>
      <c r="T54" s="28">
        <v>0.27500000000000002</v>
      </c>
      <c r="U54" s="25">
        <f>M54*T54</f>
        <v>3674.8250000000003</v>
      </c>
      <c r="V54" s="39">
        <v>0.439</v>
      </c>
      <c r="W54" s="25">
        <f>M54*V54</f>
        <v>5866.357</v>
      </c>
      <c r="X54" s="39">
        <v>0.4</v>
      </c>
      <c r="Y54" s="25">
        <f>X54*M54</f>
        <v>5345.2000000000007</v>
      </c>
      <c r="Z54" s="47">
        <v>2.8900000000000002E-3</v>
      </c>
      <c r="AA54" s="18">
        <f>M54*Z54</f>
        <v>38.619070000000001</v>
      </c>
      <c r="AB54" s="27">
        <f>IF(M54&gt;0,(AD54+AL54)/M54,0)</f>
        <v>3.1860290054628454E-3</v>
      </c>
      <c r="AC54" s="47">
        <v>3.3E-4</v>
      </c>
      <c r="AD54" s="37">
        <f>AC54*M54</f>
        <v>4.4097900000000001</v>
      </c>
      <c r="AE54" s="28">
        <v>0.21609999999999999</v>
      </c>
      <c r="AF54" s="41">
        <f>AI54*(1-AJ54)*AE54</f>
        <v>38.485681200000002</v>
      </c>
      <c r="AG54" s="28">
        <f>IF(AND(AE54&gt;0,AC54&gt;0,Z54&gt;0),((Z54-AC54)*AE54)/((AE54-AC54)*Z54),0)</f>
        <v>0.88716791701018305</v>
      </c>
      <c r="AH54" s="29">
        <f t="shared" si="0"/>
        <v>0.89780531656415885</v>
      </c>
      <c r="AI54" s="43">
        <v>194</v>
      </c>
      <c r="AJ54" s="39">
        <v>8.2000000000000003E-2</v>
      </c>
      <c r="AK54" s="28">
        <v>0.21429999999999999</v>
      </c>
      <c r="AL54" s="41">
        <f>AI54*(1-AJ54)*AK54</f>
        <v>38.1651156</v>
      </c>
      <c r="AM54" s="18">
        <v>1.6</v>
      </c>
      <c r="AN54" s="18"/>
      <c r="AO54" s="121">
        <f>AO53+AI54-AN54</f>
        <v>2707.7999999999997</v>
      </c>
      <c r="AP54" s="104"/>
      <c r="AQ54" s="43"/>
      <c r="AR54" s="48"/>
      <c r="AS54" s="41"/>
      <c r="AT54" s="41"/>
      <c r="AU54" s="41"/>
      <c r="AV54" s="41"/>
    </row>
    <row r="55" spans="1:48" s="22" customFormat="1" ht="13.5" thickBot="1" x14ac:dyDescent="0.25">
      <c r="A55" s="159"/>
      <c r="B55" s="49" t="s">
        <v>38</v>
      </c>
      <c r="C55" s="50"/>
      <c r="D55" s="51">
        <f>SUM(D52:D54)</f>
        <v>38800</v>
      </c>
      <c r="E55" s="51"/>
      <c r="F55" s="51">
        <f>SUM(F52:F54)</f>
        <v>46867</v>
      </c>
      <c r="G55" s="52"/>
      <c r="H55" s="52"/>
      <c r="I55" s="51">
        <f>SUM(I52:I54)</f>
        <v>46900</v>
      </c>
      <c r="J55" s="52"/>
      <c r="K55" s="51">
        <f>SUM(K52:K54)</f>
        <v>42963</v>
      </c>
      <c r="L55" s="21">
        <f>IF(K55&gt;0,(K52*L52+K53*L53+K54*L54)/K55,0)</f>
        <v>6.7334543677117525E-2</v>
      </c>
      <c r="M55" s="52">
        <f>M52+M53+M54</f>
        <v>40071</v>
      </c>
      <c r="N55" s="53">
        <f>IF(M55&gt;0,O55/M55,0)</f>
        <v>0.56301602156172792</v>
      </c>
      <c r="O55" s="54">
        <f>O52+O53+O54</f>
        <v>22560.615000000002</v>
      </c>
      <c r="P55" s="21">
        <f>IF(M55&gt;0,Q55/M55,0)</f>
        <v>0.29700314441865688</v>
      </c>
      <c r="Q55" s="54">
        <f>Q52+Q53+Q54</f>
        <v>11901.213</v>
      </c>
      <c r="R55" s="21">
        <f>IF(M55&gt;0,S55/M55,0)</f>
        <v>0.1399808340196152</v>
      </c>
      <c r="S55" s="54">
        <f>S52+S53+S54</f>
        <v>5609.1720000000005</v>
      </c>
      <c r="T55" s="21">
        <f>IF(M55&gt;0,U55/M55,0)</f>
        <v>0.27599835292356067</v>
      </c>
      <c r="U55" s="54">
        <f>U52+U53+U54</f>
        <v>11059.53</v>
      </c>
      <c r="V55" s="21">
        <f>IF(M55&gt;0,W55/M55,0)</f>
        <v>0.44566726560355369</v>
      </c>
      <c r="W55" s="54">
        <f>W52+W53+W54</f>
        <v>17858.332999999999</v>
      </c>
      <c r="X55" s="21">
        <f>IF(M55&gt;0,Y55/M55,0)</f>
        <v>0.4</v>
      </c>
      <c r="Y55" s="54">
        <f>Y52+Y53+Y54</f>
        <v>16028.400000000001</v>
      </c>
      <c r="Z55" s="55">
        <f>IF(M55&gt;0,AA55/M55,0)</f>
        <v>2.8033513014399441E-3</v>
      </c>
      <c r="AA55" s="56">
        <f>SUM(AA52:AA54)</f>
        <v>112.33309</v>
      </c>
      <c r="AB55" s="55">
        <f>IF(M55&gt;0,(AB52*M52+AB53*M53+AB54*M54)/M55,0)</f>
        <v>3.1457678096378926E-3</v>
      </c>
      <c r="AC55" s="55">
        <f>IF(K55&gt;0,(K52*AC52+K53*AC53+K54*AC54)/K55,0)</f>
        <v>3.1666014943090566E-4</v>
      </c>
      <c r="AD55" s="52">
        <f>SUM(AD52:AD54)</f>
        <v>12.68927</v>
      </c>
      <c r="AE55" s="53">
        <f>IF(K55&gt;0,(K52*AE52+K53*AE53+K54*AE54)/K55,0)</f>
        <v>0.20729893862160464</v>
      </c>
      <c r="AF55" s="58">
        <f>SUM(AF52:AF54)</f>
        <v>112.66456359999999</v>
      </c>
      <c r="AG55" s="53">
        <f>IF(AND(AA55&gt;0),((AA52*AG52+AA53*AG53+AA54*AG54)/AA55),0)</f>
        <v>0.88839662339820746</v>
      </c>
      <c r="AH55" s="57">
        <f t="shared" si="0"/>
        <v>0.90070502343340664</v>
      </c>
      <c r="AI55" s="51">
        <f>SUM(AI52:AI54)</f>
        <v>592</v>
      </c>
      <c r="AJ55" s="21">
        <f>IF(AI55&gt;0,(AJ52*AI52+AJ53*AI53+AJ54*AI54)/AI55,0)</f>
        <v>8.1986486486486487E-2</v>
      </c>
      <c r="AK55" s="53">
        <f>IF(K55&gt;0,(AK52*K52+AK53*K53+AK54*K54)/K55,0)</f>
        <v>0.20859897353536766</v>
      </c>
      <c r="AL55" s="58">
        <f>SUM(AL52:AL54)</f>
        <v>113.3647919</v>
      </c>
      <c r="AM55" s="56"/>
      <c r="AN55" s="56">
        <f>SUM(AN52:AN54)</f>
        <v>546.41999999999996</v>
      </c>
      <c r="AO55" s="105"/>
      <c r="AP55" s="106">
        <f>AO54</f>
        <v>2707.7999999999997</v>
      </c>
      <c r="AQ55" s="51">
        <f>SUM(AQ52:AQ54)</f>
        <v>0</v>
      </c>
      <c r="AR55" s="59"/>
      <c r="AS55" s="58"/>
      <c r="AT55" s="58"/>
      <c r="AU55" s="58"/>
      <c r="AV55" s="58"/>
    </row>
    <row r="56" spans="1:48" x14ac:dyDescent="0.2">
      <c r="A56" s="157">
        <v>14</v>
      </c>
      <c r="B56" s="23">
        <v>1</v>
      </c>
      <c r="C56" s="11" t="s">
        <v>53</v>
      </c>
      <c r="D56" s="12">
        <v>3568</v>
      </c>
      <c r="E56" s="12">
        <v>5</v>
      </c>
      <c r="F56" s="12">
        <v>7634</v>
      </c>
      <c r="G56" s="13">
        <v>1.1000000000000001</v>
      </c>
      <c r="H56" s="13">
        <v>5.3</v>
      </c>
      <c r="I56" s="12">
        <v>8096</v>
      </c>
      <c r="J56" s="13">
        <v>3.2</v>
      </c>
      <c r="K56" s="12">
        <v>14584</v>
      </c>
      <c r="L56" s="14">
        <v>6.4000000000000001E-2</v>
      </c>
      <c r="M56" s="24">
        <f>ROUND(K56*(1-L56),0)</f>
        <v>13651</v>
      </c>
      <c r="N56" s="15">
        <v>0.63700000000000001</v>
      </c>
      <c r="O56" s="25">
        <f>M56*N56</f>
        <v>8695.6869999999999</v>
      </c>
      <c r="P56" s="14">
        <v>0.31</v>
      </c>
      <c r="Q56" s="25">
        <f>M56*P56</f>
        <v>4231.8100000000004</v>
      </c>
      <c r="R56" s="16">
        <v>5.2999999999999999E-2</v>
      </c>
      <c r="S56" s="25">
        <f>M56*R56</f>
        <v>723.50299999999993</v>
      </c>
      <c r="T56" s="26">
        <v>0.29099999999999998</v>
      </c>
      <c r="U56" s="25">
        <f>M56*T56</f>
        <v>3972.4409999999998</v>
      </c>
      <c r="V56" s="16">
        <v>0.433</v>
      </c>
      <c r="W56" s="25">
        <f>M56*V56</f>
        <v>5910.8829999999998</v>
      </c>
      <c r="X56" s="16">
        <v>0.4</v>
      </c>
      <c r="Y56" s="25">
        <f>X56*M56</f>
        <v>5460.4000000000005</v>
      </c>
      <c r="Z56" s="17">
        <v>2.82E-3</v>
      </c>
      <c r="AA56" s="18">
        <f>M56*Z56</f>
        <v>38.495820000000002</v>
      </c>
      <c r="AB56" s="27">
        <f>IF(M56&gt;0,(AD56+AL56)/M56,0)</f>
        <v>3.1609468317339391E-3</v>
      </c>
      <c r="AC56" s="17">
        <v>3.1E-4</v>
      </c>
      <c r="AD56" s="24">
        <f>AC56*M56</f>
        <v>4.2318100000000003</v>
      </c>
      <c r="AE56" s="117">
        <v>0.21940000000000001</v>
      </c>
      <c r="AF56" s="30">
        <f>AI56*(1-AJ56)*AE56</f>
        <v>37.983405599999998</v>
      </c>
      <c r="AG56" s="28">
        <f>IF(AND(AE56&gt;0,AC56&gt;0,Z56&gt;0),((Z56-AC56)*AE56)/((AE56-AC56)*Z56),0)</f>
        <v>0.89133032216754737</v>
      </c>
      <c r="AH56" s="60">
        <f t="shared" si="0"/>
        <v>0.903173599091047</v>
      </c>
      <c r="AI56" s="12">
        <v>189</v>
      </c>
      <c r="AJ56" s="14">
        <v>8.4000000000000005E-2</v>
      </c>
      <c r="AK56" s="15">
        <v>0.2248</v>
      </c>
      <c r="AL56" s="30">
        <f>AI56*(1-AJ56)*AK56</f>
        <v>38.918275199999997</v>
      </c>
      <c r="AM56" s="19">
        <v>1.6</v>
      </c>
      <c r="AN56" s="19">
        <v>841.52</v>
      </c>
      <c r="AO56" s="101">
        <f>AO54+AI56-AN56</f>
        <v>2055.2799999999997</v>
      </c>
      <c r="AP56" s="102"/>
      <c r="AQ56" s="12"/>
      <c r="AR56" s="31"/>
      <c r="AS56" s="20"/>
      <c r="AT56" s="20"/>
      <c r="AU56" s="20"/>
      <c r="AV56" s="20"/>
    </row>
    <row r="57" spans="1:48" x14ac:dyDescent="0.2">
      <c r="A57" s="158"/>
      <c r="B57" s="33">
        <v>2</v>
      </c>
      <c r="C57" s="46" t="s">
        <v>52</v>
      </c>
      <c r="D57" s="34">
        <v>21400</v>
      </c>
      <c r="E57" s="34">
        <v>7</v>
      </c>
      <c r="F57" s="34">
        <v>17221</v>
      </c>
      <c r="G57" s="35">
        <v>1.6</v>
      </c>
      <c r="H57" s="35">
        <v>5.4</v>
      </c>
      <c r="I57" s="34">
        <v>16655</v>
      </c>
      <c r="J57" s="35">
        <v>2.5</v>
      </c>
      <c r="K57" s="34">
        <v>16071</v>
      </c>
      <c r="L57" s="36">
        <v>6.4000000000000001E-2</v>
      </c>
      <c r="M57" s="37">
        <f>ROUND(K57*(1-L57),0)</f>
        <v>15042</v>
      </c>
      <c r="N57" s="38">
        <v>0.51400000000000001</v>
      </c>
      <c r="O57" s="25">
        <f>M57*N57</f>
        <v>7731.5879999999997</v>
      </c>
      <c r="P57" s="36">
        <v>0.38100000000000001</v>
      </c>
      <c r="Q57" s="25">
        <f>M57*P57</f>
        <v>5731.0020000000004</v>
      </c>
      <c r="R57" s="39">
        <v>0.105</v>
      </c>
      <c r="S57" s="25">
        <f>M57*R57</f>
        <v>1579.4099999999999</v>
      </c>
      <c r="T57" s="28">
        <v>0.23300000000000001</v>
      </c>
      <c r="U57" s="25">
        <f>M57*T57</f>
        <v>3504.7860000000001</v>
      </c>
      <c r="V57" s="39">
        <v>0.50800000000000001</v>
      </c>
      <c r="W57" s="25">
        <f>M57*V57</f>
        <v>7641.3360000000002</v>
      </c>
      <c r="X57" s="39">
        <v>0.4</v>
      </c>
      <c r="Y57" s="25">
        <f>X57*M57</f>
        <v>6016.8</v>
      </c>
      <c r="Z57" s="40">
        <v>2.7899999999999999E-3</v>
      </c>
      <c r="AA57" s="18">
        <f>M57*Z57</f>
        <v>41.967179999999999</v>
      </c>
      <c r="AB57" s="27">
        <f>IF(M57&gt;0,(AD57+AL57)/M57,0)</f>
        <v>3.1450327881930597E-3</v>
      </c>
      <c r="AC57" s="40">
        <v>3.1E-4</v>
      </c>
      <c r="AD57" s="37">
        <f>AC57*M57</f>
        <v>4.6630200000000004</v>
      </c>
      <c r="AE57" s="28">
        <v>0.21540000000000001</v>
      </c>
      <c r="AF57" s="41">
        <f>AI57*(1-AJ57)*AE57</f>
        <v>41.8289568</v>
      </c>
      <c r="AG57" s="28">
        <f>IF(AND(AE57&gt;0,AC57&gt;0,Z57&gt;0),((Z57-AC57)*AE57)/((AE57-AC57)*Z57),0)</f>
        <v>0.89017000635392951</v>
      </c>
      <c r="AH57" s="29">
        <f t="shared" si="0"/>
        <v>0.90270618223509846</v>
      </c>
      <c r="AI57" s="34">
        <v>212</v>
      </c>
      <c r="AJ57" s="36">
        <v>8.4000000000000005E-2</v>
      </c>
      <c r="AK57" s="38">
        <v>0.21959999999999999</v>
      </c>
      <c r="AL57" s="41">
        <f>AI57*(1-AJ57)*AK57</f>
        <v>42.6445632</v>
      </c>
      <c r="AM57" s="42">
        <v>1.63</v>
      </c>
      <c r="AN57" s="42"/>
      <c r="AO57" s="121">
        <f>AO56+AI57-AN57</f>
        <v>2267.2799999999997</v>
      </c>
      <c r="AP57" s="104"/>
      <c r="AQ57" s="43"/>
      <c r="AR57" s="44"/>
      <c r="AS57" s="45"/>
      <c r="AT57" s="45"/>
      <c r="AU57" s="45"/>
      <c r="AV57" s="45"/>
    </row>
    <row r="58" spans="1:48" x14ac:dyDescent="0.2">
      <c r="A58" s="158"/>
      <c r="B58" s="33">
        <v>3</v>
      </c>
      <c r="C58" s="46" t="s">
        <v>56</v>
      </c>
      <c r="D58" s="43">
        <v>20727</v>
      </c>
      <c r="E58" s="43">
        <v>3</v>
      </c>
      <c r="F58" s="43">
        <v>18483</v>
      </c>
      <c r="G58" s="37">
        <v>1.1000000000000001</v>
      </c>
      <c r="H58" s="37">
        <v>5</v>
      </c>
      <c r="I58" s="43">
        <v>18750</v>
      </c>
      <c r="J58" s="37">
        <v>1.7</v>
      </c>
      <c r="K58" s="43">
        <v>16277</v>
      </c>
      <c r="L58" s="39">
        <v>6.0999999999999999E-2</v>
      </c>
      <c r="M58" s="37">
        <f>ROUND(K58*(1-L58),0)</f>
        <v>15284</v>
      </c>
      <c r="N58" s="28">
        <v>0.67400000000000004</v>
      </c>
      <c r="O58" s="25">
        <f>M58*N58</f>
        <v>10301.416000000001</v>
      </c>
      <c r="P58" s="39">
        <v>0.29099999999999998</v>
      </c>
      <c r="Q58" s="25">
        <f>M58*P58</f>
        <v>4447.6439999999993</v>
      </c>
      <c r="R58" s="39">
        <v>3.5000000000000003E-2</v>
      </c>
      <c r="S58" s="25">
        <f>M58*R58</f>
        <v>534.94000000000005</v>
      </c>
      <c r="T58" s="28">
        <v>0.21099999999999999</v>
      </c>
      <c r="U58" s="25">
        <f>M58*T58</f>
        <v>3224.924</v>
      </c>
      <c r="V58" s="39">
        <v>0.52300000000000002</v>
      </c>
      <c r="W58" s="25">
        <f>M58*V58</f>
        <v>7993.5320000000002</v>
      </c>
      <c r="X58" s="39">
        <v>0.4</v>
      </c>
      <c r="Y58" s="25">
        <f>X58*M58</f>
        <v>6113.6</v>
      </c>
      <c r="Z58" s="47">
        <v>2.8300000000000001E-3</v>
      </c>
      <c r="AA58" s="18">
        <f>M58*Z58</f>
        <v>43.253720000000001</v>
      </c>
      <c r="AB58" s="27">
        <f>IF(M58&gt;0,(AD58+AL58)/M58,0)</f>
        <v>3.2214429468725467E-3</v>
      </c>
      <c r="AC58" s="47">
        <v>3.3E-4</v>
      </c>
      <c r="AD58" s="37">
        <f>AC58*M58</f>
        <v>5.0437199999999995</v>
      </c>
      <c r="AE58" s="28">
        <v>0.22140000000000001</v>
      </c>
      <c r="AF58" s="41">
        <f>AI58*(1-AJ58)*AE58</f>
        <v>43.102594800000006</v>
      </c>
      <c r="AG58" s="28">
        <f>IF(AND(AE58&gt;0,AC58&gt;0,Z58&gt;0),((Z58-AC58)*AE58)/((AE58-AC58)*Z58),0)</f>
        <v>0.88471090093299842</v>
      </c>
      <c r="AH58" s="29">
        <f t="shared" si="0"/>
        <v>0.89886815737016845</v>
      </c>
      <c r="AI58" s="43">
        <v>213</v>
      </c>
      <c r="AJ58" s="39">
        <v>8.5999999999999993E-2</v>
      </c>
      <c r="AK58" s="28">
        <v>0.22700000000000001</v>
      </c>
      <c r="AL58" s="41">
        <f>AI58*(1-AJ58)*AK58</f>
        <v>44.192814000000006</v>
      </c>
      <c r="AM58" s="18">
        <v>1.7</v>
      </c>
      <c r="AN58" s="18"/>
      <c r="AO58" s="121">
        <f>AO57+AI58-AN58</f>
        <v>2480.2799999999997</v>
      </c>
      <c r="AP58" s="104"/>
      <c r="AQ58" s="43"/>
      <c r="AR58" s="48"/>
      <c r="AS58" s="41"/>
      <c r="AT58" s="41"/>
      <c r="AU58" s="41"/>
      <c r="AV58" s="41"/>
    </row>
    <row r="59" spans="1:48" s="22" customFormat="1" ht="13.5" thickBot="1" x14ac:dyDescent="0.25">
      <c r="A59" s="159"/>
      <c r="B59" s="49" t="s">
        <v>38</v>
      </c>
      <c r="C59" s="50"/>
      <c r="D59" s="51">
        <f>SUM(D56:D58)</f>
        <v>45695</v>
      </c>
      <c r="E59" s="51"/>
      <c r="F59" s="51">
        <f>SUM(F56:F58)</f>
        <v>43338</v>
      </c>
      <c r="G59" s="52"/>
      <c r="H59" s="52"/>
      <c r="I59" s="51">
        <f>SUM(I56:I58)</f>
        <v>43501</v>
      </c>
      <c r="J59" s="52"/>
      <c r="K59" s="51">
        <f>SUM(K56:K58)</f>
        <v>46932</v>
      </c>
      <c r="L59" s="21">
        <f>IF(K59&gt;0,(K56*L56+K57*L57+K58*L58)/K59,0)</f>
        <v>6.2959537202761442E-2</v>
      </c>
      <c r="M59" s="52">
        <f>M56+M57+M58</f>
        <v>43977</v>
      </c>
      <c r="N59" s="53">
        <f>IF(M59&gt;0,O59/M59,0)</f>
        <v>0.60778795734133761</v>
      </c>
      <c r="O59" s="54">
        <f>O56+O57+O58</f>
        <v>26728.691000000003</v>
      </c>
      <c r="P59" s="21">
        <f>IF(M59&gt;0,Q59/M59,0)</f>
        <v>0.32768165177251751</v>
      </c>
      <c r="Q59" s="54">
        <f>Q56+Q57+Q58</f>
        <v>14410.456000000002</v>
      </c>
      <c r="R59" s="21">
        <f>IF(M59&gt;0,S59/M59,0)</f>
        <v>6.4530390886145025E-2</v>
      </c>
      <c r="S59" s="54">
        <f>S56+S57+S58</f>
        <v>2837.8529999999996</v>
      </c>
      <c r="T59" s="21">
        <f>IF(M59&gt;0,U59/M59,0)</f>
        <v>0.2433579143643268</v>
      </c>
      <c r="U59" s="54">
        <f>U56+U57+U58</f>
        <v>10702.151</v>
      </c>
      <c r="V59" s="21">
        <f>IF(M59&gt;0,W59/M59,0)</f>
        <v>0.48993226004502355</v>
      </c>
      <c r="W59" s="54">
        <f>W56+W57+W58</f>
        <v>21545.751</v>
      </c>
      <c r="X59" s="21">
        <f>IF(M59&gt;0,Y59/M59,0)</f>
        <v>0.40000000000000008</v>
      </c>
      <c r="Y59" s="54">
        <f>Y56+Y57+Y58</f>
        <v>17590.800000000003</v>
      </c>
      <c r="Z59" s="55">
        <f>IF(M59&gt;0,AA59/M59,0)</f>
        <v>2.8132141801396181E-3</v>
      </c>
      <c r="AA59" s="56">
        <f>SUM(AA56:AA58)</f>
        <v>123.71672</v>
      </c>
      <c r="AB59" s="55">
        <f>IF(M59&gt;0,(AB56*M56+AB57*M57+AB58*M58)/M59,0)</f>
        <v>3.1765286945448757E-3</v>
      </c>
      <c r="AC59" s="55">
        <f>IF(K59&gt;0,(K56*AC56+K57*AC57+K58*AC58)/K59,0)</f>
        <v>3.1693641864825704E-4</v>
      </c>
      <c r="AD59" s="52">
        <f>SUM(AD56:AD58)</f>
        <v>13.938549999999999</v>
      </c>
      <c r="AE59" s="53">
        <f>IF(K59&gt;0,(K56*AE56+K57*AE57+K58*AE58)/K59,0)</f>
        <v>0.21872391545214356</v>
      </c>
      <c r="AF59" s="58">
        <f>SUM(AF56:AF58)</f>
        <v>122.9149572</v>
      </c>
      <c r="AG59" s="53">
        <f>IF(AND(AA59&gt;0),((AA56*AG56+AA57*AG57+AA58*AG58)/AA59),0)</f>
        <v>0.88862244424087611</v>
      </c>
      <c r="AH59" s="57">
        <f t="shared" si="0"/>
        <v>0.90150231658578417</v>
      </c>
      <c r="AI59" s="51">
        <f>SUM(AI56:AI58)</f>
        <v>614</v>
      </c>
      <c r="AJ59" s="21">
        <f>IF(AI59&gt;0,(AJ56*AI56+AJ57*AI57+AJ58*AI58)/AI59,0)</f>
        <v>8.4693811074918565E-2</v>
      </c>
      <c r="AK59" s="53">
        <f>IF(K59&gt;0,(AK56*K56+AK57*K57+AK58*K58)/K59,0)</f>
        <v>0.22378236171482144</v>
      </c>
      <c r="AL59" s="58">
        <f>SUM(AL56:AL58)</f>
        <v>125.7556524</v>
      </c>
      <c r="AM59" s="56"/>
      <c r="AN59" s="56">
        <f>SUM(AN56:AN58)</f>
        <v>841.52</v>
      </c>
      <c r="AO59" s="105"/>
      <c r="AP59" s="106">
        <f>AO58</f>
        <v>2480.2799999999997</v>
      </c>
      <c r="AQ59" s="51">
        <f>SUM(AQ56:AQ58)</f>
        <v>0</v>
      </c>
      <c r="AR59" s="59"/>
      <c r="AS59" s="58"/>
      <c r="AT59" s="58"/>
      <c r="AU59" s="58"/>
      <c r="AV59" s="58"/>
    </row>
    <row r="60" spans="1:48" x14ac:dyDescent="0.2">
      <c r="A60" s="157">
        <v>15</v>
      </c>
      <c r="B60" s="23">
        <v>1</v>
      </c>
      <c r="C60" s="11" t="s">
        <v>53</v>
      </c>
      <c r="D60" s="12">
        <v>6344</v>
      </c>
      <c r="E60" s="12">
        <v>1</v>
      </c>
      <c r="F60" s="12">
        <v>9900</v>
      </c>
      <c r="G60" s="13">
        <v>2.2000000000000002</v>
      </c>
      <c r="H60" s="13">
        <v>6</v>
      </c>
      <c r="I60" s="12">
        <v>10537</v>
      </c>
      <c r="J60" s="13">
        <v>3.5</v>
      </c>
      <c r="K60" s="12">
        <v>16164</v>
      </c>
      <c r="L60" s="14">
        <v>6.2E-2</v>
      </c>
      <c r="M60" s="24">
        <f>ROUND(K60*(1-L60),0)</f>
        <v>15162</v>
      </c>
      <c r="N60" s="15">
        <v>0.68200000000000005</v>
      </c>
      <c r="O60" s="25">
        <f>M60*N60</f>
        <v>10340.484</v>
      </c>
      <c r="P60" s="14">
        <v>0.27300000000000002</v>
      </c>
      <c r="Q60" s="25">
        <f>M60*P60</f>
        <v>4139.2260000000006</v>
      </c>
      <c r="R60" s="16">
        <v>4.4999999999999998E-2</v>
      </c>
      <c r="S60" s="25">
        <f>M60*R60</f>
        <v>682.29</v>
      </c>
      <c r="T60" s="26">
        <v>0.21099999999999999</v>
      </c>
      <c r="U60" s="25">
        <f>M60*T60</f>
        <v>3199.1819999999998</v>
      </c>
      <c r="V60" s="16">
        <v>0.51400000000000001</v>
      </c>
      <c r="W60" s="25">
        <f>M60*V60</f>
        <v>7793.268</v>
      </c>
      <c r="X60" s="16">
        <v>0.4</v>
      </c>
      <c r="Y60" s="25">
        <f>X60*M60</f>
        <v>6064.8</v>
      </c>
      <c r="Z60" s="17">
        <v>2.96E-3</v>
      </c>
      <c r="AA60" s="18">
        <f>M60*Z60</f>
        <v>44.879519999999999</v>
      </c>
      <c r="AB60" s="27">
        <f>IF(M60&gt;0,(AD60+AL60)/M60,0)</f>
        <v>3.4273564899089831E-3</v>
      </c>
      <c r="AC60" s="17">
        <v>3.5E-4</v>
      </c>
      <c r="AD60" s="24">
        <f>AC60*M60</f>
        <v>5.3067000000000002</v>
      </c>
      <c r="AE60" s="117">
        <v>0.21840000000000001</v>
      </c>
      <c r="AF60" s="30">
        <f>AI60*(1-AJ60)*AE60</f>
        <v>46.256464800000003</v>
      </c>
      <c r="AG60" s="28">
        <f>IF(AND(AE60&gt;0,AC60&gt;0,Z60&gt;0),((Z60-AC60)*AE60)/((AE60-AC60)*Z60),0)</f>
        <v>0.88317209665524266</v>
      </c>
      <c r="AH60" s="60">
        <f t="shared" si="0"/>
        <v>0.89930925082733026</v>
      </c>
      <c r="AI60" s="12">
        <v>233</v>
      </c>
      <c r="AJ60" s="14">
        <v>9.0999999999999998E-2</v>
      </c>
      <c r="AK60" s="15">
        <v>0.2203</v>
      </c>
      <c r="AL60" s="30">
        <f>AI60*(1-AJ60)*AK60</f>
        <v>46.6588791</v>
      </c>
      <c r="AM60" s="19">
        <v>1.7</v>
      </c>
      <c r="AN60" s="19">
        <v>599.34</v>
      </c>
      <c r="AO60" s="101">
        <f>AO58+AI60-AN60</f>
        <v>2113.9399999999996</v>
      </c>
      <c r="AP60" s="102"/>
      <c r="AQ60" s="12"/>
      <c r="AR60" s="31"/>
      <c r="AS60" s="20"/>
      <c r="AT60" s="20"/>
      <c r="AU60" s="20"/>
      <c r="AV60" s="20"/>
    </row>
    <row r="61" spans="1:48" x14ac:dyDescent="0.2">
      <c r="A61" s="158"/>
      <c r="B61" s="33">
        <v>2</v>
      </c>
      <c r="C61" s="11" t="s">
        <v>54</v>
      </c>
      <c r="D61" s="34">
        <v>19000</v>
      </c>
      <c r="E61" s="34">
        <v>6</v>
      </c>
      <c r="F61" s="34">
        <v>16342</v>
      </c>
      <c r="G61" s="35">
        <v>1.2</v>
      </c>
      <c r="H61" s="35">
        <v>4</v>
      </c>
      <c r="I61" s="34">
        <v>16759</v>
      </c>
      <c r="J61" s="35">
        <v>3.1</v>
      </c>
      <c r="K61" s="34">
        <v>16313</v>
      </c>
      <c r="L61" s="36">
        <v>6.2E-2</v>
      </c>
      <c r="M61" s="37">
        <f>ROUND(K61*(1-L61),0)</f>
        <v>15302</v>
      </c>
      <c r="N61" s="38">
        <v>0.78200000000000003</v>
      </c>
      <c r="O61" s="25">
        <f>M61*N61</f>
        <v>11966.164000000001</v>
      </c>
      <c r="P61" s="36">
        <v>0.186</v>
      </c>
      <c r="Q61" s="25">
        <f>M61*P61</f>
        <v>2846.172</v>
      </c>
      <c r="R61" s="39">
        <v>3.2000000000000001E-2</v>
      </c>
      <c r="S61" s="25">
        <f>M61*R61</f>
        <v>489.66399999999999</v>
      </c>
      <c r="T61" s="28">
        <v>0.221</v>
      </c>
      <c r="U61" s="25">
        <f>M61*T61</f>
        <v>3381.7420000000002</v>
      </c>
      <c r="V61" s="39">
        <v>0.504</v>
      </c>
      <c r="W61" s="25">
        <f>M61*V61</f>
        <v>7712.2079999999996</v>
      </c>
      <c r="X61" s="39">
        <v>0.4</v>
      </c>
      <c r="Y61" s="25">
        <f>X61*M61</f>
        <v>6120.8</v>
      </c>
      <c r="Z61" s="40">
        <v>2.9399999999999999E-3</v>
      </c>
      <c r="AA61" s="18">
        <f>M61*Z61</f>
        <v>44.987879999999997</v>
      </c>
      <c r="AB61" s="27">
        <f>IF(M61&gt;0,(AD61+AL61)/M61,0)</f>
        <v>3.3161950594693505E-3</v>
      </c>
      <c r="AC61" s="40">
        <v>3.3E-4</v>
      </c>
      <c r="AD61" s="37">
        <f>AC61*M61</f>
        <v>5.0496600000000003</v>
      </c>
      <c r="AE61" s="28">
        <v>0.2172</v>
      </c>
      <c r="AF61" s="41">
        <f>AI61*(1-AJ61)*AE61</f>
        <v>45.7579584</v>
      </c>
      <c r="AG61" s="28">
        <f>IF(AND(AE61&gt;0,AC61&gt;0,Z61&gt;0),((Z61-AC61)*AE61)/((AE61-AC61)*Z61),0)</f>
        <v>0.88910595362781986</v>
      </c>
      <c r="AH61" s="29">
        <f t="shared" si="0"/>
        <v>0.90186048791581119</v>
      </c>
      <c r="AI61" s="34">
        <v>231</v>
      </c>
      <c r="AJ61" s="36">
        <v>8.7999999999999995E-2</v>
      </c>
      <c r="AK61" s="38">
        <v>0.21690000000000001</v>
      </c>
      <c r="AL61" s="41">
        <f>AI61*(1-AJ61)*AK61</f>
        <v>45.6947568</v>
      </c>
      <c r="AM61" s="42">
        <v>1.7</v>
      </c>
      <c r="AN61" s="42"/>
      <c r="AO61" s="121">
        <f>AO60+AI61-AN61</f>
        <v>2344.9399999999996</v>
      </c>
      <c r="AP61" s="104"/>
      <c r="AQ61" s="43"/>
      <c r="AR61" s="44"/>
      <c r="AS61" s="45"/>
      <c r="AT61" s="45"/>
      <c r="AU61" s="45"/>
      <c r="AV61" s="45"/>
    </row>
    <row r="62" spans="1:48" x14ac:dyDescent="0.2">
      <c r="A62" s="158"/>
      <c r="B62" s="33">
        <v>3</v>
      </c>
      <c r="C62" s="46" t="s">
        <v>56</v>
      </c>
      <c r="D62" s="43">
        <v>21086</v>
      </c>
      <c r="E62" s="43">
        <v>2</v>
      </c>
      <c r="F62" s="43">
        <v>17944</v>
      </c>
      <c r="G62" s="37">
        <v>1</v>
      </c>
      <c r="H62" s="37">
        <v>5.8</v>
      </c>
      <c r="I62" s="43">
        <v>18801</v>
      </c>
      <c r="J62" s="37">
        <v>2</v>
      </c>
      <c r="K62" s="43">
        <v>16127</v>
      </c>
      <c r="L62" s="39">
        <v>6.2E-2</v>
      </c>
      <c r="M62" s="37">
        <f>ROUND(K62*(1-L62),0)</f>
        <v>15127</v>
      </c>
      <c r="N62" s="28">
        <v>0.70499999999999996</v>
      </c>
      <c r="O62" s="25">
        <f>M62*N62</f>
        <v>10664.535</v>
      </c>
      <c r="P62" s="39">
        <v>0.25800000000000001</v>
      </c>
      <c r="Q62" s="25">
        <f>M62*P62</f>
        <v>3902.7660000000001</v>
      </c>
      <c r="R62" s="39">
        <v>3.6999999999999998E-2</v>
      </c>
      <c r="S62" s="25">
        <f>M62*R62</f>
        <v>559.69899999999996</v>
      </c>
      <c r="T62" s="28">
        <v>0.20499999999999999</v>
      </c>
      <c r="U62" s="25">
        <f>M62*T62</f>
        <v>3101.0349999999999</v>
      </c>
      <c r="V62" s="39">
        <v>0.53300000000000003</v>
      </c>
      <c r="W62" s="25">
        <f>M62*V62</f>
        <v>8062.6910000000007</v>
      </c>
      <c r="X62" s="39">
        <v>0.4</v>
      </c>
      <c r="Y62" s="25">
        <f>X62*M62</f>
        <v>6050.8</v>
      </c>
      <c r="Z62" s="47">
        <v>2.99E-3</v>
      </c>
      <c r="AA62" s="18">
        <f>M62*Z62</f>
        <v>45.229730000000004</v>
      </c>
      <c r="AB62" s="27">
        <f>IF(M62&gt;0,(AD62+AL62)/M62,0)</f>
        <v>3.3032551067627425E-3</v>
      </c>
      <c r="AC62" s="47">
        <v>3.4000000000000002E-4</v>
      </c>
      <c r="AD62" s="37">
        <f>AC62*M62</f>
        <v>5.1431800000000001</v>
      </c>
      <c r="AE62" s="28">
        <v>0.2208</v>
      </c>
      <c r="AF62" s="41">
        <f>AI62*(1-AJ62)*AE62</f>
        <v>44.283647999999999</v>
      </c>
      <c r="AG62" s="28">
        <f>IF(AND(AE62&gt;0,AC62&gt;0,Z62&gt;0),((Z62-AC62)*AE62)/((AE62-AC62)*Z62),0)</f>
        <v>0.88765448467888819</v>
      </c>
      <c r="AH62" s="29">
        <f t="shared" si="0"/>
        <v>0.89843797678458059</v>
      </c>
      <c r="AI62" s="43">
        <v>218</v>
      </c>
      <c r="AJ62" s="39">
        <v>0.08</v>
      </c>
      <c r="AK62" s="28">
        <v>0.2235</v>
      </c>
      <c r="AL62" s="41">
        <f>AI62*(1-AJ62)*AK62</f>
        <v>44.825160000000004</v>
      </c>
      <c r="AM62" s="18">
        <v>1.65</v>
      </c>
      <c r="AN62" s="18"/>
      <c r="AO62" s="121">
        <f>AO61+AI62-AN62</f>
        <v>2562.9399999999996</v>
      </c>
      <c r="AP62" s="104"/>
      <c r="AQ62" s="43"/>
      <c r="AR62" s="48"/>
      <c r="AS62" s="41"/>
      <c r="AT62" s="41"/>
      <c r="AU62" s="41"/>
      <c r="AV62" s="41"/>
    </row>
    <row r="63" spans="1:48" s="22" customFormat="1" ht="13.5" thickBot="1" x14ac:dyDescent="0.25">
      <c r="A63" s="159"/>
      <c r="B63" s="49" t="s">
        <v>38</v>
      </c>
      <c r="C63" s="50"/>
      <c r="D63" s="51">
        <f>SUM(D60:D62)</f>
        <v>46430</v>
      </c>
      <c r="E63" s="51"/>
      <c r="F63" s="51">
        <f>SUM(F60:F62)</f>
        <v>44186</v>
      </c>
      <c r="G63" s="52"/>
      <c r="H63" s="52"/>
      <c r="I63" s="51">
        <f>SUM(I60:I62)</f>
        <v>46097</v>
      </c>
      <c r="J63" s="52"/>
      <c r="K63" s="51">
        <f>SUM(K60:K62)</f>
        <v>48604</v>
      </c>
      <c r="L63" s="21">
        <f>IF(K63&gt;0,(K60*L60+K61*L61+K62*L62)/K63,0)</f>
        <v>6.2000000000000006E-2</v>
      </c>
      <c r="M63" s="52">
        <f>M60+M61+M62</f>
        <v>45591</v>
      </c>
      <c r="N63" s="53">
        <f>IF(M63&gt;0,O63/M63,0)</f>
        <v>0.72319499462613246</v>
      </c>
      <c r="O63" s="54">
        <f>O60+O61+O62</f>
        <v>32971.183000000005</v>
      </c>
      <c r="P63" s="21">
        <f>IF(M63&gt;0,Q63/M63,0)</f>
        <v>0.23882266236757257</v>
      </c>
      <c r="Q63" s="54">
        <f>Q60+Q61+Q62</f>
        <v>10888.164000000001</v>
      </c>
      <c r="R63" s="21">
        <f>IF(M63&gt;0,S63/M63,0)</f>
        <v>3.7982343006295098E-2</v>
      </c>
      <c r="S63" s="54">
        <f>S60+S61+S62</f>
        <v>1731.6529999999998</v>
      </c>
      <c r="T63" s="21">
        <f>IF(M63&gt;0,U63/M63,0)</f>
        <v>0.21236557653922922</v>
      </c>
      <c r="U63" s="54">
        <f>U60+U61+U62</f>
        <v>9681.9589999999989</v>
      </c>
      <c r="V63" s="21">
        <f>IF(M63&gt;0,W63/M63,0)</f>
        <v>0.51694779671426383</v>
      </c>
      <c r="W63" s="54">
        <f>W60+W61+W62</f>
        <v>23568.167000000001</v>
      </c>
      <c r="X63" s="21">
        <f>IF(M63&gt;0,Y63/M63,0)</f>
        <v>0.4</v>
      </c>
      <c r="Y63" s="54">
        <f>Y60+Y61+Y62</f>
        <v>18236.400000000001</v>
      </c>
      <c r="Z63" s="55">
        <f>IF(M63&gt;0,AA63/M63,0)</f>
        <v>2.9632412098879162E-3</v>
      </c>
      <c r="AA63" s="56">
        <f>SUM(AA60:AA62)</f>
        <v>135.09712999999999</v>
      </c>
      <c r="AB63" s="55">
        <f>IF(M63&gt;0,(AB60*M60+AB61*M61+AB62*M62)/M63,0)</f>
        <v>3.3488700818143933E-3</v>
      </c>
      <c r="AC63" s="55">
        <f>IF(K63&gt;0,(K60*AC60+K61*AC61+K62*AC62)/K63,0)</f>
        <v>3.3996934408690645E-4</v>
      </c>
      <c r="AD63" s="52">
        <f>SUM(AD60:AD62)</f>
        <v>15.49954</v>
      </c>
      <c r="AE63" s="53">
        <f>IF(K63&gt;0,(K60*AE60+K61*AE61+K62*AE62)/K63,0)</f>
        <v>0.21879357254546949</v>
      </c>
      <c r="AF63" s="58">
        <f>SUM(AF60:AF62)</f>
        <v>136.29807120000001</v>
      </c>
      <c r="AG63" s="53">
        <f>IF(AND(AA63&gt;0),((AA60*AG60+AA61*AG61+AA62*AG62)/AA63),0)</f>
        <v>0.8866487718850139</v>
      </c>
      <c r="AH63" s="57">
        <f t="shared" si="0"/>
        <v>0.89987156497603216</v>
      </c>
      <c r="AI63" s="51">
        <f>SUM(AI60:AI62)</f>
        <v>682</v>
      </c>
      <c r="AJ63" s="21">
        <f>IF(AI63&gt;0,(AJ60*AI60+AJ61*AI61+AJ62*AI62)/AI63,0)</f>
        <v>8.6467741935483872E-2</v>
      </c>
      <c r="AK63" s="53">
        <f>IF(K63&gt;0,(AK60*K60+AK61*K61+AK62*K62)/K63,0)</f>
        <v>0.22022062793185745</v>
      </c>
      <c r="AL63" s="58">
        <f>SUM(AL60:AL62)</f>
        <v>137.17879590000001</v>
      </c>
      <c r="AM63" s="56"/>
      <c r="AN63" s="56">
        <f>SUM(AN60:AN62)</f>
        <v>599.34</v>
      </c>
      <c r="AO63" s="105"/>
      <c r="AP63" s="106">
        <f>AO62</f>
        <v>2562.9399999999996</v>
      </c>
      <c r="AQ63" s="51">
        <f>SUM(AQ60:AQ62)</f>
        <v>0</v>
      </c>
      <c r="AR63" s="59"/>
      <c r="AS63" s="58"/>
      <c r="AT63" s="58"/>
      <c r="AU63" s="58"/>
      <c r="AV63" s="58"/>
    </row>
    <row r="64" spans="1:48" x14ac:dyDescent="0.2">
      <c r="A64" s="157">
        <v>16</v>
      </c>
      <c r="B64" s="23">
        <v>1</v>
      </c>
      <c r="C64" s="11" t="s">
        <v>53</v>
      </c>
      <c r="D64" s="12">
        <v>5942</v>
      </c>
      <c r="E64" s="12">
        <v>2</v>
      </c>
      <c r="F64" s="12">
        <v>7640</v>
      </c>
      <c r="G64" s="13">
        <v>1.1000000000000001</v>
      </c>
      <c r="H64" s="13">
        <v>6.1</v>
      </c>
      <c r="I64" s="12">
        <v>8059</v>
      </c>
      <c r="J64" s="13">
        <v>5.4</v>
      </c>
      <c r="K64" s="12">
        <v>15986</v>
      </c>
      <c r="L64" s="14">
        <v>6.6000000000000003E-2</v>
      </c>
      <c r="M64" s="24">
        <f>ROUND(K64*(1-L64),0)</f>
        <v>14931</v>
      </c>
      <c r="N64" s="15">
        <v>0.68</v>
      </c>
      <c r="O64" s="25">
        <f>M64*N64</f>
        <v>10153.08</v>
      </c>
      <c r="P64" s="14">
        <v>0.29199999999999998</v>
      </c>
      <c r="Q64" s="25">
        <f>M64*P64</f>
        <v>4359.8519999999999</v>
      </c>
      <c r="R64" s="16">
        <v>2.8000000000000001E-2</v>
      </c>
      <c r="S64" s="25">
        <f>M64*R64</f>
        <v>418.06799999999998</v>
      </c>
      <c r="T64" s="26">
        <v>0.215</v>
      </c>
      <c r="U64" s="25">
        <f>M64*T64</f>
        <v>3210.165</v>
      </c>
      <c r="V64" s="16">
        <v>0.51300000000000001</v>
      </c>
      <c r="W64" s="25">
        <f>M64*V64</f>
        <v>7659.6030000000001</v>
      </c>
      <c r="X64" s="16">
        <v>0.4</v>
      </c>
      <c r="Y64" s="25">
        <f>X64*M64</f>
        <v>5972.4000000000005</v>
      </c>
      <c r="Z64" s="17">
        <v>3.0899999999999999E-3</v>
      </c>
      <c r="AA64" s="18">
        <f>M64*Z64</f>
        <v>46.136789999999998</v>
      </c>
      <c r="AB64" s="27">
        <f>IF(M64&gt;0,(AD64+AL64)/M64,0)</f>
        <v>3.4201999598151497E-3</v>
      </c>
      <c r="AC64" s="17">
        <v>3.5E-4</v>
      </c>
      <c r="AD64" s="24">
        <f>AC64*M64</f>
        <v>5.2258500000000003</v>
      </c>
      <c r="AE64" s="117">
        <v>0.2177</v>
      </c>
      <c r="AF64" s="30">
        <f>AI64*(1-AJ64)*AE64</f>
        <v>45.218031600000003</v>
      </c>
      <c r="AG64" s="28">
        <f>IF(AND(AE64&gt;0,AC64&gt;0,Z64&gt;0),((Z64-AC64)*AE64)/((AE64-AC64)*Z64),0)</f>
        <v>0.88815930042889379</v>
      </c>
      <c r="AH64" s="60">
        <f t="shared" si="0"/>
        <v>0.8990926398058795</v>
      </c>
      <c r="AI64" s="12">
        <v>228</v>
      </c>
      <c r="AJ64" s="14">
        <v>8.8999999999999996E-2</v>
      </c>
      <c r="AK64" s="15">
        <v>0.22070000000000001</v>
      </c>
      <c r="AL64" s="30">
        <f>AI64*(1-AJ64)*AK64</f>
        <v>45.8411556</v>
      </c>
      <c r="AM64" s="19">
        <v>1.65</v>
      </c>
      <c r="AN64" s="19">
        <v>1107.1600000000001</v>
      </c>
      <c r="AO64" s="101">
        <f>AO62+AI64-AN64-AP64</f>
        <v>1617.7799999999995</v>
      </c>
      <c r="AP64" s="102">
        <v>66</v>
      </c>
      <c r="AQ64" s="12"/>
      <c r="AR64" s="31"/>
      <c r="AS64" s="20"/>
      <c r="AT64" s="20"/>
      <c r="AU64" s="20"/>
      <c r="AV64" s="20"/>
    </row>
    <row r="65" spans="1:48" x14ac:dyDescent="0.2">
      <c r="A65" s="158"/>
      <c r="B65" s="33">
        <v>2</v>
      </c>
      <c r="C65" s="46" t="s">
        <v>52</v>
      </c>
      <c r="D65" s="34">
        <v>19028</v>
      </c>
      <c r="E65" s="34">
        <v>4</v>
      </c>
      <c r="F65" s="34">
        <v>17130</v>
      </c>
      <c r="G65" s="35">
        <v>1.1000000000000001</v>
      </c>
      <c r="H65" s="35">
        <v>6.7</v>
      </c>
      <c r="I65" s="34">
        <v>17337</v>
      </c>
      <c r="J65" s="35">
        <v>3.9</v>
      </c>
      <c r="K65" s="34">
        <v>16071</v>
      </c>
      <c r="L65" s="36">
        <v>6.4000000000000001E-2</v>
      </c>
      <c r="M65" s="37">
        <f>ROUND(K65*(1-L65),0)</f>
        <v>15042</v>
      </c>
      <c r="N65" s="38">
        <v>0.61799999999999999</v>
      </c>
      <c r="O65" s="25">
        <f>M65*N65</f>
        <v>9295.9560000000001</v>
      </c>
      <c r="P65" s="36">
        <v>0.34899999999999998</v>
      </c>
      <c r="Q65" s="25">
        <f>M65*P65</f>
        <v>5249.6579999999994</v>
      </c>
      <c r="R65" s="39">
        <v>3.3000000000000002E-2</v>
      </c>
      <c r="S65" s="25">
        <f>M65*R65</f>
        <v>496.38600000000002</v>
      </c>
      <c r="T65" s="28">
        <v>0.221</v>
      </c>
      <c r="U65" s="25">
        <f>M65*T65</f>
        <v>3324.2820000000002</v>
      </c>
      <c r="V65" s="39">
        <v>0.503</v>
      </c>
      <c r="W65" s="25">
        <f>M65*V65</f>
        <v>7566.1260000000002</v>
      </c>
      <c r="X65" s="39">
        <v>0.4</v>
      </c>
      <c r="Y65" s="25">
        <f>X65*M65</f>
        <v>6016.8</v>
      </c>
      <c r="Z65" s="40">
        <v>3.0400000000000002E-3</v>
      </c>
      <c r="AA65" s="18">
        <f>M65*Z65</f>
        <v>45.727679999999999</v>
      </c>
      <c r="AB65" s="27">
        <f>IF(M65&gt;0,(AD65+AL65)/M65,0)</f>
        <v>3.1931407525595005E-3</v>
      </c>
      <c r="AC65" s="40">
        <v>3.1E-4</v>
      </c>
      <c r="AD65" s="37">
        <f>AC65*M65</f>
        <v>4.6630200000000004</v>
      </c>
      <c r="AE65" s="28">
        <v>0.21540000000000001</v>
      </c>
      <c r="AF65" s="41">
        <f>AI65*(1-AJ65)*AE65</f>
        <v>45.084512400000001</v>
      </c>
      <c r="AG65" s="28">
        <f>IF(AND(AE65&gt;0,AC65&gt;0,Z65&gt;0),((Z65-AC65)*AE65)/((AE65-AC65)*Z65),0)</f>
        <v>0.89932060263635061</v>
      </c>
      <c r="AH65" s="29">
        <f t="shared" si="0"/>
        <v>0.90426981427004915</v>
      </c>
      <c r="AI65" s="34">
        <v>229</v>
      </c>
      <c r="AJ65" s="36">
        <v>8.5999999999999993E-2</v>
      </c>
      <c r="AK65" s="38">
        <v>0.2072</v>
      </c>
      <c r="AL65" s="41">
        <f>AI65*(1-AJ65)*AK65</f>
        <v>43.368203200000004</v>
      </c>
      <c r="AM65" s="42">
        <v>1.72</v>
      </c>
      <c r="AN65" s="42"/>
      <c r="AO65" s="121">
        <f>AO64+AI65-AN65</f>
        <v>1846.7799999999995</v>
      </c>
      <c r="AP65" s="104"/>
      <c r="AQ65" s="43"/>
      <c r="AR65" s="44"/>
      <c r="AS65" s="45"/>
      <c r="AT65" s="45"/>
      <c r="AU65" s="45"/>
      <c r="AV65" s="45"/>
    </row>
    <row r="66" spans="1:48" x14ac:dyDescent="0.2">
      <c r="A66" s="158"/>
      <c r="B66" s="33">
        <v>3</v>
      </c>
      <c r="C66" s="46" t="s">
        <v>50</v>
      </c>
      <c r="D66" s="43">
        <v>17300</v>
      </c>
      <c r="E66" s="43">
        <v>2</v>
      </c>
      <c r="F66" s="43">
        <v>16647</v>
      </c>
      <c r="G66" s="37">
        <v>0.7</v>
      </c>
      <c r="H66" s="37">
        <v>5.4</v>
      </c>
      <c r="I66" s="43">
        <v>16879</v>
      </c>
      <c r="J66" s="37">
        <v>3.5</v>
      </c>
      <c r="K66" s="43">
        <v>16131</v>
      </c>
      <c r="L66" s="39">
        <v>6.5000000000000002E-2</v>
      </c>
      <c r="M66" s="37">
        <f>ROUND(K66*(1-L66),0)</f>
        <v>15082</v>
      </c>
      <c r="N66" s="28">
        <v>0.74199999999999999</v>
      </c>
      <c r="O66" s="25">
        <f>M66*N66</f>
        <v>11190.843999999999</v>
      </c>
      <c r="P66" s="39">
        <v>0.223</v>
      </c>
      <c r="Q66" s="25">
        <f>M66*P66</f>
        <v>3363.2860000000001</v>
      </c>
      <c r="R66" s="39">
        <v>3.5000000000000003E-2</v>
      </c>
      <c r="S66" s="25">
        <f>M66*R66</f>
        <v>527.87</v>
      </c>
      <c r="T66" s="28">
        <v>0.214</v>
      </c>
      <c r="U66" s="25">
        <f>M66*T66</f>
        <v>3227.5479999999998</v>
      </c>
      <c r="V66" s="39">
        <v>0.51200000000000001</v>
      </c>
      <c r="W66" s="25">
        <f>M66*V66</f>
        <v>7721.9840000000004</v>
      </c>
      <c r="X66" s="39">
        <v>0.4</v>
      </c>
      <c r="Y66" s="25">
        <f>X66*M66</f>
        <v>6032.8</v>
      </c>
      <c r="Z66" s="47">
        <v>3.1099999999999999E-3</v>
      </c>
      <c r="AA66" s="18">
        <f>M66*Z66</f>
        <v>46.90502</v>
      </c>
      <c r="AB66" s="27">
        <f>IF(M66&gt;0,(AD66+AL66)/M66,0)</f>
        <v>3.0922282986341333E-3</v>
      </c>
      <c r="AC66" s="47">
        <v>3.2000000000000003E-4</v>
      </c>
      <c r="AD66" s="37">
        <f>AC66*M66</f>
        <v>4.8262400000000003</v>
      </c>
      <c r="AE66" s="28">
        <v>0.21540000000000001</v>
      </c>
      <c r="AF66" s="41">
        <f>AI66*(1-AJ66)*AE66</f>
        <v>41.540751600000007</v>
      </c>
      <c r="AG66" s="28">
        <f>IF(AND(AE66&gt;0,AC66&gt;0,Z66&gt;0),((Z66-AC66)*AE66)/((AE66-AC66)*Z66),0)</f>
        <v>0.89844084037824545</v>
      </c>
      <c r="AH66" s="29">
        <f t="shared" si="0"/>
        <v>0.89783998106036922</v>
      </c>
      <c r="AI66" s="43">
        <v>211</v>
      </c>
      <c r="AJ66" s="39">
        <v>8.5999999999999993E-2</v>
      </c>
      <c r="AK66" s="28">
        <v>0.21679999999999999</v>
      </c>
      <c r="AL66" s="41">
        <f>AI66*(1-AJ66)*AK66</f>
        <v>41.810747200000002</v>
      </c>
      <c r="AM66" s="18">
        <v>1.65</v>
      </c>
      <c r="AN66" s="18"/>
      <c r="AO66" s="121">
        <f>AO65+AI66-AN66</f>
        <v>2057.7799999999997</v>
      </c>
      <c r="AP66" s="104"/>
      <c r="AQ66" s="43"/>
      <c r="AR66" s="48"/>
      <c r="AS66" s="41"/>
      <c r="AT66" s="41"/>
      <c r="AU66" s="41"/>
      <c r="AV66" s="41"/>
    </row>
    <row r="67" spans="1:48" s="22" customFormat="1" ht="13.5" thickBot="1" x14ac:dyDescent="0.25">
      <c r="A67" s="159"/>
      <c r="B67" s="49" t="s">
        <v>38</v>
      </c>
      <c r="C67" s="50"/>
      <c r="D67" s="51">
        <f>SUM(D64:D66)</f>
        <v>42270</v>
      </c>
      <c r="E67" s="51"/>
      <c r="F67" s="51">
        <f>SUM(F64:F66)</f>
        <v>41417</v>
      </c>
      <c r="G67" s="52"/>
      <c r="H67" s="52"/>
      <c r="I67" s="51">
        <f>SUM(I64:I66)</f>
        <v>42275</v>
      </c>
      <c r="J67" s="52"/>
      <c r="K67" s="51">
        <f>SUM(K64:K66)</f>
        <v>48188</v>
      </c>
      <c r="L67" s="21">
        <f>IF(K67&gt;0,(K64*L64+K65*L65+K66*L66)/K67,0)</f>
        <v>6.499823607537146E-2</v>
      </c>
      <c r="M67" s="52">
        <f>M64+M65+M66</f>
        <v>45055</v>
      </c>
      <c r="N67" s="53">
        <f>IF(M67&gt;0,O67/M67,0)</f>
        <v>0.68005504383531235</v>
      </c>
      <c r="O67" s="54">
        <f>O64+O65+O66</f>
        <v>30639.879999999997</v>
      </c>
      <c r="P67" s="21">
        <f>IF(M67&gt;0,Q67/M67,0)</f>
        <v>0.28793243813117297</v>
      </c>
      <c r="Q67" s="54">
        <f>Q64+Q65+Q66</f>
        <v>12972.795999999998</v>
      </c>
      <c r="R67" s="21">
        <f>IF(M67&gt;0,S67/M67,0)</f>
        <v>3.2012518033514598E-2</v>
      </c>
      <c r="S67" s="54">
        <f>S64+S65+S66</f>
        <v>1442.3240000000001</v>
      </c>
      <c r="T67" s="21">
        <f>IF(M67&gt;0,U67/M67,0)</f>
        <v>0.21666840528243256</v>
      </c>
      <c r="U67" s="54">
        <f>U64+U65+U66</f>
        <v>9761.994999999999</v>
      </c>
      <c r="V67" s="21">
        <f>IF(M67&gt;0,W67/M67,0)</f>
        <v>0.50932666740650312</v>
      </c>
      <c r="W67" s="54">
        <f>W64+W65+W66</f>
        <v>22947.713</v>
      </c>
      <c r="X67" s="21">
        <f>IF(M67&gt;0,Y67/M67,0)</f>
        <v>0.4</v>
      </c>
      <c r="Y67" s="54">
        <f>Y64+Y65+Y66</f>
        <v>18022</v>
      </c>
      <c r="Z67" s="55">
        <f>IF(M67&gt;0,AA67/M67,0)</f>
        <v>3.0800019975585394E-3</v>
      </c>
      <c r="AA67" s="56">
        <f>SUM(AA64:AA66)</f>
        <v>138.76948999999999</v>
      </c>
      <c r="AB67" s="55">
        <f>IF(M67&gt;0,(AB64*M64+AB65*M65+AB66*M66)/M67,0)</f>
        <v>3.2346069470646989E-3</v>
      </c>
      <c r="AC67" s="55">
        <f>IF(K67&gt;0,(K64*AC64+K65*AC65+K66*AC66)/K67,0)</f>
        <v>3.2661720760355275E-4</v>
      </c>
      <c r="AD67" s="52">
        <f>SUM(AD64:AD66)</f>
        <v>14.715110000000001</v>
      </c>
      <c r="AE67" s="53">
        <f>IF(K67&gt;0,(K64*AE64+K65*AE65+K66*AE66)/K67,0)</f>
        <v>0.21616300738773139</v>
      </c>
      <c r="AF67" s="58">
        <f>SUM(AF64:AF66)</f>
        <v>131.84329560000003</v>
      </c>
      <c r="AG67" s="53">
        <f>IF(AND(AA67&gt;0),((AA64*AG64+AA65*AG65+AA66*AG66)/AA67),0)</f>
        <v>0.89531243108233227</v>
      </c>
      <c r="AH67" s="57">
        <f t="shared" si="0"/>
        <v>0.90039266120505113</v>
      </c>
      <c r="AI67" s="51">
        <f>SUM(AI64:AI66)</f>
        <v>668</v>
      </c>
      <c r="AJ67" s="21">
        <f>IF(AI67&gt;0,(AJ64*AI64+AJ65*AI65+AJ66*AI66)/AI67,0)</f>
        <v>8.7023952095808363E-2</v>
      </c>
      <c r="AK67" s="53">
        <f>IF(K67&gt;0,(AK64*K64+AK65*K65+AK66*K66)/K67,0)</f>
        <v>0.21489213497136217</v>
      </c>
      <c r="AL67" s="58">
        <f>SUM(AL64:AL66)</f>
        <v>131.020106</v>
      </c>
      <c r="AM67" s="56"/>
      <c r="AN67" s="56">
        <f>SUM(AN64:AN66)</f>
        <v>1107.1600000000001</v>
      </c>
      <c r="AO67" s="105"/>
      <c r="AP67" s="106">
        <f>AO66</f>
        <v>2057.7799999999997</v>
      </c>
      <c r="AQ67" s="51">
        <f>SUM(AQ64:AQ66)</f>
        <v>0</v>
      </c>
      <c r="AR67" s="59"/>
      <c r="AS67" s="58"/>
      <c r="AT67" s="58"/>
      <c r="AU67" s="58"/>
      <c r="AV67" s="58"/>
    </row>
    <row r="68" spans="1:48" x14ac:dyDescent="0.2">
      <c r="A68" s="157">
        <v>17</v>
      </c>
      <c r="B68" s="23">
        <v>1</v>
      </c>
      <c r="C68" s="46" t="s">
        <v>52</v>
      </c>
      <c r="D68" s="12">
        <v>18451</v>
      </c>
      <c r="E68" s="12">
        <v>0</v>
      </c>
      <c r="F68" s="12">
        <v>12579</v>
      </c>
      <c r="G68" s="13">
        <v>0.8</v>
      </c>
      <c r="H68" s="13">
        <v>4.3</v>
      </c>
      <c r="I68" s="12">
        <v>13578</v>
      </c>
      <c r="J68" s="13">
        <v>4.7</v>
      </c>
      <c r="K68" s="12">
        <v>16137</v>
      </c>
      <c r="L68" s="14">
        <v>7.0999999999999994E-2</v>
      </c>
      <c r="M68" s="24">
        <f>ROUND(K68*(1-L68),0)</f>
        <v>14991</v>
      </c>
      <c r="N68" s="15">
        <v>0.628</v>
      </c>
      <c r="O68" s="25">
        <f>M68*N68</f>
        <v>9414.348</v>
      </c>
      <c r="P68" s="14">
        <v>0.32300000000000001</v>
      </c>
      <c r="Q68" s="25">
        <f>M68*P68</f>
        <v>4842.0929999999998</v>
      </c>
      <c r="R68" s="16">
        <v>4.9000000000000002E-2</v>
      </c>
      <c r="S68" s="25">
        <f>M68*R68</f>
        <v>734.55900000000008</v>
      </c>
      <c r="T68" s="26">
        <v>0.216</v>
      </c>
      <c r="U68" s="25">
        <f>M68*T68</f>
        <v>3238.056</v>
      </c>
      <c r="V68" s="16">
        <v>0.51200000000000001</v>
      </c>
      <c r="W68" s="25">
        <f>M68*V68</f>
        <v>7675.3919999999998</v>
      </c>
      <c r="X68" s="16">
        <v>0.4</v>
      </c>
      <c r="Y68" s="25">
        <f>X68*M68</f>
        <v>5996.4000000000005</v>
      </c>
      <c r="Z68" s="17">
        <v>3.1199999999999999E-3</v>
      </c>
      <c r="AA68" s="18">
        <f>M68*Z68</f>
        <v>46.771920000000001</v>
      </c>
      <c r="AB68" s="27">
        <f>IF(M68&gt;0,(AD68+AL68)/M68,0)</f>
        <v>3.2920973384030425E-3</v>
      </c>
      <c r="AC68" s="17">
        <v>3.4000000000000002E-4</v>
      </c>
      <c r="AD68" s="24">
        <f>AC68*M68</f>
        <v>5.09694</v>
      </c>
      <c r="AE68" s="117">
        <v>0.21279999999999999</v>
      </c>
      <c r="AF68" s="30">
        <f>AI68*(1-AJ68)*AE68</f>
        <v>44.442854400000002</v>
      </c>
      <c r="AG68" s="28">
        <f>IF(AND(AE68&gt;0,AC68&gt;0,Z68&gt;0),((Z68-AC68)*AE68)/((AE68-AC68)*Z68),0)</f>
        <v>0.89245155045776337</v>
      </c>
      <c r="AH68" s="60">
        <f t="shared" si="0"/>
        <v>0.89816350397382716</v>
      </c>
      <c r="AI68" s="12">
        <v>228</v>
      </c>
      <c r="AJ68" s="14">
        <v>8.4000000000000005E-2</v>
      </c>
      <c r="AK68" s="15">
        <v>0.21190000000000001</v>
      </c>
      <c r="AL68" s="30">
        <f>AI68*(1-AJ68)*AK68</f>
        <v>44.254891200000003</v>
      </c>
      <c r="AM68" s="19">
        <v>1.65</v>
      </c>
      <c r="AN68" s="19"/>
      <c r="AO68" s="101">
        <f>AO66+AI68-AN68</f>
        <v>2285.7799999999997</v>
      </c>
      <c r="AP68" s="102"/>
      <c r="AQ68" s="12"/>
      <c r="AR68" s="31"/>
      <c r="AS68" s="20"/>
      <c r="AT68" s="20"/>
      <c r="AU68" s="20"/>
      <c r="AV68" s="20"/>
    </row>
    <row r="69" spans="1:48" x14ac:dyDescent="0.2">
      <c r="A69" s="158"/>
      <c r="B69" s="33">
        <v>2</v>
      </c>
      <c r="C69" s="11" t="s">
        <v>54</v>
      </c>
      <c r="D69" s="34">
        <v>19024</v>
      </c>
      <c r="E69" s="34">
        <v>3</v>
      </c>
      <c r="F69" s="34">
        <v>18094</v>
      </c>
      <c r="G69" s="35">
        <v>1.2</v>
      </c>
      <c r="H69" s="35">
        <v>5.5</v>
      </c>
      <c r="I69" s="34">
        <v>18336</v>
      </c>
      <c r="J69" s="35">
        <v>3.5</v>
      </c>
      <c r="K69" s="34">
        <v>16127</v>
      </c>
      <c r="L69" s="36">
        <v>7.6999999999999999E-2</v>
      </c>
      <c r="M69" s="37">
        <f>ROUND(K69*(1-L69),0)</f>
        <v>14885</v>
      </c>
      <c r="N69" s="38">
        <v>0.747</v>
      </c>
      <c r="O69" s="25">
        <f>M69*N69</f>
        <v>11119.094999999999</v>
      </c>
      <c r="P69" s="36">
        <v>0.221</v>
      </c>
      <c r="Q69" s="25">
        <f>M69*P69</f>
        <v>3289.585</v>
      </c>
      <c r="R69" s="39">
        <v>3.2000000000000001E-2</v>
      </c>
      <c r="S69" s="25">
        <f>M69*R69</f>
        <v>476.32</v>
      </c>
      <c r="T69" s="28">
        <v>0.19800000000000001</v>
      </c>
      <c r="U69" s="25">
        <f>M69*T69</f>
        <v>2947.23</v>
      </c>
      <c r="V69" s="39">
        <v>0.53100000000000003</v>
      </c>
      <c r="W69" s="25">
        <f>M69*V69</f>
        <v>7903.9350000000004</v>
      </c>
      <c r="X69" s="39">
        <v>0.4</v>
      </c>
      <c r="Y69" s="25">
        <f>X69*M69</f>
        <v>5954</v>
      </c>
      <c r="Z69" s="40">
        <v>3.13E-3</v>
      </c>
      <c r="AA69" s="18">
        <f>M69*Z69</f>
        <v>46.590049999999998</v>
      </c>
      <c r="AB69" s="27">
        <f>IF(M69&gt;0,(AD69+AL69)/M69,0)</f>
        <v>3.2576241182398391E-3</v>
      </c>
      <c r="AC69" s="40">
        <v>3.3E-4</v>
      </c>
      <c r="AD69" s="37">
        <f>AC69*M69</f>
        <v>4.9120499999999998</v>
      </c>
      <c r="AE69" s="28">
        <v>0.217</v>
      </c>
      <c r="AF69" s="41">
        <f>AI69*(1-AJ69)*AE69</f>
        <v>44.479574999999997</v>
      </c>
      <c r="AG69" s="28">
        <f>IF(AND(AE69&gt;0,AC69&gt;0,Z69&gt;0),((Z69-AC69)*AE69)/((AE69-AC69)*Z69),0)</f>
        <v>0.89593116606267009</v>
      </c>
      <c r="AH69" s="29">
        <f t="shared" ref="AH69:AH127" si="1">IF(AND(AB69&gt;0,AK69&gt;0,AC69&gt;0),((AK69*(AB69-AC69))/(AB69*(AK69-AC69))),0)</f>
        <v>0.90009631744690555</v>
      </c>
      <c r="AI69" s="34">
        <v>225</v>
      </c>
      <c r="AJ69" s="36">
        <v>8.8999999999999996E-2</v>
      </c>
      <c r="AK69" s="38">
        <v>0.21260000000000001</v>
      </c>
      <c r="AL69" s="41">
        <f>AI69*(1-AJ69)*AK69</f>
        <v>43.577685000000002</v>
      </c>
      <c r="AM69" s="42">
        <v>1.7</v>
      </c>
      <c r="AN69" s="42"/>
      <c r="AO69" s="121">
        <f>AO68+AI69-AN69</f>
        <v>2510.7799999999997</v>
      </c>
      <c r="AP69" s="104"/>
      <c r="AQ69" s="43"/>
      <c r="AR69" s="44"/>
      <c r="AS69" s="45"/>
      <c r="AT69" s="45"/>
      <c r="AU69" s="45"/>
      <c r="AV69" s="45"/>
    </row>
    <row r="70" spans="1:48" x14ac:dyDescent="0.2">
      <c r="A70" s="158"/>
      <c r="B70" s="33">
        <v>3</v>
      </c>
      <c r="C70" s="46" t="s">
        <v>50</v>
      </c>
      <c r="D70" s="43">
        <v>17655</v>
      </c>
      <c r="E70" s="43">
        <v>2</v>
      </c>
      <c r="F70" s="43">
        <v>18673</v>
      </c>
      <c r="G70" s="37">
        <v>1.4</v>
      </c>
      <c r="H70" s="37">
        <v>4.5999999999999996</v>
      </c>
      <c r="I70" s="43">
        <v>18507</v>
      </c>
      <c r="J70" s="37">
        <v>2.9</v>
      </c>
      <c r="K70" s="43">
        <v>16097</v>
      </c>
      <c r="L70" s="39">
        <v>6.8000000000000005E-2</v>
      </c>
      <c r="M70" s="37">
        <f>ROUND(K70*(1-L70),0)</f>
        <v>15002</v>
      </c>
      <c r="N70" s="28">
        <v>0.71299999999999997</v>
      </c>
      <c r="O70" s="25">
        <f>M70*N70</f>
        <v>10696.425999999999</v>
      </c>
      <c r="P70" s="39">
        <v>0.16400000000000001</v>
      </c>
      <c r="Q70" s="25">
        <f>M70*P70</f>
        <v>2460.328</v>
      </c>
      <c r="R70" s="39">
        <v>0.123</v>
      </c>
      <c r="S70" s="25">
        <f>M70*R70</f>
        <v>1845.2459999999999</v>
      </c>
      <c r="T70" s="28">
        <v>0.20499999999999999</v>
      </c>
      <c r="U70" s="25">
        <f>M70*T70</f>
        <v>3075.41</v>
      </c>
      <c r="V70" s="39">
        <v>0.51900000000000002</v>
      </c>
      <c r="W70" s="25">
        <f>M70*V70</f>
        <v>7786.0380000000005</v>
      </c>
      <c r="X70" s="39">
        <v>0.4</v>
      </c>
      <c r="Y70" s="25">
        <f>X70*M70</f>
        <v>6000.8</v>
      </c>
      <c r="Z70" s="47">
        <v>3.0599999999999998E-3</v>
      </c>
      <c r="AA70" s="18">
        <f>M70*Z70</f>
        <v>45.906119999999994</v>
      </c>
      <c r="AB70" s="27">
        <f>IF(M70&gt;0,(AD70+AL70)/M70,0)</f>
        <v>3.0810387614984671E-3</v>
      </c>
      <c r="AC70" s="47">
        <v>3.4000000000000002E-4</v>
      </c>
      <c r="AD70" s="37">
        <f>AC70*M70</f>
        <v>5.1006800000000005</v>
      </c>
      <c r="AE70" s="28">
        <v>0.21840000000000001</v>
      </c>
      <c r="AF70" s="41">
        <f>AI70*(1-AJ70)*AE70</f>
        <v>41.674432800000005</v>
      </c>
      <c r="AG70" s="28">
        <f>IF(AND(AE70&gt;0,AC70&gt;0,Z70&gt;0),((Z70-AC70)*AE70)/((AE70-AC70)*Z70),0)</f>
        <v>0.89027484790118938</v>
      </c>
      <c r="AH70" s="29">
        <f t="shared" si="1"/>
        <v>0.89105344546608778</v>
      </c>
      <c r="AI70" s="43">
        <v>209</v>
      </c>
      <c r="AJ70" s="39">
        <v>8.6999999999999994E-2</v>
      </c>
      <c r="AK70" s="28">
        <v>0.2155</v>
      </c>
      <c r="AL70" s="41">
        <f>AI70*(1-AJ70)*AK70</f>
        <v>41.121063499999998</v>
      </c>
      <c r="AM70" s="18">
        <v>1.65</v>
      </c>
      <c r="AN70" s="18"/>
      <c r="AO70" s="121">
        <f>AO69+AI70-AN70</f>
        <v>2719.7799999999997</v>
      </c>
      <c r="AP70" s="104"/>
      <c r="AQ70" s="43"/>
      <c r="AR70" s="48"/>
      <c r="AS70" s="41"/>
      <c r="AT70" s="41"/>
      <c r="AU70" s="41"/>
      <c r="AV70" s="41"/>
    </row>
    <row r="71" spans="1:48" s="22" customFormat="1" ht="13.5" thickBot="1" x14ac:dyDescent="0.25">
      <c r="A71" s="159"/>
      <c r="B71" s="49" t="s">
        <v>38</v>
      </c>
      <c r="C71" s="50"/>
      <c r="D71" s="51">
        <f>SUM(D68:D70)</f>
        <v>55130</v>
      </c>
      <c r="E71" s="51"/>
      <c r="F71" s="51">
        <f>SUM(F68:F70)</f>
        <v>49346</v>
      </c>
      <c r="G71" s="52"/>
      <c r="H71" s="52"/>
      <c r="I71" s="51">
        <f>SUM(I68:I70)</f>
        <v>50421</v>
      </c>
      <c r="J71" s="52"/>
      <c r="K71" s="51">
        <f>SUM(K68:K70)</f>
        <v>48361</v>
      </c>
      <c r="L71" s="21">
        <f>IF(K71&gt;0,(K68*L68+K69*L69+K70*L70)/K71,0)</f>
        <v>7.2002274560079405E-2</v>
      </c>
      <c r="M71" s="52">
        <f>M68+M69+M70</f>
        <v>44878</v>
      </c>
      <c r="N71" s="53">
        <f>IF(M71&gt;0,O71/M71,0)</f>
        <v>0.69588370693881185</v>
      </c>
      <c r="O71" s="54">
        <f>O68+O69+O70</f>
        <v>31229.868999999999</v>
      </c>
      <c r="P71" s="21">
        <f>IF(M71&gt;0,Q71/M71,0)</f>
        <v>0.23601778154106687</v>
      </c>
      <c r="Q71" s="54">
        <f>Q68+Q69+Q70</f>
        <v>10592.005999999999</v>
      </c>
      <c r="R71" s="21">
        <f>IF(M71&gt;0,S71/M71,0)</f>
        <v>6.8098511520121224E-2</v>
      </c>
      <c r="S71" s="54">
        <f>S68+S69+S70</f>
        <v>3056.125</v>
      </c>
      <c r="T71" s="21">
        <f>IF(M71&gt;0,U71/M71,0)</f>
        <v>0.20635268951379296</v>
      </c>
      <c r="U71" s="54">
        <f>U68+U69+U70</f>
        <v>9260.6959999999999</v>
      </c>
      <c r="V71" s="21">
        <f>IF(M71&gt;0,W71/M71,0)</f>
        <v>0.52064185124114271</v>
      </c>
      <c r="W71" s="54">
        <f>W68+W69+W70</f>
        <v>23365.365000000002</v>
      </c>
      <c r="X71" s="21">
        <f>IF(M71&gt;0,Y71/M71,0)</f>
        <v>0.4</v>
      </c>
      <c r="Y71" s="54">
        <f>Y68+Y69+Y70</f>
        <v>17951.2</v>
      </c>
      <c r="Z71" s="55">
        <f>IF(M71&gt;0,AA71/M71,0)</f>
        <v>3.1032597263692678E-3</v>
      </c>
      <c r="AA71" s="56">
        <f>SUM(AA68:AA70)</f>
        <v>139.26809</v>
      </c>
      <c r="AB71" s="55">
        <f>IF(M71&gt;0,(AB68*M68+AB69*M69+AB70*M70)/M71,0)</f>
        <v>3.2101098466954859E-3</v>
      </c>
      <c r="AC71" s="55">
        <f>IF(K71&gt;0,(K68*AC68+K69*AC69+K70*AC70)/K71,0)</f>
        <v>3.366652881454064E-4</v>
      </c>
      <c r="AD71" s="52">
        <f>SUM(AD68:AD70)</f>
        <v>15.109670000000001</v>
      </c>
      <c r="AE71" s="53">
        <f>IF(K71&gt;0,(K68*AE68+K69*AE69+K70*AE70)/K71,0)</f>
        <v>0.21606454374392589</v>
      </c>
      <c r="AF71" s="58">
        <f>SUM(AF68:AF70)</f>
        <v>130.5968622</v>
      </c>
      <c r="AG71" s="53">
        <f>IF(AND(AA71&gt;0),((AA68*AG68+AA69*AG69+AA70*AG70)/AA71),0)</f>
        <v>0.89289811001241071</v>
      </c>
      <c r="AH71" s="57">
        <f t="shared" si="1"/>
        <v>0.89653829139942209</v>
      </c>
      <c r="AI71" s="51">
        <f>SUM(AI68:AI70)</f>
        <v>662</v>
      </c>
      <c r="AJ71" s="21">
        <f>IF(AI71&gt;0,(AJ68*AI68+AJ69*AI69+AJ70*AI70)/AI71,0)</f>
        <v>8.6646525679758307E-2</v>
      </c>
      <c r="AK71" s="53">
        <f>IF(K71&gt;0,(AK68*K68+AK69*K69+AK70*K70)/K71,0)</f>
        <v>0.21333169289303366</v>
      </c>
      <c r="AL71" s="58">
        <f>SUM(AL68:AL70)</f>
        <v>128.9536397</v>
      </c>
      <c r="AM71" s="56"/>
      <c r="AN71" s="56">
        <f>SUM(AN68:AN70)</f>
        <v>0</v>
      </c>
      <c r="AO71" s="105"/>
      <c r="AP71" s="106">
        <f>AO70</f>
        <v>2719.7799999999997</v>
      </c>
      <c r="AQ71" s="51">
        <f>SUM(AQ68:AQ70)</f>
        <v>0</v>
      </c>
      <c r="AR71" s="59"/>
      <c r="AS71" s="58"/>
      <c r="AT71" s="58"/>
      <c r="AU71" s="58"/>
      <c r="AV71" s="58"/>
    </row>
    <row r="72" spans="1:48" x14ac:dyDescent="0.2">
      <c r="A72" s="157">
        <v>18</v>
      </c>
      <c r="B72" s="23">
        <v>1</v>
      </c>
      <c r="C72" s="46" t="s">
        <v>52</v>
      </c>
      <c r="D72" s="12">
        <v>12400</v>
      </c>
      <c r="E72" s="12">
        <v>0</v>
      </c>
      <c r="F72" s="12">
        <v>15186</v>
      </c>
      <c r="G72" s="13">
        <v>0.7</v>
      </c>
      <c r="H72" s="13">
        <v>5.4</v>
      </c>
      <c r="I72" s="12">
        <v>15142</v>
      </c>
      <c r="J72" s="125">
        <v>3</v>
      </c>
      <c r="K72" s="12">
        <v>16109</v>
      </c>
      <c r="L72" s="14">
        <v>6.6000000000000003E-2</v>
      </c>
      <c r="M72" s="24">
        <f>ROUND(K72*(1-L72),0)</f>
        <v>15046</v>
      </c>
      <c r="N72" s="15">
        <v>0.63400000000000001</v>
      </c>
      <c r="O72" s="25">
        <f>M72*N72</f>
        <v>9539.1640000000007</v>
      </c>
      <c r="P72" s="14">
        <v>0.26400000000000001</v>
      </c>
      <c r="Q72" s="25">
        <f>M72*P72</f>
        <v>3972.1440000000002</v>
      </c>
      <c r="R72" s="16">
        <v>0.10199999999999999</v>
      </c>
      <c r="S72" s="25">
        <f>M72*R72</f>
        <v>1534.692</v>
      </c>
      <c r="T72" s="26">
        <v>0.214</v>
      </c>
      <c r="U72" s="25">
        <f>M72*T72</f>
        <v>3219.8440000000001</v>
      </c>
      <c r="V72" s="16">
        <v>0.51200000000000001</v>
      </c>
      <c r="W72" s="25">
        <f>M72*V72</f>
        <v>7703.5520000000006</v>
      </c>
      <c r="X72" s="16">
        <v>0.4</v>
      </c>
      <c r="Y72" s="25">
        <f>X72*M72</f>
        <v>6018.4000000000005</v>
      </c>
      <c r="Z72" s="17">
        <v>3.0599999999999998E-3</v>
      </c>
      <c r="AA72" s="18">
        <f>M72*Z72</f>
        <v>46.040759999999999</v>
      </c>
      <c r="AB72" s="27">
        <f>IF(M72&gt;0,(AD72+AL72)/M72,0)</f>
        <v>3.1354812907084945E-3</v>
      </c>
      <c r="AC72" s="17">
        <v>3.4000000000000002E-4</v>
      </c>
      <c r="AD72" s="24">
        <f>AC72*M72</f>
        <v>5.11564</v>
      </c>
      <c r="AE72" s="117">
        <v>0.217</v>
      </c>
      <c r="AF72" s="30">
        <f>AI72*(1-AJ72)*AE72</f>
        <v>43.483545000000007</v>
      </c>
      <c r="AG72" s="28">
        <f>IF(AND(AE72&gt;0,AC72&gt;0,Z72&gt;0),((Z72-AC72)*AE72)/((AE72-AC72)*Z72),0)</f>
        <v>0.89028380360421344</v>
      </c>
      <c r="AH72" s="60">
        <f t="shared" si="1"/>
        <v>0.89301021164714955</v>
      </c>
      <c r="AI72" s="12">
        <v>219</v>
      </c>
      <c r="AJ72" s="14">
        <v>8.5000000000000006E-2</v>
      </c>
      <c r="AK72" s="15">
        <v>0.2099</v>
      </c>
      <c r="AL72" s="30">
        <f>AI72*(1-AJ72)*AK72</f>
        <v>42.060811500000007</v>
      </c>
      <c r="AM72" s="19">
        <v>1.63</v>
      </c>
      <c r="AN72" s="19"/>
      <c r="AO72" s="101">
        <f>AO70+AI72-AN72</f>
        <v>2938.7799999999997</v>
      </c>
      <c r="AP72" s="102"/>
      <c r="AQ72" s="12"/>
      <c r="AR72" s="31"/>
      <c r="AS72" s="20"/>
      <c r="AT72" s="20"/>
      <c r="AU72" s="20"/>
      <c r="AV72" s="20"/>
    </row>
    <row r="73" spans="1:48" x14ac:dyDescent="0.2">
      <c r="A73" s="158"/>
      <c r="B73" s="33">
        <v>2</v>
      </c>
      <c r="C73" s="11" t="s">
        <v>56</v>
      </c>
      <c r="D73" s="34">
        <v>19575</v>
      </c>
      <c r="E73" s="34">
        <v>3</v>
      </c>
      <c r="F73" s="34">
        <v>17681</v>
      </c>
      <c r="G73" s="35">
        <v>1.2</v>
      </c>
      <c r="H73" s="35">
        <v>4.8</v>
      </c>
      <c r="I73" s="34">
        <v>17131</v>
      </c>
      <c r="J73" s="126">
        <v>2.6</v>
      </c>
      <c r="K73" s="34">
        <v>15641</v>
      </c>
      <c r="L73" s="36">
        <v>7.0999999999999994E-2</v>
      </c>
      <c r="M73" s="37">
        <f>ROUND(K73*(1-L73),0)</f>
        <v>14530</v>
      </c>
      <c r="N73" s="38">
        <v>0.72599999999999998</v>
      </c>
      <c r="O73" s="25">
        <f>M73*N73</f>
        <v>10548.779999999999</v>
      </c>
      <c r="P73" s="36">
        <v>0.22</v>
      </c>
      <c r="Q73" s="25">
        <f>M73*P73</f>
        <v>3196.6</v>
      </c>
      <c r="R73" s="39">
        <v>5.3999999999999999E-2</v>
      </c>
      <c r="S73" s="25">
        <f>M73*R73</f>
        <v>784.62</v>
      </c>
      <c r="T73" s="28">
        <v>0.21299999999999999</v>
      </c>
      <c r="U73" s="25">
        <f>M73*T73</f>
        <v>3094.89</v>
      </c>
      <c r="V73" s="39">
        <v>0.52</v>
      </c>
      <c r="W73" s="25">
        <f>M73*V73</f>
        <v>7555.6</v>
      </c>
      <c r="X73" s="39">
        <v>0.4</v>
      </c>
      <c r="Y73" s="25">
        <f>X73*M73</f>
        <v>5812</v>
      </c>
      <c r="Z73" s="40">
        <v>3.0799999999999998E-3</v>
      </c>
      <c r="AA73" s="18">
        <f>M73*Z73</f>
        <v>44.752399999999994</v>
      </c>
      <c r="AB73" s="27">
        <f>IF(M73&gt;0,(AD73+AL73)/M73,0)</f>
        <v>3.1447964211975222E-3</v>
      </c>
      <c r="AC73" s="40">
        <v>3.4000000000000002E-4</v>
      </c>
      <c r="AD73" s="37">
        <f>AC73*M73</f>
        <v>4.9401999999999999</v>
      </c>
      <c r="AE73" s="28">
        <v>0.21740000000000001</v>
      </c>
      <c r="AF73" s="41">
        <f>AI73*(1-AJ73)*AE73</f>
        <v>41.910372000000002</v>
      </c>
      <c r="AG73" s="28">
        <f>IF(AND(AE73&gt;0,AC73&gt;0,Z73&gt;0),((Z73-AC73)*AE73)/((AE73-AC73)*Z73),0)</f>
        <v>0.89100386391457986</v>
      </c>
      <c r="AH73" s="29">
        <f t="shared" si="1"/>
        <v>0.89332164543639314</v>
      </c>
      <c r="AI73" s="34">
        <v>210</v>
      </c>
      <c r="AJ73" s="36">
        <v>8.2000000000000003E-2</v>
      </c>
      <c r="AK73" s="38">
        <v>0.2114</v>
      </c>
      <c r="AL73" s="41">
        <f>AI73*(1-AJ73)*AK73</f>
        <v>40.753692000000001</v>
      </c>
      <c r="AM73" s="42">
        <v>1.7</v>
      </c>
      <c r="AN73" s="42"/>
      <c r="AO73" s="121">
        <f>AO72+AI73-AN73</f>
        <v>3148.7799999999997</v>
      </c>
      <c r="AP73" s="104"/>
      <c r="AQ73" s="43"/>
      <c r="AR73" s="44"/>
      <c r="AS73" s="45"/>
      <c r="AT73" s="45"/>
      <c r="AU73" s="45"/>
      <c r="AV73" s="45"/>
    </row>
    <row r="74" spans="1:48" x14ac:dyDescent="0.2">
      <c r="A74" s="158"/>
      <c r="B74" s="33">
        <v>3</v>
      </c>
      <c r="C74" s="46" t="s">
        <v>50</v>
      </c>
      <c r="D74" s="43">
        <v>17525</v>
      </c>
      <c r="E74" s="43">
        <v>2</v>
      </c>
      <c r="F74" s="43">
        <v>17995</v>
      </c>
      <c r="G74" s="37">
        <v>0.8</v>
      </c>
      <c r="H74" s="37">
        <v>5.6</v>
      </c>
      <c r="I74" s="43">
        <v>18550</v>
      </c>
      <c r="J74" s="37">
        <v>1.6</v>
      </c>
      <c r="K74" s="43">
        <v>16097</v>
      </c>
      <c r="L74" s="39">
        <v>6.9000000000000006E-2</v>
      </c>
      <c r="M74" s="37">
        <f>ROUND(K74*(1-L74),0)</f>
        <v>14986</v>
      </c>
      <c r="N74" s="28">
        <v>0.63800000000000001</v>
      </c>
      <c r="O74" s="25">
        <f>M74*N74</f>
        <v>9561.0679999999993</v>
      </c>
      <c r="P74" s="39">
        <v>0.29299999999999998</v>
      </c>
      <c r="Q74" s="25">
        <f>M74*P74</f>
        <v>4390.8980000000001</v>
      </c>
      <c r="R74" s="39">
        <v>6.9000000000000006E-2</v>
      </c>
      <c r="S74" s="25">
        <f>M74*R74</f>
        <v>1034.0340000000001</v>
      </c>
      <c r="T74" s="28">
        <v>0.19800000000000001</v>
      </c>
      <c r="U74" s="25">
        <f>M74*T74</f>
        <v>2967.2280000000001</v>
      </c>
      <c r="V74" s="39">
        <v>0.53</v>
      </c>
      <c r="W74" s="25">
        <f>M74*V74</f>
        <v>7942.5800000000008</v>
      </c>
      <c r="X74" s="39">
        <v>0.4</v>
      </c>
      <c r="Y74" s="25">
        <f>X74*M74</f>
        <v>5994.4000000000005</v>
      </c>
      <c r="Z74" s="47">
        <v>3.0500000000000002E-3</v>
      </c>
      <c r="AA74" s="18">
        <f>M74*Z74</f>
        <v>45.707300000000004</v>
      </c>
      <c r="AB74" s="27">
        <f>IF(M74&gt;0,(AD74+AL74)/M74,0)</f>
        <v>3.1858172961430672E-3</v>
      </c>
      <c r="AC74" s="47">
        <v>3.4000000000000002E-4</v>
      </c>
      <c r="AD74" s="37">
        <f>AC74*M74</f>
        <v>5.0952400000000004</v>
      </c>
      <c r="AE74" s="28">
        <v>0.2218</v>
      </c>
      <c r="AF74" s="41">
        <f>AI74*(1-AJ74)*AE74</f>
        <v>43.430658000000001</v>
      </c>
      <c r="AG74" s="28">
        <f>IF(AND(AE74&gt;0,AC74&gt;0,Z74&gt;0),((Z74-AC74)*AE74)/((AE74-AC74)*Z74),0)</f>
        <v>0.88988871172383566</v>
      </c>
      <c r="AH74" s="29">
        <f t="shared" si="1"/>
        <v>0.894673637379654</v>
      </c>
      <c r="AI74" s="43">
        <v>214</v>
      </c>
      <c r="AJ74" s="39">
        <v>8.5000000000000006E-2</v>
      </c>
      <c r="AK74" s="28">
        <v>0.21779999999999999</v>
      </c>
      <c r="AL74" s="41">
        <f>AI74*(1-AJ74)*AK74</f>
        <v>42.647418000000002</v>
      </c>
      <c r="AM74" s="18">
        <v>1.65</v>
      </c>
      <c r="AN74" s="18"/>
      <c r="AO74" s="121">
        <f>AO73+AI74-AN74</f>
        <v>3362.7799999999997</v>
      </c>
      <c r="AP74" s="104"/>
      <c r="AQ74" s="43"/>
      <c r="AR74" s="48"/>
      <c r="AS74" s="41"/>
      <c r="AT74" s="41"/>
      <c r="AU74" s="41"/>
      <c r="AV74" s="41"/>
    </row>
    <row r="75" spans="1:48" s="22" customFormat="1" ht="13.5" thickBot="1" x14ac:dyDescent="0.25">
      <c r="A75" s="159"/>
      <c r="B75" s="49" t="s">
        <v>38</v>
      </c>
      <c r="C75" s="50"/>
      <c r="D75" s="51">
        <f>SUM(D72:D74)</f>
        <v>49500</v>
      </c>
      <c r="E75" s="51"/>
      <c r="F75" s="51">
        <f>SUM(F72:F74)</f>
        <v>50862</v>
      </c>
      <c r="G75" s="52"/>
      <c r="H75" s="52"/>
      <c r="I75" s="51">
        <f>SUM(I72:I74)</f>
        <v>50823</v>
      </c>
      <c r="J75" s="52"/>
      <c r="K75" s="51">
        <f>SUM(K72:K74)</f>
        <v>47847</v>
      </c>
      <c r="L75" s="21">
        <f>IF(K75&gt;0,(K72*L72+K73*L73+K74*L74)/K75,0)</f>
        <v>6.8643760319351266E-2</v>
      </c>
      <c r="M75" s="52">
        <f>M72+M73+M74</f>
        <v>44562</v>
      </c>
      <c r="N75" s="53">
        <f>IF(M75&gt;0,O75/M75,0)</f>
        <v>0.66534293792917731</v>
      </c>
      <c r="O75" s="54">
        <f>O72+O73+O74</f>
        <v>29649.011999999999</v>
      </c>
      <c r="P75" s="21">
        <f>IF(M75&gt;0,Q75/M75,0)</f>
        <v>0.25940581661505319</v>
      </c>
      <c r="Q75" s="54">
        <f>Q72+Q73+Q74</f>
        <v>11559.642</v>
      </c>
      <c r="R75" s="21">
        <f>IF(M75&gt;0,S75/M75,0)</f>
        <v>7.5251245455769486E-2</v>
      </c>
      <c r="S75" s="54">
        <f>S72+S73+S74</f>
        <v>3353.346</v>
      </c>
      <c r="T75" s="21">
        <f>IF(M75&gt;0,U75/M75,0)</f>
        <v>0.20829320946097571</v>
      </c>
      <c r="U75" s="54">
        <f>U72+U73+U74</f>
        <v>9281.9619999999995</v>
      </c>
      <c r="V75" s="21">
        <f>IF(M75&gt;0,W75/M75,0)</f>
        <v>0.52066181948745571</v>
      </c>
      <c r="W75" s="54">
        <f>W72+W73+W74</f>
        <v>23201.732000000004</v>
      </c>
      <c r="X75" s="21">
        <f>IF(M75&gt;0,Y75/M75,0)</f>
        <v>0.40000000000000008</v>
      </c>
      <c r="Y75" s="54">
        <f>Y72+Y73+Y74</f>
        <v>17824.800000000003</v>
      </c>
      <c r="Z75" s="55">
        <f>IF(M75&gt;0,AA75/M75,0)</f>
        <v>3.0631582963062702E-3</v>
      </c>
      <c r="AA75" s="56">
        <f>SUM(AA72:AA74)</f>
        <v>136.50046</v>
      </c>
      <c r="AB75" s="55">
        <f>IF(M75&gt;0,(AB72*M72+AB73*M73+AB74*M74)/M75,0)</f>
        <v>3.1554463780799785E-3</v>
      </c>
      <c r="AC75" s="55">
        <f>IF(K75&gt;0,(K72*AC72+K73*AC73+K74*AC74)/K75,0)</f>
        <v>3.4000000000000002E-4</v>
      </c>
      <c r="AD75" s="52">
        <f>SUM(AD72:AD74)</f>
        <v>15.15108</v>
      </c>
      <c r="AE75" s="53">
        <f>IF(K75&gt;0,(K72*AE72+K73*AE73+K74*AE74)/K75,0)</f>
        <v>0.21874560578510668</v>
      </c>
      <c r="AF75" s="58">
        <f>SUM(AF72:AF74)</f>
        <v>128.82457500000001</v>
      </c>
      <c r="AG75" s="53">
        <f>IF(AND(AA75&gt;0),((AA72*AG72+AA73*AG73+AA74*AG74)/AA75),0)</f>
        <v>0.89038758233089066</v>
      </c>
      <c r="AH75" s="57">
        <f t="shared" si="1"/>
        <v>0.89367599603609793</v>
      </c>
      <c r="AI75" s="51">
        <f>SUM(AI72:AI74)</f>
        <v>643</v>
      </c>
      <c r="AJ75" s="21">
        <f>IF(AI75&gt;0,(AJ72*AI72+AJ73*AI73+AJ74*AI74)/AI75,0)</f>
        <v>8.402021772939347E-2</v>
      </c>
      <c r="AK75" s="53">
        <f>IF(K75&gt;0,(AK72*K72+AK73*K73+AK74*K74)/K75,0)</f>
        <v>0.21304811377933833</v>
      </c>
      <c r="AL75" s="58">
        <f>SUM(AL72:AL74)</f>
        <v>125.4619215</v>
      </c>
      <c r="AM75" s="56"/>
      <c r="AN75" s="56">
        <f>SUM(AN72:AN74)</f>
        <v>0</v>
      </c>
      <c r="AO75" s="105"/>
      <c r="AP75" s="106">
        <f>AO74</f>
        <v>3362.7799999999997</v>
      </c>
      <c r="AQ75" s="51">
        <f>SUM(AQ72:AQ74)</f>
        <v>0</v>
      </c>
      <c r="AR75" s="59"/>
      <c r="AS75" s="58"/>
      <c r="AT75" s="58"/>
      <c r="AU75" s="58"/>
      <c r="AV75" s="58"/>
    </row>
    <row r="76" spans="1:48" x14ac:dyDescent="0.2">
      <c r="A76" s="157">
        <v>19</v>
      </c>
      <c r="B76" s="23">
        <v>1</v>
      </c>
      <c r="C76" s="46" t="s">
        <v>52</v>
      </c>
      <c r="D76" s="12">
        <v>6451</v>
      </c>
      <c r="E76" s="12">
        <v>1</v>
      </c>
      <c r="F76" s="12">
        <v>8625</v>
      </c>
      <c r="G76" s="13">
        <v>1.9</v>
      </c>
      <c r="H76" s="13">
        <v>5.5</v>
      </c>
      <c r="I76" s="12">
        <v>9032</v>
      </c>
      <c r="J76" s="13">
        <v>4.2</v>
      </c>
      <c r="K76" s="12">
        <v>16078</v>
      </c>
      <c r="L76" s="14">
        <v>6.2E-2</v>
      </c>
      <c r="M76" s="24">
        <f>ROUND(K76*(1-L76),0)</f>
        <v>15081</v>
      </c>
      <c r="N76" s="15">
        <v>0.73199999999999998</v>
      </c>
      <c r="O76" s="25">
        <f>M76*N76</f>
        <v>11039.291999999999</v>
      </c>
      <c r="P76" s="14">
        <v>0.22600000000000001</v>
      </c>
      <c r="Q76" s="25">
        <f>M76*P76</f>
        <v>3408.306</v>
      </c>
      <c r="R76" s="16">
        <v>4.2000000000000003E-2</v>
      </c>
      <c r="S76" s="25">
        <f>M76*R76</f>
        <v>633.40200000000004</v>
      </c>
      <c r="T76" s="26">
        <v>0.20899999999999999</v>
      </c>
      <c r="U76" s="25">
        <f>M76*T76</f>
        <v>3151.9290000000001</v>
      </c>
      <c r="V76" s="16">
        <v>0.52100000000000002</v>
      </c>
      <c r="W76" s="25">
        <f>M76*V76</f>
        <v>7857.201</v>
      </c>
      <c r="X76" s="16">
        <v>0.4</v>
      </c>
      <c r="Y76" s="25">
        <f>X76*M76</f>
        <v>6032.4000000000005</v>
      </c>
      <c r="Z76" s="17">
        <v>2.99E-3</v>
      </c>
      <c r="AA76" s="18">
        <f>M76*Z76</f>
        <v>45.092190000000002</v>
      </c>
      <c r="AB76" s="27">
        <f>IF(M76&gt;0,(AD76+AL76)/M76,0)</f>
        <v>3.0088390690272537E-3</v>
      </c>
      <c r="AC76" s="17">
        <v>3.1E-4</v>
      </c>
      <c r="AD76" s="24">
        <f>AC76*M76</f>
        <v>4.6751100000000001</v>
      </c>
      <c r="AE76" s="117">
        <v>0.2235</v>
      </c>
      <c r="AF76" s="30">
        <f>AI76*(1-AJ76)*AE76</f>
        <v>41.785560000000004</v>
      </c>
      <c r="AG76" s="28">
        <f>IF(AND(AE76&gt;0,AC76&gt;0,Z76&gt;0),((Z76-AC76)*AE76)/((AE76-AC76)*Z76),0)</f>
        <v>0.89756601638659628</v>
      </c>
      <c r="AH76" s="60">
        <f t="shared" si="1"/>
        <v>0.89824931630685745</v>
      </c>
      <c r="AI76" s="12">
        <v>205</v>
      </c>
      <c r="AJ76" s="14">
        <v>8.7999999999999995E-2</v>
      </c>
      <c r="AK76" s="15">
        <v>0.2177</v>
      </c>
      <c r="AL76" s="30">
        <f>AI76*(1-AJ76)*AK76</f>
        <v>40.701192000000006</v>
      </c>
      <c r="AM76" s="19">
        <v>1.65</v>
      </c>
      <c r="AN76" s="19">
        <v>1113.8800000000001</v>
      </c>
      <c r="AO76" s="101">
        <f>AO74+AI76-AN76</f>
        <v>2453.8999999999996</v>
      </c>
      <c r="AP76" s="102"/>
      <c r="AQ76" s="12"/>
      <c r="AR76" s="31"/>
      <c r="AS76" s="20"/>
      <c r="AT76" s="20"/>
      <c r="AU76" s="20"/>
      <c r="AV76" s="20"/>
    </row>
    <row r="77" spans="1:48" x14ac:dyDescent="0.2">
      <c r="A77" s="158"/>
      <c r="B77" s="33">
        <v>2</v>
      </c>
      <c r="C77" s="11" t="s">
        <v>56</v>
      </c>
      <c r="D77" s="34">
        <v>19595</v>
      </c>
      <c r="E77" s="34">
        <v>4</v>
      </c>
      <c r="F77" s="34">
        <v>18003</v>
      </c>
      <c r="G77" s="35">
        <v>1.2</v>
      </c>
      <c r="H77" s="35">
        <v>4.8</v>
      </c>
      <c r="I77" s="34">
        <v>18268</v>
      </c>
      <c r="J77" s="35">
        <v>2.9</v>
      </c>
      <c r="K77" s="34">
        <v>16196</v>
      </c>
      <c r="L77" s="36">
        <v>7.0000000000000007E-2</v>
      </c>
      <c r="M77" s="37">
        <f>ROUND(K77*(1-L77),0)</f>
        <v>15062</v>
      </c>
      <c r="N77" s="38">
        <v>0.65500000000000003</v>
      </c>
      <c r="O77" s="25">
        <f>M77*N77</f>
        <v>9865.61</v>
      </c>
      <c r="P77" s="36">
        <v>0.31</v>
      </c>
      <c r="Q77" s="25">
        <f>M77*P77</f>
        <v>4669.22</v>
      </c>
      <c r="R77" s="39">
        <v>3.5000000000000003E-2</v>
      </c>
      <c r="S77" s="25">
        <f>M77*R77</f>
        <v>527.17000000000007</v>
      </c>
      <c r="T77" s="28">
        <v>0.21199999999999999</v>
      </c>
      <c r="U77" s="25">
        <f>M77*T77</f>
        <v>3193.1439999999998</v>
      </c>
      <c r="V77" s="39">
        <v>0.52200000000000002</v>
      </c>
      <c r="W77" s="25">
        <f>M77*V77</f>
        <v>7862.3640000000005</v>
      </c>
      <c r="X77" s="39">
        <v>0.4</v>
      </c>
      <c r="Y77" s="25">
        <f>X77*M77</f>
        <v>6024.8</v>
      </c>
      <c r="Z77" s="40">
        <v>2.98E-3</v>
      </c>
      <c r="AA77" s="18">
        <f>M77*Z77</f>
        <v>44.88476</v>
      </c>
      <c r="AB77" s="27">
        <f>IF(M77&gt;0,(AD77+AL77)/M77,0)</f>
        <v>3.1617689018722615E-3</v>
      </c>
      <c r="AC77" s="40">
        <v>2.9E-4</v>
      </c>
      <c r="AD77" s="37">
        <f>AC77*M77</f>
        <v>4.3679800000000002</v>
      </c>
      <c r="AE77" s="28">
        <v>0.221</v>
      </c>
      <c r="AF77" s="41">
        <f>AI77*(1-AJ77)*AE77</f>
        <v>43.392023999999999</v>
      </c>
      <c r="AG77" s="28">
        <f>IF(AND(AE77&gt;0,AC77&gt;0,Z77&gt;0),((Z77-AC77)*AE77)/((AE77-AC77)*Z77),0)</f>
        <v>0.90387063835170156</v>
      </c>
      <c r="AH77" s="29">
        <f t="shared" si="1"/>
        <v>0.90947641418731617</v>
      </c>
      <c r="AI77" s="34">
        <v>216</v>
      </c>
      <c r="AJ77" s="36">
        <v>9.0999999999999998E-2</v>
      </c>
      <c r="AK77" s="38">
        <v>0.2203</v>
      </c>
      <c r="AL77" s="41">
        <f>AI77*(1-AJ77)*AK77</f>
        <v>43.254583199999999</v>
      </c>
      <c r="AM77" s="42">
        <v>1.7</v>
      </c>
      <c r="AN77" s="42"/>
      <c r="AO77" s="121">
        <f>AO76+AI77-AN77</f>
        <v>2669.8999999999996</v>
      </c>
      <c r="AP77" s="104"/>
      <c r="AQ77" s="43"/>
      <c r="AR77" s="44"/>
      <c r="AS77" s="45"/>
      <c r="AT77" s="45"/>
      <c r="AU77" s="45"/>
      <c r="AV77" s="45"/>
    </row>
    <row r="78" spans="1:48" x14ac:dyDescent="0.2">
      <c r="A78" s="158"/>
      <c r="B78" s="33">
        <v>3</v>
      </c>
      <c r="C78" s="46" t="s">
        <v>53</v>
      </c>
      <c r="D78" s="43">
        <v>21664</v>
      </c>
      <c r="E78" s="43">
        <v>1</v>
      </c>
      <c r="F78" s="43">
        <v>17774</v>
      </c>
      <c r="G78" s="37">
        <v>1</v>
      </c>
      <c r="H78" s="37">
        <v>5.6</v>
      </c>
      <c r="I78" s="43">
        <v>18176</v>
      </c>
      <c r="J78" s="127">
        <v>2.7</v>
      </c>
      <c r="K78" s="43">
        <v>16189</v>
      </c>
      <c r="L78" s="39">
        <v>6.4000000000000001E-2</v>
      </c>
      <c r="M78" s="37">
        <f>ROUND(K78*(1-L78),0)</f>
        <v>15153</v>
      </c>
      <c r="N78" s="28">
        <v>0.62</v>
      </c>
      <c r="O78" s="25">
        <f>M78*N78</f>
        <v>9394.86</v>
      </c>
      <c r="P78" s="39">
        <v>0.34499999999999997</v>
      </c>
      <c r="Q78" s="25">
        <f>M78*P78</f>
        <v>5227.7849999999999</v>
      </c>
      <c r="R78" s="39">
        <v>3.5000000000000003E-2</v>
      </c>
      <c r="S78" s="25">
        <f>M78*R78</f>
        <v>530.35500000000002</v>
      </c>
      <c r="T78" s="28">
        <v>0.23</v>
      </c>
      <c r="U78" s="25">
        <f>M78*T78</f>
        <v>3485.19</v>
      </c>
      <c r="V78" s="39">
        <v>0.502</v>
      </c>
      <c r="W78" s="25">
        <f>M78*V78</f>
        <v>7606.8059999999996</v>
      </c>
      <c r="X78" s="39">
        <v>0.4</v>
      </c>
      <c r="Y78" s="25">
        <f>X78*M78</f>
        <v>6061.2000000000007</v>
      </c>
      <c r="Z78" s="47">
        <v>2.9299999999999999E-3</v>
      </c>
      <c r="AA78" s="18">
        <f>M78*Z78</f>
        <v>44.398289999999996</v>
      </c>
      <c r="AB78" s="27">
        <f>IF(M78&gt;0,(AD78+AL78)/M78,0)</f>
        <v>3.2057951890714712E-3</v>
      </c>
      <c r="AC78" s="47">
        <v>2.9E-4</v>
      </c>
      <c r="AD78" s="37">
        <f>AC78*M78</f>
        <v>4.3943700000000003</v>
      </c>
      <c r="AE78" s="28">
        <v>0.22090000000000001</v>
      </c>
      <c r="AF78" s="41">
        <f>AI78*(1-AJ78)*AE78</f>
        <v>43.669058300000003</v>
      </c>
      <c r="AG78" s="28">
        <f>IF(AND(AE78&gt;0,AC78&gt;0,Z78&gt;0),((Z78-AC78)*AE78)/((AE78-AC78)*Z78),0)</f>
        <v>0.90220831999638607</v>
      </c>
      <c r="AH78" s="29">
        <f t="shared" si="1"/>
        <v>0.91072052040904128</v>
      </c>
      <c r="AI78" s="43">
        <v>217</v>
      </c>
      <c r="AJ78" s="39">
        <v>8.8999999999999996E-2</v>
      </c>
      <c r="AK78" s="28">
        <v>0.2235</v>
      </c>
      <c r="AL78" s="41">
        <f>AI78*(1-AJ78)*AK78</f>
        <v>44.183044500000001</v>
      </c>
      <c r="AM78" s="18">
        <v>1.65</v>
      </c>
      <c r="AN78" s="18"/>
      <c r="AO78" s="121">
        <f>AO77+AI78-AN78</f>
        <v>2886.8999999999996</v>
      </c>
      <c r="AP78" s="104"/>
      <c r="AQ78" s="43"/>
      <c r="AR78" s="48"/>
      <c r="AS78" s="41"/>
      <c r="AT78" s="41"/>
      <c r="AU78" s="41"/>
      <c r="AV78" s="41"/>
    </row>
    <row r="79" spans="1:48" s="22" customFormat="1" ht="13.5" thickBot="1" x14ac:dyDescent="0.25">
      <c r="A79" s="159"/>
      <c r="B79" s="49" t="s">
        <v>38</v>
      </c>
      <c r="C79" s="50"/>
      <c r="D79" s="51">
        <f>SUM(D76:D78)</f>
        <v>47710</v>
      </c>
      <c r="E79" s="51"/>
      <c r="F79" s="51">
        <f>SUM(F76:F78)</f>
        <v>44402</v>
      </c>
      <c r="G79" s="52"/>
      <c r="H79" s="52"/>
      <c r="I79" s="51">
        <f>SUM(I76:I78)</f>
        <v>45476</v>
      </c>
      <c r="J79" s="52"/>
      <c r="K79" s="51">
        <f>SUM(K76:K78)</f>
        <v>48463</v>
      </c>
      <c r="L79" s="21">
        <f>IF(K79&gt;0,(K76*L76+K77*L77+K78*L78)/K79,0)</f>
        <v>6.5341642077461154E-2</v>
      </c>
      <c r="M79" s="52">
        <f>M76+M77+M78</f>
        <v>45296</v>
      </c>
      <c r="N79" s="53">
        <f>IF(M79&gt;0,O79/M79,0)</f>
        <v>0.66892798481102089</v>
      </c>
      <c r="O79" s="54">
        <f>O76+O77+O78</f>
        <v>30299.762000000002</v>
      </c>
      <c r="P79" s="21">
        <f>IF(M79&gt;0,Q79/M79,0)</f>
        <v>0.2937414120452137</v>
      </c>
      <c r="Q79" s="54">
        <f>Q76+Q77+Q78</f>
        <v>13305.311</v>
      </c>
      <c r="R79" s="21">
        <f>IF(M79&gt;0,S79/M79,0)</f>
        <v>3.7330603143765455E-2</v>
      </c>
      <c r="S79" s="54">
        <f>S76+S77+S78</f>
        <v>1690.9270000000001</v>
      </c>
      <c r="T79" s="21">
        <f>IF(M79&gt;0,U79/M79,0)</f>
        <v>0.21702276139173438</v>
      </c>
      <c r="U79" s="54">
        <f>U76+U77+U78</f>
        <v>9830.2630000000008</v>
      </c>
      <c r="V79" s="21">
        <f>IF(M79&gt;0,W79/M79,0)</f>
        <v>0.51497639968209108</v>
      </c>
      <c r="W79" s="54">
        <f>W76+W77+W78</f>
        <v>23326.370999999999</v>
      </c>
      <c r="X79" s="21">
        <f>IF(M79&gt;0,Y79/M79,0)</f>
        <v>0.4</v>
      </c>
      <c r="Y79" s="54">
        <f>Y76+Y77+Y78</f>
        <v>18118.400000000001</v>
      </c>
      <c r="Z79" s="55">
        <f>IF(M79&gt;0,AA79/M79,0)</f>
        <v>2.9666027905333801E-3</v>
      </c>
      <c r="AA79" s="56">
        <f>SUM(AA76:AA78)</f>
        <v>134.37523999999999</v>
      </c>
      <c r="AB79" s="55">
        <f>IF(M79&gt;0,(AB76*M76+AB77*M77+AB78*M78)/M79,0)</f>
        <v>3.1255801770575771E-3</v>
      </c>
      <c r="AC79" s="55">
        <f>IF(K79&gt;0,(K76*AC76+K77*AC77+K78*AC78)/K79,0)</f>
        <v>2.9663516497121519E-4</v>
      </c>
      <c r="AD79" s="52">
        <f>SUM(AD76:AD78)</f>
        <v>13.43746</v>
      </c>
      <c r="AE79" s="53">
        <f>IF(K79&gt;0,(K76*AE76+K77*AE77+K78*AE78)/K79,0)</f>
        <v>0.22179599075583437</v>
      </c>
      <c r="AF79" s="58">
        <f>SUM(AF76:AF78)</f>
        <v>128.84664229999998</v>
      </c>
      <c r="AG79" s="53">
        <f>IF(AND(AA79&gt;0),((AA76*AG76+AA77*AG77+AA78*AG78)/AA79),0)</f>
        <v>0.90120576270987718</v>
      </c>
      <c r="AH79" s="57">
        <f t="shared" si="1"/>
        <v>0.90631358110761417</v>
      </c>
      <c r="AI79" s="51">
        <f>SUM(AI76:AI78)</f>
        <v>638</v>
      </c>
      <c r="AJ79" s="21">
        <f>IF(AI79&gt;0,(AJ76*AI76+AJ77*AI77+AJ78*AI78)/AI79,0)</f>
        <v>8.9355799373040751E-2</v>
      </c>
      <c r="AK79" s="53">
        <f>IF(K79&gt;0,(AK76*K76+AK77*K77+AK78*K78)/K79,0)</f>
        <v>0.22050638425190353</v>
      </c>
      <c r="AL79" s="58">
        <f>SUM(AL76:AL78)</f>
        <v>128.1388197</v>
      </c>
      <c r="AM79" s="56"/>
      <c r="AN79" s="56">
        <f>SUM(AN76:AN78)</f>
        <v>1113.8800000000001</v>
      </c>
      <c r="AO79" s="105"/>
      <c r="AP79" s="106">
        <f>AO78</f>
        <v>2886.8999999999996</v>
      </c>
      <c r="AQ79" s="51">
        <f>SUM(AQ76:AQ78)</f>
        <v>0</v>
      </c>
      <c r="AR79" s="59"/>
      <c r="AS79" s="58"/>
      <c r="AT79" s="58"/>
      <c r="AU79" s="58"/>
      <c r="AV79" s="58"/>
    </row>
    <row r="80" spans="1:48" x14ac:dyDescent="0.2">
      <c r="A80" s="157">
        <v>20</v>
      </c>
      <c r="B80" s="23">
        <v>1</v>
      </c>
      <c r="C80" s="11" t="s">
        <v>54</v>
      </c>
      <c r="D80" s="12">
        <v>6491</v>
      </c>
      <c r="E80" s="12">
        <v>0</v>
      </c>
      <c r="F80" s="12">
        <v>10348</v>
      </c>
      <c r="G80" s="13">
        <v>0.5</v>
      </c>
      <c r="H80" s="13">
        <v>6.7</v>
      </c>
      <c r="I80" s="12">
        <v>10718</v>
      </c>
      <c r="J80" s="125">
        <v>4.0999999999999996</v>
      </c>
      <c r="K80" s="12">
        <v>15317</v>
      </c>
      <c r="L80" s="14">
        <v>6.7000000000000004E-2</v>
      </c>
      <c r="M80" s="24">
        <f>ROUND(K80*(1-L80),0)</f>
        <v>14291</v>
      </c>
      <c r="N80" s="15">
        <v>0.65600000000000003</v>
      </c>
      <c r="O80" s="25">
        <f>M80*N80</f>
        <v>9374.8960000000006</v>
      </c>
      <c r="P80" s="14">
        <v>0.28999999999999998</v>
      </c>
      <c r="Q80" s="25">
        <f>M80*P80</f>
        <v>4144.3899999999994</v>
      </c>
      <c r="R80" s="16">
        <v>5.3999999999999999E-2</v>
      </c>
      <c r="S80" s="25">
        <f>M80*R80</f>
        <v>771.71399999999994</v>
      </c>
      <c r="T80" s="26">
        <v>0.218</v>
      </c>
      <c r="U80" s="25">
        <f>M80*T80</f>
        <v>3115.4380000000001</v>
      </c>
      <c r="V80" s="16">
        <v>0.50800000000000001</v>
      </c>
      <c r="W80" s="25">
        <f>M80*V80</f>
        <v>7259.8280000000004</v>
      </c>
      <c r="X80" s="16">
        <v>0.4</v>
      </c>
      <c r="Y80" s="25">
        <f>X80*M80</f>
        <v>5716.4000000000005</v>
      </c>
      <c r="Z80" s="17">
        <v>3.0100000000000001E-3</v>
      </c>
      <c r="AA80" s="18">
        <f>M80*Z80</f>
        <v>43.015909999999998</v>
      </c>
      <c r="AB80" s="27">
        <f>IF(M80&gt;0,(AD80+AL80)/M80,0)</f>
        <v>3.3028573227905679E-3</v>
      </c>
      <c r="AC80" s="17">
        <v>2.9E-4</v>
      </c>
      <c r="AD80" s="24">
        <f>AC80*M80</f>
        <v>4.1443900000000005</v>
      </c>
      <c r="AE80" s="117">
        <v>0.222</v>
      </c>
      <c r="AF80" s="30">
        <f>AI80*(1-AJ80)*AE80</f>
        <v>43.846776000000006</v>
      </c>
      <c r="AG80" s="28">
        <f>IF(AND(AE80&gt;0,AC80&gt;0,Z80&gt;0),((Z80-AC80)*AE80)/((AE80-AC80)*Z80),0)</f>
        <v>0.90483647864806782</v>
      </c>
      <c r="AH80" s="60">
        <f t="shared" si="1"/>
        <v>0.91341232640925141</v>
      </c>
      <c r="AI80" s="12">
        <v>218</v>
      </c>
      <c r="AJ80" s="14">
        <v>9.4E-2</v>
      </c>
      <c r="AK80" s="15">
        <v>0.218</v>
      </c>
      <c r="AL80" s="30">
        <f>AI80*(1-AJ80)*AK80</f>
        <v>43.056744000000002</v>
      </c>
      <c r="AM80" s="19">
        <v>1.7</v>
      </c>
      <c r="AN80" s="19">
        <v>502.16</v>
      </c>
      <c r="AO80" s="101">
        <f>AO78+AI80-AN80</f>
        <v>2602.7399999999998</v>
      </c>
      <c r="AP80" s="102"/>
      <c r="AQ80" s="12"/>
      <c r="AR80" s="31"/>
      <c r="AS80" s="20"/>
      <c r="AT80" s="20"/>
      <c r="AU80" s="20"/>
      <c r="AV80" s="20"/>
    </row>
    <row r="81" spans="1:48" x14ac:dyDescent="0.2">
      <c r="A81" s="158"/>
      <c r="B81" s="33">
        <v>2</v>
      </c>
      <c r="C81" s="11" t="s">
        <v>56</v>
      </c>
      <c r="D81" s="34">
        <v>19599</v>
      </c>
      <c r="E81" s="34">
        <v>2</v>
      </c>
      <c r="F81" s="34">
        <v>16521</v>
      </c>
      <c r="G81" s="35">
        <v>1.2</v>
      </c>
      <c r="H81" s="35">
        <v>5.6</v>
      </c>
      <c r="I81" s="34">
        <v>16408</v>
      </c>
      <c r="J81" s="35">
        <v>3.8</v>
      </c>
      <c r="K81" s="34">
        <v>16058</v>
      </c>
      <c r="L81" s="36">
        <v>7.0000000000000007E-2</v>
      </c>
      <c r="M81" s="37">
        <f>ROUND(K81*(1-L81),0)</f>
        <v>14934</v>
      </c>
      <c r="N81" s="38">
        <v>0.66300000000000003</v>
      </c>
      <c r="O81" s="25">
        <f>M81*N81</f>
        <v>9901.2420000000002</v>
      </c>
      <c r="P81" s="36">
        <v>0.27900000000000003</v>
      </c>
      <c r="Q81" s="25">
        <f>M81*P81</f>
        <v>4166.5860000000002</v>
      </c>
      <c r="R81" s="39">
        <v>5.8000000000000003E-2</v>
      </c>
      <c r="S81" s="25">
        <f>M81*R81</f>
        <v>866.17200000000003</v>
      </c>
      <c r="T81" s="28">
        <v>0.20100000000000001</v>
      </c>
      <c r="U81" s="25">
        <f>M81*T81</f>
        <v>3001.7340000000004</v>
      </c>
      <c r="V81" s="39">
        <v>0.52700000000000002</v>
      </c>
      <c r="W81" s="25">
        <f>M81*V81</f>
        <v>7870.2180000000008</v>
      </c>
      <c r="X81" s="39">
        <v>0.4</v>
      </c>
      <c r="Y81" s="25">
        <f>X81*M81</f>
        <v>5973.6</v>
      </c>
      <c r="Z81" s="40">
        <v>3.0100000000000001E-3</v>
      </c>
      <c r="AA81" s="18">
        <f>M81*Z81</f>
        <v>44.951340000000002</v>
      </c>
      <c r="AB81" s="27">
        <f>IF(M81&gt;0,(AD81+AL81)/M81,0)</f>
        <v>3.1697877661711537E-3</v>
      </c>
      <c r="AC81" s="40">
        <v>2.9999999999999997E-4</v>
      </c>
      <c r="AD81" s="37">
        <f>AC81*M81</f>
        <v>4.4802</v>
      </c>
      <c r="AE81" s="28">
        <v>0.22439999999999999</v>
      </c>
      <c r="AF81" s="41">
        <f>AI81*(1-AJ81)*AE81</f>
        <v>43.734437999999997</v>
      </c>
      <c r="AG81" s="28">
        <f>IF(AND(AE81&gt;0,AC81&gt;0,Z81&gt;0),((Z81-AC81)*AE81)/((AE81-AC81)*Z81),0)</f>
        <v>0.90153748993760208</v>
      </c>
      <c r="AH81" s="29">
        <f t="shared" si="1"/>
        <v>0.90659326530645234</v>
      </c>
      <c r="AI81" s="34">
        <v>213</v>
      </c>
      <c r="AJ81" s="36">
        <v>8.5000000000000006E-2</v>
      </c>
      <c r="AK81" s="38">
        <v>0.21990000000000001</v>
      </c>
      <c r="AL81" s="41">
        <f>AI81*(1-AJ81)*AK81</f>
        <v>42.857410500000007</v>
      </c>
      <c r="AM81" s="42">
        <v>1.75</v>
      </c>
      <c r="AN81" s="42"/>
      <c r="AO81" s="121">
        <f>AO80+AI81-AN81</f>
        <v>2815.74</v>
      </c>
      <c r="AP81" s="104"/>
      <c r="AQ81" s="43"/>
      <c r="AR81" s="44"/>
      <c r="AS81" s="45"/>
      <c r="AT81" s="45"/>
      <c r="AU81" s="45"/>
      <c r="AV81" s="45"/>
    </row>
    <row r="82" spans="1:48" x14ac:dyDescent="0.2">
      <c r="A82" s="158"/>
      <c r="B82" s="33">
        <v>3</v>
      </c>
      <c r="C82" s="46" t="s">
        <v>53</v>
      </c>
      <c r="D82" s="43">
        <v>21810</v>
      </c>
      <c r="E82" s="43">
        <v>1</v>
      </c>
      <c r="F82" s="43">
        <v>18470</v>
      </c>
      <c r="G82" s="37">
        <v>1.7</v>
      </c>
      <c r="H82" s="37">
        <v>6.1</v>
      </c>
      <c r="I82" s="43">
        <v>18886</v>
      </c>
      <c r="J82" s="37">
        <v>2.5</v>
      </c>
      <c r="K82" s="43">
        <v>15975</v>
      </c>
      <c r="L82" s="39">
        <v>6.9000000000000006E-2</v>
      </c>
      <c r="M82" s="37">
        <f>ROUND(K82*(1-L82),0)</f>
        <v>14873</v>
      </c>
      <c r="N82" s="28">
        <v>0.66400000000000003</v>
      </c>
      <c r="O82" s="25">
        <f>M82*N82</f>
        <v>9875.6720000000005</v>
      </c>
      <c r="P82" s="39">
        <v>0.28599999999999998</v>
      </c>
      <c r="Q82" s="25">
        <f>M82*P82</f>
        <v>4253.6779999999999</v>
      </c>
      <c r="R82" s="39">
        <v>0.05</v>
      </c>
      <c r="S82" s="25">
        <f>M82*R82</f>
        <v>743.65000000000009</v>
      </c>
      <c r="T82" s="28">
        <v>0.19800000000000001</v>
      </c>
      <c r="U82" s="25">
        <f>M82*T82</f>
        <v>2944.8540000000003</v>
      </c>
      <c r="V82" s="39">
        <v>0.51700000000000002</v>
      </c>
      <c r="W82" s="25">
        <f>M82*V82</f>
        <v>7689.3410000000003</v>
      </c>
      <c r="X82" s="39">
        <v>0.4</v>
      </c>
      <c r="Y82" s="25">
        <f>X82*M82</f>
        <v>5949.2000000000007</v>
      </c>
      <c r="Z82" s="47">
        <v>3.0200000000000001E-3</v>
      </c>
      <c r="AA82" s="18">
        <f>M82*Z82</f>
        <v>44.916460000000001</v>
      </c>
      <c r="AB82" s="27">
        <f>IF(M82&gt;0,(AD82+AL82)/M82,0)</f>
        <v>3.4275237006656358E-3</v>
      </c>
      <c r="AC82" s="47">
        <v>2.9999999999999997E-4</v>
      </c>
      <c r="AD82" s="37">
        <f>AC82*M82</f>
        <v>4.4619</v>
      </c>
      <c r="AE82" s="28">
        <v>0.223</v>
      </c>
      <c r="AF82" s="41">
        <f>AI82*(1-AJ82)*AE82</f>
        <v>46.725189999999998</v>
      </c>
      <c r="AG82" s="28">
        <f>IF(AND(AE82&gt;0,AC82&gt;0,Z82&gt;0),((Z82-AC82)*AE82)/((AE82-AC82)*Z82),0)</f>
        <v>0.90187553713159097</v>
      </c>
      <c r="AH82" s="29">
        <f t="shared" si="1"/>
        <v>0.91370799346888942</v>
      </c>
      <c r="AI82" s="43">
        <v>230</v>
      </c>
      <c r="AJ82" s="39">
        <v>8.8999999999999996E-2</v>
      </c>
      <c r="AK82" s="28">
        <v>0.222</v>
      </c>
      <c r="AL82" s="41">
        <f>AI82*(1-AJ82)*AK82</f>
        <v>46.515660000000004</v>
      </c>
      <c r="AM82" s="18">
        <v>1.75</v>
      </c>
      <c r="AN82" s="18"/>
      <c r="AO82" s="121">
        <f>AO81+AI82-AN82</f>
        <v>3045.74</v>
      </c>
      <c r="AP82" s="104"/>
      <c r="AQ82" s="43"/>
      <c r="AR82" s="48"/>
      <c r="AS82" s="41"/>
      <c r="AT82" s="41"/>
      <c r="AU82" s="41"/>
      <c r="AV82" s="41"/>
    </row>
    <row r="83" spans="1:48" s="22" customFormat="1" ht="13.5" thickBot="1" x14ac:dyDescent="0.25">
      <c r="A83" s="159"/>
      <c r="B83" s="49" t="s">
        <v>38</v>
      </c>
      <c r="C83" s="50"/>
      <c r="D83" s="51">
        <f>SUM(D80:D82)</f>
        <v>47900</v>
      </c>
      <c r="E83" s="51"/>
      <c r="F83" s="51">
        <f>SUM(F80:F82)</f>
        <v>45339</v>
      </c>
      <c r="G83" s="52"/>
      <c r="H83" s="52"/>
      <c r="I83" s="51">
        <f>SUM(I80:I82)</f>
        <v>46012</v>
      </c>
      <c r="J83" s="52"/>
      <c r="K83" s="51">
        <f>SUM(K80:K82)</f>
        <v>47350</v>
      </c>
      <c r="L83" s="21">
        <f>IF(K83&gt;0,(K80*L80+K81*L81+K82*L82)/K83,0)</f>
        <v>6.8692164730728617E-2</v>
      </c>
      <c r="M83" s="52">
        <f>M80+M81+M82</f>
        <v>44098</v>
      </c>
      <c r="N83" s="53">
        <f>IF(M83&gt;0,O83/M83,0)</f>
        <v>0.66106875595265091</v>
      </c>
      <c r="O83" s="54">
        <f>O80+O81+O82</f>
        <v>29151.809999999998</v>
      </c>
      <c r="P83" s="21">
        <f>IF(M83&gt;0,Q83/M83,0)</f>
        <v>0.2849257109165948</v>
      </c>
      <c r="Q83" s="54">
        <f>Q80+Q81+Q82</f>
        <v>12564.653999999999</v>
      </c>
      <c r="R83" s="21">
        <f>IF(M83&gt;0,S83/M83,0)</f>
        <v>5.4005533130754228E-2</v>
      </c>
      <c r="S83" s="54">
        <f>S80+S81+S82</f>
        <v>2381.5360000000001</v>
      </c>
      <c r="T83" s="21">
        <f>IF(M83&gt;0,U83/M83,0)</f>
        <v>0.20549743752551139</v>
      </c>
      <c r="U83" s="54">
        <f>U80+U81+U82</f>
        <v>9062.0260000000017</v>
      </c>
      <c r="V83" s="21">
        <f>IF(M83&gt;0,W83/M83,0)</f>
        <v>0.51746988525556725</v>
      </c>
      <c r="W83" s="54">
        <f>W80+W81+W82</f>
        <v>22819.387000000002</v>
      </c>
      <c r="X83" s="21">
        <f>IF(M83&gt;0,Y83/M83,0)</f>
        <v>0.4</v>
      </c>
      <c r="Y83" s="54">
        <f>Y80+Y81+Y82</f>
        <v>17639.2</v>
      </c>
      <c r="Z83" s="55">
        <f>IF(M83&gt;0,AA83/M83,0)</f>
        <v>3.0133727153158875E-3</v>
      </c>
      <c r="AA83" s="56">
        <f>SUM(AA80:AA82)</f>
        <v>132.88371000000001</v>
      </c>
      <c r="AB83" s="55">
        <f>IF(M83&gt;0,(AB80*M80+AB81*M81+AB82*M82)/M83,0)</f>
        <v>3.2998390970112026E-3</v>
      </c>
      <c r="AC83" s="55">
        <f>IF(K83&gt;0,(K80*AC80+K81*AC81+K82*AC82)/K83,0)</f>
        <v>2.9676515311510029E-4</v>
      </c>
      <c r="AD83" s="52">
        <f>SUM(AD80:AD82)</f>
        <v>13.086490000000001</v>
      </c>
      <c r="AE83" s="53">
        <f>IF(K83&gt;0,(K80*AE80+K81*AE81+K82*AE82)/K83,0)</f>
        <v>0.22315130306230202</v>
      </c>
      <c r="AF83" s="58">
        <f>SUM(AF80:AF82)</f>
        <v>134.30640399999999</v>
      </c>
      <c r="AG83" s="53">
        <f>IF(AND(AA83&gt;0),((AA80*AG80+AA81*AG81+AA82*AG82)/AA83),0)</f>
        <v>0.90271967310156787</v>
      </c>
      <c r="AH83" s="57">
        <f t="shared" si="1"/>
        <v>0.91129609184313054</v>
      </c>
      <c r="AI83" s="51">
        <f>SUM(AI80:AI82)</f>
        <v>661</v>
      </c>
      <c r="AJ83" s="21">
        <f>IF(AI83&gt;0,(AJ80*AI80+AJ81*AI81+AJ82*AI82)/AI83,0)</f>
        <v>8.9360060514372161E-2</v>
      </c>
      <c r="AK83" s="53">
        <f>IF(K83&gt;0,(AK80*K80+AK81*K81+AK82*K82)/K83,0)</f>
        <v>0.2199938796198522</v>
      </c>
      <c r="AL83" s="58">
        <f>SUM(AL80:AL82)</f>
        <v>132.42981450000002</v>
      </c>
      <c r="AM83" s="56"/>
      <c r="AN83" s="56">
        <f>SUM(AN80:AN82)</f>
        <v>502.16</v>
      </c>
      <c r="AO83" s="105"/>
      <c r="AP83" s="106">
        <f>AO82</f>
        <v>3045.74</v>
      </c>
      <c r="AQ83" s="51">
        <f>SUM(AQ80:AQ82)</f>
        <v>0</v>
      </c>
      <c r="AR83" s="59"/>
      <c r="AS83" s="58"/>
      <c r="AT83" s="58"/>
      <c r="AU83" s="58"/>
      <c r="AV83" s="58"/>
    </row>
    <row r="84" spans="1:48" x14ac:dyDescent="0.2">
      <c r="A84" s="157">
        <v>21</v>
      </c>
      <c r="B84" s="23">
        <v>1</v>
      </c>
      <c r="C84" s="11" t="s">
        <v>54</v>
      </c>
      <c r="D84" s="12">
        <v>4449</v>
      </c>
      <c r="E84" s="12">
        <v>0</v>
      </c>
      <c r="F84" s="12">
        <v>7008</v>
      </c>
      <c r="G84" s="13">
        <v>0.9</v>
      </c>
      <c r="H84" s="13">
        <v>5.7</v>
      </c>
      <c r="I84" s="12">
        <v>7451</v>
      </c>
      <c r="J84" s="13">
        <v>5.8</v>
      </c>
      <c r="K84" s="12">
        <v>15620</v>
      </c>
      <c r="L84" s="14">
        <v>6.5000000000000002E-2</v>
      </c>
      <c r="M84" s="24">
        <f>ROUND(K84*(1-L84),0)</f>
        <v>14605</v>
      </c>
      <c r="N84" s="15">
        <v>0.77600000000000002</v>
      </c>
      <c r="O84" s="25">
        <f>M84*N84</f>
        <v>11333.48</v>
      </c>
      <c r="P84" s="14">
        <v>0.18099999999999999</v>
      </c>
      <c r="Q84" s="25">
        <f>M84*P84</f>
        <v>2643.5050000000001</v>
      </c>
      <c r="R84" s="16">
        <v>4.2999999999999997E-2</v>
      </c>
      <c r="S84" s="25">
        <f>M84*R84</f>
        <v>628.01499999999999</v>
      </c>
      <c r="T84" s="26">
        <v>0.183</v>
      </c>
      <c r="U84" s="25">
        <f>M84*T84</f>
        <v>2672.7150000000001</v>
      </c>
      <c r="V84" s="16">
        <v>0.54100000000000004</v>
      </c>
      <c r="W84" s="25">
        <f>M84*V84</f>
        <v>7901.3050000000003</v>
      </c>
      <c r="X84" s="16">
        <v>0.4</v>
      </c>
      <c r="Y84" s="25">
        <f>X84*M84</f>
        <v>5842</v>
      </c>
      <c r="Z84" s="17">
        <v>3.0799999999999998E-3</v>
      </c>
      <c r="AA84" s="18">
        <f>M84*Z84</f>
        <v>44.983399999999996</v>
      </c>
      <c r="AB84" s="27">
        <f>IF(M84&gt;0,(AD84+AL84)/M84,0)</f>
        <v>3.1511107086614177E-3</v>
      </c>
      <c r="AC84" s="17">
        <v>2.9999999999999997E-4</v>
      </c>
      <c r="AD84" s="24">
        <f>AC84*M84</f>
        <v>4.3815</v>
      </c>
      <c r="AE84" s="117">
        <v>0.2291</v>
      </c>
      <c r="AF84" s="30">
        <f>AI84*(1-AJ84)*AE84</f>
        <v>43.108143300000002</v>
      </c>
      <c r="AG84" s="28">
        <f>IF(AND(AE84&gt;0,AC84&gt;0,Z84&gt;0),((Z84-AC84)*AE84)/((AE84-AC84)*Z84),0)</f>
        <v>0.90378087821269637</v>
      </c>
      <c r="AH84" s="60">
        <f t="shared" si="1"/>
        <v>0.90602370359245876</v>
      </c>
      <c r="AI84" s="12">
        <v>207</v>
      </c>
      <c r="AJ84" s="14">
        <v>9.0999999999999998E-2</v>
      </c>
      <c r="AK84" s="15">
        <v>0.2213</v>
      </c>
      <c r="AL84" s="30">
        <f>AI84*(1-AJ84)*AK84</f>
        <v>41.640471900000001</v>
      </c>
      <c r="AM84" s="19">
        <v>1.75</v>
      </c>
      <c r="AN84" s="19">
        <v>1104.6199999999999</v>
      </c>
      <c r="AO84" s="101">
        <f>AO82+AI84-AN84</f>
        <v>2148.12</v>
      </c>
      <c r="AP84" s="102"/>
      <c r="AQ84" s="12"/>
      <c r="AR84" s="31"/>
      <c r="AS84" s="20"/>
      <c r="AT84" s="20"/>
      <c r="AU84" s="20"/>
      <c r="AV84" s="20"/>
    </row>
    <row r="85" spans="1:48" x14ac:dyDescent="0.2">
      <c r="A85" s="158"/>
      <c r="B85" s="33">
        <v>2</v>
      </c>
      <c r="C85" s="46" t="s">
        <v>50</v>
      </c>
      <c r="D85" s="34">
        <v>19441</v>
      </c>
      <c r="E85" s="34">
        <v>2</v>
      </c>
      <c r="F85" s="34">
        <v>15890</v>
      </c>
      <c r="G85" s="35">
        <v>0.7</v>
      </c>
      <c r="H85" s="35">
        <v>5.8</v>
      </c>
      <c r="I85" s="34">
        <v>14188</v>
      </c>
      <c r="J85" s="35">
        <v>5.5</v>
      </c>
      <c r="K85" s="34">
        <v>16214</v>
      </c>
      <c r="L85" s="36">
        <v>6.2E-2</v>
      </c>
      <c r="M85" s="37">
        <f>ROUND(K85*(1-L85),0)</f>
        <v>15209</v>
      </c>
      <c r="N85" s="38">
        <v>0.79500000000000004</v>
      </c>
      <c r="O85" s="25">
        <f>M85*N85</f>
        <v>12091.155000000001</v>
      </c>
      <c r="P85" s="36">
        <v>0.14699999999999999</v>
      </c>
      <c r="Q85" s="25">
        <f>M85*P85</f>
        <v>2235.723</v>
      </c>
      <c r="R85" s="39">
        <v>5.8000000000000003E-2</v>
      </c>
      <c r="S85" s="25">
        <f>M85*R85</f>
        <v>882.12200000000007</v>
      </c>
      <c r="T85" s="28">
        <v>0.20599999999999999</v>
      </c>
      <c r="U85" s="25">
        <f>M85*T85</f>
        <v>3133.0539999999996</v>
      </c>
      <c r="V85" s="39">
        <v>0.51700000000000002</v>
      </c>
      <c r="W85" s="25">
        <f>M85*V85</f>
        <v>7863.0529999999999</v>
      </c>
      <c r="X85" s="39">
        <v>0.4</v>
      </c>
      <c r="Y85" s="25">
        <f>X85*M85</f>
        <v>6083.6</v>
      </c>
      <c r="Z85" s="40">
        <v>2.98E-3</v>
      </c>
      <c r="AA85" s="18">
        <f>M85*Z85</f>
        <v>45.32282</v>
      </c>
      <c r="AB85" s="27">
        <f>IF(M85&gt;0,(AD85+AL85)/M85,0)</f>
        <v>3.4223032415017425E-3</v>
      </c>
      <c r="AC85" s="40">
        <v>2.9E-4</v>
      </c>
      <c r="AD85" s="37">
        <f>AC85*M85</f>
        <v>4.4106100000000001</v>
      </c>
      <c r="AE85" s="28">
        <v>0.2273</v>
      </c>
      <c r="AF85" s="41">
        <f>AI85*(1-AJ85)*AE85</f>
        <v>48.341027500000003</v>
      </c>
      <c r="AG85" s="28">
        <f>IF(AND(AE85&gt;0,AC85&gt;0,Z85&gt;0),((Z85-AC85)*AE85)/((AE85-AC85)*Z85),0)</f>
        <v>0.90383772231303416</v>
      </c>
      <c r="AH85" s="29">
        <f t="shared" si="1"/>
        <v>0.9164482195339031</v>
      </c>
      <c r="AI85" s="34">
        <v>235</v>
      </c>
      <c r="AJ85" s="36">
        <v>9.5000000000000001E-2</v>
      </c>
      <c r="AK85" s="38">
        <v>0.224</v>
      </c>
      <c r="AL85" s="41">
        <f>AI85*(1-AJ85)*AK85</f>
        <v>47.639200000000002</v>
      </c>
      <c r="AM85" s="42">
        <v>1.7</v>
      </c>
      <c r="AN85" s="42"/>
      <c r="AO85" s="121">
        <f>AO84+AI85-AN85</f>
        <v>2383.12</v>
      </c>
      <c r="AP85" s="104"/>
      <c r="AQ85" s="43"/>
      <c r="AR85" s="44"/>
      <c r="AS85" s="45"/>
      <c r="AT85" s="45"/>
      <c r="AU85" s="45"/>
      <c r="AV85" s="45"/>
    </row>
    <row r="86" spans="1:48" x14ac:dyDescent="0.2">
      <c r="A86" s="158"/>
      <c r="B86" s="33">
        <v>3</v>
      </c>
      <c r="C86" s="46" t="s">
        <v>53</v>
      </c>
      <c r="D86" s="43">
        <v>14305</v>
      </c>
      <c r="E86" s="43">
        <v>0</v>
      </c>
      <c r="F86" s="43">
        <v>15157</v>
      </c>
      <c r="G86" s="37">
        <v>0.9</v>
      </c>
      <c r="H86" s="37">
        <v>5.7</v>
      </c>
      <c r="I86" s="43">
        <v>16116</v>
      </c>
      <c r="J86" s="127">
        <v>5.6</v>
      </c>
      <c r="K86" s="43">
        <v>16168</v>
      </c>
      <c r="L86" s="39">
        <v>6.3E-2</v>
      </c>
      <c r="M86" s="37">
        <f>ROUND(K86*(1-L86),0)</f>
        <v>15149</v>
      </c>
      <c r="N86" s="28">
        <v>0.68400000000000005</v>
      </c>
      <c r="O86" s="25">
        <f>M86*N86</f>
        <v>10361.916000000001</v>
      </c>
      <c r="P86" s="39">
        <v>0.28399999999999997</v>
      </c>
      <c r="Q86" s="25">
        <f>M86*P86</f>
        <v>4302.3159999999998</v>
      </c>
      <c r="R86" s="39">
        <v>3.2000000000000001E-2</v>
      </c>
      <c r="S86" s="25">
        <f>M86*R86</f>
        <v>484.76800000000003</v>
      </c>
      <c r="T86" s="28">
        <v>0.187</v>
      </c>
      <c r="U86" s="25">
        <f>M86*T86</f>
        <v>2832.8629999999998</v>
      </c>
      <c r="V86" s="39">
        <v>0.54100000000000004</v>
      </c>
      <c r="W86" s="25">
        <f>M86*V86</f>
        <v>8195.6090000000004</v>
      </c>
      <c r="X86" s="39">
        <v>0.4</v>
      </c>
      <c r="Y86" s="25">
        <f>X86*M86</f>
        <v>6059.6</v>
      </c>
      <c r="Z86" s="47">
        <v>3.0400000000000002E-3</v>
      </c>
      <c r="AA86" s="18">
        <f>M86*Z86</f>
        <v>46.052960000000006</v>
      </c>
      <c r="AB86" s="27">
        <f>IF(M86&gt;0,(AD86+AL86)/M86,0)</f>
        <v>3.1959204898013072E-3</v>
      </c>
      <c r="AC86" s="47">
        <v>3.1E-4</v>
      </c>
      <c r="AD86" s="37">
        <f>AC86*M86</f>
        <v>4.6961899999999996</v>
      </c>
      <c r="AE86" s="28">
        <v>0.223</v>
      </c>
      <c r="AF86" s="41">
        <f>AI86*(1-AJ86)*AE86</f>
        <v>43.582005000000002</v>
      </c>
      <c r="AG86" s="28">
        <f>IF(AND(AE86&gt;0,AC86&gt;0,Z86&gt;0),((Z86-AC86)*AE86)/((AE86-AC86)*Z86),0)</f>
        <v>0.89927643100746624</v>
      </c>
      <c r="AH86" s="29">
        <f t="shared" si="1"/>
        <v>0.90425444337878358</v>
      </c>
      <c r="AI86" s="43">
        <v>215</v>
      </c>
      <c r="AJ86" s="39">
        <v>9.0999999999999998E-2</v>
      </c>
      <c r="AK86" s="28">
        <v>0.22370000000000001</v>
      </c>
      <c r="AL86" s="41">
        <f>AI86*(1-AJ86)*AK86</f>
        <v>43.718809499999999</v>
      </c>
      <c r="AM86" s="18">
        <v>1.7</v>
      </c>
      <c r="AN86" s="18"/>
      <c r="AO86" s="121">
        <f>AO85+AI86-AN86</f>
        <v>2598.12</v>
      </c>
      <c r="AP86" s="104"/>
      <c r="AQ86" s="43"/>
      <c r="AR86" s="48"/>
      <c r="AS86" s="41"/>
      <c r="AT86" s="41"/>
      <c r="AU86" s="41"/>
      <c r="AV86" s="41"/>
    </row>
    <row r="87" spans="1:48" s="22" customFormat="1" ht="13.5" thickBot="1" x14ac:dyDescent="0.25">
      <c r="A87" s="159"/>
      <c r="B87" s="49" t="s">
        <v>38</v>
      </c>
      <c r="C87" s="50"/>
      <c r="D87" s="51">
        <f>SUM(D84:D86)</f>
        <v>38195</v>
      </c>
      <c r="E87" s="51"/>
      <c r="F87" s="51">
        <f>SUM(F84:F86)</f>
        <v>38055</v>
      </c>
      <c r="G87" s="52"/>
      <c r="H87" s="52"/>
      <c r="I87" s="51">
        <f>SUM(I84:I86)</f>
        <v>37755</v>
      </c>
      <c r="J87" s="52"/>
      <c r="K87" s="51">
        <f>SUM(K84:K86)</f>
        <v>48002</v>
      </c>
      <c r="L87" s="21">
        <f>IF(K87&gt;0,(K84*L84+K85*L85+K86*L86)/K87,0)</f>
        <v>6.3313028623807346E-2</v>
      </c>
      <c r="M87" s="52">
        <f>M84+M85+M86</f>
        <v>44963</v>
      </c>
      <c r="N87" s="53">
        <f>IF(M87&gt;0,O87/M87,0)</f>
        <v>0.75143008696038982</v>
      </c>
      <c r="O87" s="54">
        <f>O84+O85+O86</f>
        <v>33786.551000000007</v>
      </c>
      <c r="P87" s="21">
        <f>IF(M87&gt;0,Q87/M87,0)</f>
        <v>0.20420221070658096</v>
      </c>
      <c r="Q87" s="54">
        <f>Q84+Q85+Q86</f>
        <v>9181.5439999999999</v>
      </c>
      <c r="R87" s="21">
        <f>IF(M87&gt;0,S87/M87,0)</f>
        <v>4.4367702333029384E-2</v>
      </c>
      <c r="S87" s="54">
        <f>S84+S85+S86</f>
        <v>1994.9050000000002</v>
      </c>
      <c r="T87" s="21">
        <f>IF(M87&gt;0,U87/M87,0)</f>
        <v>0.19212757155883725</v>
      </c>
      <c r="U87" s="54">
        <f>U84+U85+U86</f>
        <v>8638.6319999999996</v>
      </c>
      <c r="V87" s="21">
        <f>IF(M87&gt;0,W87/M87,0)</f>
        <v>0.5328818584169206</v>
      </c>
      <c r="W87" s="54">
        <f>W84+W85+W86</f>
        <v>23959.967000000001</v>
      </c>
      <c r="X87" s="21">
        <f>IF(M87&gt;0,Y87/M87,0)</f>
        <v>0.4</v>
      </c>
      <c r="Y87" s="54">
        <f>Y84+Y85+Y86</f>
        <v>17985.2</v>
      </c>
      <c r="Z87" s="55">
        <f>IF(M87&gt;0,AA87/M87,0)</f>
        <v>3.0326975513199745E-3</v>
      </c>
      <c r="AA87" s="56">
        <f>SUM(AA84:AA86)</f>
        <v>136.35918000000001</v>
      </c>
      <c r="AB87" s="55">
        <f>IF(M87&gt;0,(AB84*M84+AB85*M85+AB86*M86)/M87,0)</f>
        <v>3.2579405600160136E-3</v>
      </c>
      <c r="AC87" s="55">
        <f>IF(K87&gt;0,(K84*AC84+K85*AC85+K86*AC86)/K87,0)</f>
        <v>2.9999041706595559E-4</v>
      </c>
      <c r="AD87" s="52">
        <f>SUM(AD84:AD86)</f>
        <v>13.488300000000001</v>
      </c>
      <c r="AE87" s="53">
        <f>IF(K87&gt;0,(K84*AE84+K85*AE85+K86*AE86)/K87,0)</f>
        <v>0.22643740260822465</v>
      </c>
      <c r="AF87" s="58">
        <f>SUM(AF84:AF86)</f>
        <v>135.0311758</v>
      </c>
      <c r="AG87" s="53">
        <f>IF(AND(AA87&gt;0),((AA84*AG84+AA85*AG85+AA86*AG86)/AA87),0)</f>
        <v>0.90227847263914485</v>
      </c>
      <c r="AH87" s="57">
        <f t="shared" si="1"/>
        <v>0.90914314188478462</v>
      </c>
      <c r="AI87" s="51">
        <f>SUM(AI84:AI86)</f>
        <v>657</v>
      </c>
      <c r="AJ87" s="21">
        <f>IF(AI87&gt;0,(AJ84*AI84+AJ85*AI85+AJ86*AI86)/AI87,0)</f>
        <v>9.243074581430745E-2</v>
      </c>
      <c r="AK87" s="53">
        <f>IF(K87&gt;0,(AK84*K84+AK85*K85+AK86*K86)/K87,0)</f>
        <v>0.22302036581809093</v>
      </c>
      <c r="AL87" s="58">
        <f>SUM(AL84:AL86)</f>
        <v>132.9984814</v>
      </c>
      <c r="AM87" s="56"/>
      <c r="AN87" s="56">
        <f>SUM(AN84:AN86)</f>
        <v>1104.6199999999999</v>
      </c>
      <c r="AO87" s="105"/>
      <c r="AP87" s="106">
        <f>AO86</f>
        <v>2598.12</v>
      </c>
      <c r="AQ87" s="51">
        <f>SUM(AQ84:AQ86)</f>
        <v>0</v>
      </c>
      <c r="AR87" s="59"/>
      <c r="AS87" s="58"/>
      <c r="AT87" s="58"/>
      <c r="AU87" s="58"/>
      <c r="AV87" s="58"/>
    </row>
    <row r="88" spans="1:48" x14ac:dyDescent="0.2">
      <c r="A88" s="157">
        <v>22</v>
      </c>
      <c r="B88" s="23">
        <v>1</v>
      </c>
      <c r="C88" s="11" t="s">
        <v>54</v>
      </c>
      <c r="D88" s="12">
        <v>14427</v>
      </c>
      <c r="E88" s="12">
        <v>0</v>
      </c>
      <c r="F88" s="12">
        <v>15668</v>
      </c>
      <c r="G88" s="13">
        <v>1.3</v>
      </c>
      <c r="H88" s="13">
        <v>4.4000000000000004</v>
      </c>
      <c r="I88" s="12">
        <v>16585</v>
      </c>
      <c r="J88" s="125">
        <v>5.4</v>
      </c>
      <c r="K88" s="12">
        <v>16101</v>
      </c>
      <c r="L88" s="14">
        <v>6.3E-2</v>
      </c>
      <c r="M88" s="24">
        <f>ROUND(K88*(1-L88),0)</f>
        <v>15087</v>
      </c>
      <c r="N88" s="15">
        <v>0.81399999999999995</v>
      </c>
      <c r="O88" s="25">
        <f>M88*N88</f>
        <v>12280.817999999999</v>
      </c>
      <c r="P88" s="14">
        <v>0.154</v>
      </c>
      <c r="Q88" s="25">
        <f>M88*P88</f>
        <v>2323.3980000000001</v>
      </c>
      <c r="R88" s="16">
        <v>3.2000000000000001E-2</v>
      </c>
      <c r="S88" s="25">
        <f>M88*R88</f>
        <v>482.78399999999999</v>
      </c>
      <c r="T88" s="26">
        <v>0.20200000000000001</v>
      </c>
      <c r="U88" s="25">
        <f>M88*T88</f>
        <v>3047.5740000000001</v>
      </c>
      <c r="V88" s="16">
        <v>0.52300000000000002</v>
      </c>
      <c r="W88" s="25">
        <f>M88*V88</f>
        <v>7890.5010000000002</v>
      </c>
      <c r="X88" s="16">
        <v>0.39</v>
      </c>
      <c r="Y88" s="25">
        <f>X88*M88</f>
        <v>5883.93</v>
      </c>
      <c r="Z88" s="17">
        <v>2.96E-3</v>
      </c>
      <c r="AA88" s="18">
        <f>M88*Z88</f>
        <v>44.657519999999998</v>
      </c>
      <c r="AB88" s="27">
        <f>IF(M88&gt;0,(AD88+AL88)/M88,0)</f>
        <v>2.9957578047325514E-3</v>
      </c>
      <c r="AC88" s="17">
        <v>3.3E-4</v>
      </c>
      <c r="AD88" s="24">
        <f>AC88*M88</f>
        <v>4.9787100000000004</v>
      </c>
      <c r="AE88" s="117">
        <v>0.20830000000000001</v>
      </c>
      <c r="AF88" s="30">
        <f>AI88*(1-AJ88)*AE88</f>
        <v>40.083585600000006</v>
      </c>
      <c r="AG88" s="28">
        <f>IF(AND(AE88&gt;0,AC88&gt;0,Z88&gt;0),((Z88-AC88)*AE88)/((AE88-AC88)*Z88),0)</f>
        <v>0.88992337772209862</v>
      </c>
      <c r="AH88" s="60">
        <f t="shared" si="1"/>
        <v>0.89125147174082231</v>
      </c>
      <c r="AI88" s="12">
        <v>211</v>
      </c>
      <c r="AJ88" s="14">
        <v>8.7999999999999995E-2</v>
      </c>
      <c r="AK88" s="15">
        <v>0.20899999999999999</v>
      </c>
      <c r="AL88" s="30">
        <f>AI88*(1-AJ88)*AK88</f>
        <v>40.218288000000001</v>
      </c>
      <c r="AM88" s="19">
        <v>1.7</v>
      </c>
      <c r="AN88" s="19"/>
      <c r="AO88" s="101">
        <f>AO86+AI88-AN88</f>
        <v>2809.12</v>
      </c>
      <c r="AP88" s="102"/>
      <c r="AQ88" s="12"/>
      <c r="AR88" s="31"/>
      <c r="AS88" s="20"/>
      <c r="AT88" s="20"/>
      <c r="AU88" s="20"/>
      <c r="AV88" s="20"/>
    </row>
    <row r="89" spans="1:48" x14ac:dyDescent="0.2">
      <c r="A89" s="158"/>
      <c r="B89" s="33">
        <v>2</v>
      </c>
      <c r="C89" s="46" t="s">
        <v>50</v>
      </c>
      <c r="D89" s="34">
        <v>19860</v>
      </c>
      <c r="E89" s="34">
        <v>1</v>
      </c>
      <c r="F89" s="34">
        <v>16620</v>
      </c>
      <c r="G89" s="35">
        <v>1</v>
      </c>
      <c r="H89" s="35">
        <v>7.2</v>
      </c>
      <c r="I89" s="34">
        <v>16065</v>
      </c>
      <c r="J89" s="35">
        <v>5.2</v>
      </c>
      <c r="K89" s="34">
        <v>15774</v>
      </c>
      <c r="L89" s="36">
        <v>6.4000000000000001E-2</v>
      </c>
      <c r="M89" s="37">
        <f>ROUND(K89*(1-L89),0)</f>
        <v>14764</v>
      </c>
      <c r="N89" s="38">
        <v>0.69699999999999995</v>
      </c>
      <c r="O89" s="25">
        <f>M89*N89</f>
        <v>10290.508</v>
      </c>
      <c r="P89" s="36">
        <v>0.18</v>
      </c>
      <c r="Q89" s="25">
        <f>M89*P89</f>
        <v>2657.52</v>
      </c>
      <c r="R89" s="39">
        <v>0.123</v>
      </c>
      <c r="S89" s="25">
        <f>M89*R89</f>
        <v>1815.972</v>
      </c>
      <c r="T89" s="28">
        <v>0.214</v>
      </c>
      <c r="U89" s="25">
        <f>M89*T89</f>
        <v>3159.4960000000001</v>
      </c>
      <c r="V89" s="39">
        <v>0.52200000000000002</v>
      </c>
      <c r="W89" s="25">
        <f>M89*V89</f>
        <v>7706.808</v>
      </c>
      <c r="X89" s="39">
        <v>0.39</v>
      </c>
      <c r="Y89" s="25">
        <f>X89*M89</f>
        <v>5757.96</v>
      </c>
      <c r="Z89" s="40">
        <v>3.0200000000000001E-3</v>
      </c>
      <c r="AA89" s="18">
        <f>M89*Z89</f>
        <v>44.58728</v>
      </c>
      <c r="AB89" s="27">
        <f>IF(M89&gt;0,(AD89+AL89)/M89,0)</f>
        <v>3.0724846450826339E-3</v>
      </c>
      <c r="AC89" s="40">
        <v>3.3E-4</v>
      </c>
      <c r="AD89" s="37">
        <f>AC89*M89</f>
        <v>4.8721199999999998</v>
      </c>
      <c r="AE89" s="28">
        <v>0.20469999999999999</v>
      </c>
      <c r="AF89" s="41">
        <f>AI89*(1-AJ89)*AE89</f>
        <v>39.982208700000001</v>
      </c>
      <c r="AG89" s="28">
        <f>IF(AND(AE89&gt;0,AC89&gt;0,Z89&gt;0),((Z89-AC89)*AE89)/((AE89-AC89)*Z89),0)</f>
        <v>0.89216675248469934</v>
      </c>
      <c r="AH89" s="29">
        <f t="shared" si="1"/>
        <v>0.89401825332974671</v>
      </c>
      <c r="AI89" s="34">
        <v>213</v>
      </c>
      <c r="AJ89" s="36">
        <v>8.3000000000000004E-2</v>
      </c>
      <c r="AK89" s="38">
        <v>0.20730000000000001</v>
      </c>
      <c r="AL89" s="41">
        <f>AI89*(1-AJ89)*AK89</f>
        <v>40.490043300000004</v>
      </c>
      <c r="AM89" s="42">
        <v>1.7</v>
      </c>
      <c r="AN89" s="42"/>
      <c r="AO89" s="121">
        <f>AO88+AI89-AN89</f>
        <v>3022.12</v>
      </c>
      <c r="AP89" s="104"/>
      <c r="AQ89" s="43"/>
      <c r="AR89" s="44"/>
      <c r="AS89" s="45"/>
      <c r="AT89" s="45"/>
      <c r="AU89" s="45"/>
      <c r="AV89" s="45"/>
    </row>
    <row r="90" spans="1:48" x14ac:dyDescent="0.2">
      <c r="A90" s="158"/>
      <c r="B90" s="33">
        <v>3</v>
      </c>
      <c r="C90" s="11" t="s">
        <v>51</v>
      </c>
      <c r="D90" s="43">
        <v>15100</v>
      </c>
      <c r="E90" s="43">
        <v>0</v>
      </c>
      <c r="F90" s="43">
        <v>16714</v>
      </c>
      <c r="G90" s="37">
        <v>1.3</v>
      </c>
      <c r="H90" s="37">
        <v>6.1</v>
      </c>
      <c r="I90" s="43">
        <v>17972</v>
      </c>
      <c r="J90" s="127">
        <v>4.4000000000000004</v>
      </c>
      <c r="K90" s="43">
        <v>15736</v>
      </c>
      <c r="L90" s="39">
        <v>6.7000000000000004E-2</v>
      </c>
      <c r="M90" s="37">
        <f>ROUND(K90*(1-L90),0)</f>
        <v>14682</v>
      </c>
      <c r="N90" s="28">
        <v>0.39800000000000002</v>
      </c>
      <c r="O90" s="25">
        <f>M90*N90</f>
        <v>5843.4360000000006</v>
      </c>
      <c r="P90" s="39">
        <v>0.35199999999999998</v>
      </c>
      <c r="Q90" s="25">
        <f>M90*P90</f>
        <v>5168.0639999999994</v>
      </c>
      <c r="R90" s="39">
        <v>0.25</v>
      </c>
      <c r="S90" s="25">
        <f>M90*R90</f>
        <v>3670.5</v>
      </c>
      <c r="T90" s="28">
        <v>0.20599999999999999</v>
      </c>
      <c r="U90" s="25">
        <f>M90*T90</f>
        <v>3024.4919999999997</v>
      </c>
      <c r="V90" s="39">
        <v>0.52600000000000002</v>
      </c>
      <c r="W90" s="25">
        <f>M90*V90</f>
        <v>7722.732</v>
      </c>
      <c r="X90" s="39">
        <v>0.4</v>
      </c>
      <c r="Y90" s="25">
        <f>X90*M90</f>
        <v>5872.8</v>
      </c>
      <c r="Z90" s="47">
        <v>3.13E-3</v>
      </c>
      <c r="AA90" s="18">
        <f>M90*Z90</f>
        <v>45.954659999999997</v>
      </c>
      <c r="AB90" s="27">
        <f>IF(M90&gt;0,(AD90+AL90)/M90,0)</f>
        <v>2.8976374744585213E-3</v>
      </c>
      <c r="AC90" s="47">
        <v>3.3E-4</v>
      </c>
      <c r="AD90" s="37">
        <f>AC90*M90</f>
        <v>4.8450600000000001</v>
      </c>
      <c r="AE90" s="28">
        <v>0.20399999999999999</v>
      </c>
      <c r="AF90" s="41">
        <f>AI90*(1-AJ90)*AE90</f>
        <v>38.723075999999999</v>
      </c>
      <c r="AG90" s="28">
        <f>IF(AND(AE90&gt;0,AC90&gt;0,Z90&gt;0),((Z90-AC90)*AE90)/((AE90-AC90)*Z90),0)</f>
        <v>0.8960181311904194</v>
      </c>
      <c r="AH90" s="29">
        <f t="shared" si="1"/>
        <v>0.88758896353550876</v>
      </c>
      <c r="AI90" s="43">
        <v>207</v>
      </c>
      <c r="AJ90" s="39">
        <v>8.3000000000000004E-2</v>
      </c>
      <c r="AK90" s="28">
        <v>0.1986</v>
      </c>
      <c r="AL90" s="41">
        <f>AI90*(1-AJ90)*AK90</f>
        <v>37.698053400000006</v>
      </c>
      <c r="AM90" s="18">
        <v>1.65</v>
      </c>
      <c r="AN90" s="18"/>
      <c r="AO90" s="121">
        <f>AO89+AI90-AN90</f>
        <v>3229.12</v>
      </c>
      <c r="AP90" s="104"/>
      <c r="AQ90" s="43"/>
      <c r="AR90" s="48"/>
      <c r="AS90" s="41"/>
      <c r="AT90" s="41"/>
      <c r="AU90" s="41"/>
      <c r="AV90" s="41"/>
    </row>
    <row r="91" spans="1:48" s="22" customFormat="1" ht="13.5" thickBot="1" x14ac:dyDescent="0.25">
      <c r="A91" s="159"/>
      <c r="B91" s="49" t="s">
        <v>38</v>
      </c>
      <c r="C91" s="50"/>
      <c r="D91" s="51">
        <f>SUM(D88:D90)</f>
        <v>49387</v>
      </c>
      <c r="E91" s="51"/>
      <c r="F91" s="51">
        <f>SUM(F88:F90)</f>
        <v>49002</v>
      </c>
      <c r="G91" s="52"/>
      <c r="H91" s="52"/>
      <c r="I91" s="51">
        <f>SUM(I88:I90)</f>
        <v>50622</v>
      </c>
      <c r="J91" s="52"/>
      <c r="K91" s="51">
        <f>SUM(K88:K90)</f>
        <v>47611</v>
      </c>
      <c r="L91" s="21">
        <f>IF(K91&gt;0,(K88*L88+K89*L89+K90*L90)/K91,0)</f>
        <v>6.4653357417403551E-2</v>
      </c>
      <c r="M91" s="52">
        <f>M88+M89+M90</f>
        <v>44533</v>
      </c>
      <c r="N91" s="53">
        <f>IF(M91&gt;0,O91/M91,0)</f>
        <v>0.63806080883838956</v>
      </c>
      <c r="O91" s="54">
        <f>O88+O89+O90</f>
        <v>28414.762000000002</v>
      </c>
      <c r="P91" s="21">
        <f>IF(M91&gt;0,Q91/M91,0)</f>
        <v>0.22789800821862438</v>
      </c>
      <c r="Q91" s="54">
        <f>Q88+Q89+Q90</f>
        <v>10148.982</v>
      </c>
      <c r="R91" s="21">
        <f>IF(M91&gt;0,S91/M91,0)</f>
        <v>0.13404118294298609</v>
      </c>
      <c r="S91" s="54">
        <f>S88+S89+S90</f>
        <v>5969.2559999999994</v>
      </c>
      <c r="T91" s="21">
        <f>IF(M91&gt;0,U91/M91,0)</f>
        <v>0.20729710551725686</v>
      </c>
      <c r="U91" s="54">
        <f>U88+U89+U90</f>
        <v>9231.5619999999999</v>
      </c>
      <c r="V91" s="21">
        <f>IF(M91&gt;0,W91/M91,0)</f>
        <v>0.5236575348617879</v>
      </c>
      <c r="W91" s="54">
        <f>W88+W89+W90</f>
        <v>23320.041000000001</v>
      </c>
      <c r="X91" s="21">
        <f>IF(M91&gt;0,Y91/M91,0)</f>
        <v>0.39329688096467785</v>
      </c>
      <c r="Y91" s="54">
        <f>Y88+Y89+Y90</f>
        <v>17514.689999999999</v>
      </c>
      <c r="Z91" s="55">
        <f>IF(M91&gt;0,AA91/M91,0)</f>
        <v>3.0359387420564521E-3</v>
      </c>
      <c r="AA91" s="56">
        <f>SUM(AA88:AA90)</f>
        <v>135.19945999999999</v>
      </c>
      <c r="AB91" s="55">
        <f>IF(M91&gt;0,(AB88*M88+AB89*M89+AB90*M90)/M91,0)</f>
        <v>2.9888459052837225E-3</v>
      </c>
      <c r="AC91" s="55">
        <f>IF(K91&gt;0,(K88*AC88+K89*AC89+K90*AC90)/K91,0)</f>
        <v>3.3E-4</v>
      </c>
      <c r="AD91" s="52">
        <f>SUM(AD88:AD90)</f>
        <v>14.69589</v>
      </c>
      <c r="AE91" s="53">
        <f>IF(K91&gt;0,(K88*AE88+K89*AE89+K90*AE90)/K91,0)</f>
        <v>0.2056860830480351</v>
      </c>
      <c r="AF91" s="58">
        <f>SUM(AF88:AF90)</f>
        <v>118.78887030000001</v>
      </c>
      <c r="AG91" s="53">
        <f>IF(AND(AA91&gt;0),((AA88*AG88+AA89*AG89+AA90*AG90)/AA91),0)</f>
        <v>0.89273484088996569</v>
      </c>
      <c r="AH91" s="57">
        <f t="shared" si="1"/>
        <v>0.89102382512464917</v>
      </c>
      <c r="AI91" s="51">
        <f>SUM(AI88:AI90)</f>
        <v>631</v>
      </c>
      <c r="AJ91" s="21">
        <f>IF(AI91&gt;0,(AJ88*AI88+AJ89*AI89+AJ90*AI90)/AI91,0)</f>
        <v>8.4671949286846265E-2</v>
      </c>
      <c r="AK91" s="53">
        <f>IF(K91&gt;0,(AK88*K88+AK89*K89+AK90*K90)/K91,0)</f>
        <v>0.20499944970700049</v>
      </c>
      <c r="AL91" s="58">
        <f>SUM(AL88:AL90)</f>
        <v>118.4063847</v>
      </c>
      <c r="AM91" s="56"/>
      <c r="AN91" s="56">
        <f>SUM(AN88:AN90)</f>
        <v>0</v>
      </c>
      <c r="AO91" s="105"/>
      <c r="AP91" s="106">
        <f>AO90</f>
        <v>3229.12</v>
      </c>
      <c r="AQ91" s="51">
        <f>SUM(AQ88:AQ90)</f>
        <v>0</v>
      </c>
      <c r="AR91" s="59"/>
      <c r="AS91" s="58"/>
      <c r="AT91" s="58"/>
      <c r="AU91" s="58"/>
      <c r="AV91" s="58"/>
    </row>
    <row r="92" spans="1:48" x14ac:dyDescent="0.2">
      <c r="A92" s="157">
        <v>23</v>
      </c>
      <c r="B92" s="23">
        <v>1</v>
      </c>
      <c r="C92" s="11" t="s">
        <v>56</v>
      </c>
      <c r="D92" s="12">
        <v>4520</v>
      </c>
      <c r="E92" s="12">
        <v>1</v>
      </c>
      <c r="F92" s="12">
        <v>10730</v>
      </c>
      <c r="G92" s="13">
        <v>0.9</v>
      </c>
      <c r="H92" s="13">
        <v>4.4000000000000004</v>
      </c>
      <c r="I92" s="12">
        <v>10667</v>
      </c>
      <c r="J92" s="13">
        <v>6</v>
      </c>
      <c r="K92" s="12">
        <v>15826</v>
      </c>
      <c r="L92" s="14">
        <v>7.0999999999999994E-2</v>
      </c>
      <c r="M92" s="24">
        <f>ROUND(K92*(1-L92),0)</f>
        <v>14702</v>
      </c>
      <c r="N92" s="15">
        <v>0.59099999999999997</v>
      </c>
      <c r="O92" s="25">
        <f>M92*N92</f>
        <v>8688.8819999999996</v>
      </c>
      <c r="P92" s="14">
        <v>0.313</v>
      </c>
      <c r="Q92" s="25">
        <f>M92*P92</f>
        <v>4601.7259999999997</v>
      </c>
      <c r="R92" s="16">
        <v>9.6000000000000002E-2</v>
      </c>
      <c r="S92" s="25">
        <f>M92*R92</f>
        <v>1411.3920000000001</v>
      </c>
      <c r="T92" s="26">
        <v>0.19500000000000001</v>
      </c>
      <c r="U92" s="25">
        <f>M92*T92</f>
        <v>2866.89</v>
      </c>
      <c r="V92" s="16">
        <v>0.54400000000000004</v>
      </c>
      <c r="W92" s="25">
        <f>M92*V92</f>
        <v>7997.8880000000008</v>
      </c>
      <c r="X92" s="16">
        <v>0.4</v>
      </c>
      <c r="Y92" s="25">
        <f>X92*M92</f>
        <v>5880.8</v>
      </c>
      <c r="Z92" s="17">
        <v>3.2799999999999999E-3</v>
      </c>
      <c r="AA92" s="18">
        <f>M92*Z92</f>
        <v>48.222560000000001</v>
      </c>
      <c r="AB92" s="27">
        <f>IF(M92&gt;0,(AD92+AL92)/M92,0)</f>
        <v>3.4043975785607405E-3</v>
      </c>
      <c r="AC92" s="17">
        <v>3.2000000000000003E-4</v>
      </c>
      <c r="AD92" s="24">
        <f>AC92*M92</f>
        <v>4.7046400000000004</v>
      </c>
      <c r="AE92" s="117">
        <v>0.2208</v>
      </c>
      <c r="AF92" s="30">
        <f>AI92*(1-AJ92)*AE92</f>
        <v>47.430489600000001</v>
      </c>
      <c r="AG92" s="28">
        <f>IF(AND(AE92&gt;0,AC92&gt;0,Z92&gt;0),((Z92-AC92)*AE92)/((AE92-AC92)*Z92),0)</f>
        <v>0.90374880526744295</v>
      </c>
      <c r="AH92" s="60">
        <f t="shared" si="1"/>
        <v>0.90737939650480393</v>
      </c>
      <c r="AI92" s="12">
        <v>234</v>
      </c>
      <c r="AJ92" s="14">
        <v>8.2000000000000003E-2</v>
      </c>
      <c r="AK92" s="15">
        <v>0.21110000000000001</v>
      </c>
      <c r="AL92" s="30">
        <f>AI92*(1-AJ92)*AK92</f>
        <v>45.346813200000007</v>
      </c>
      <c r="AM92" s="19">
        <v>1.7</v>
      </c>
      <c r="AN92" s="19">
        <v>811.22</v>
      </c>
      <c r="AO92" s="101">
        <f>AO90+AI92-AN92</f>
        <v>2651.8999999999996</v>
      </c>
      <c r="AP92" s="102"/>
      <c r="AQ92" s="12"/>
      <c r="AR92" s="31"/>
      <c r="AS92" s="20"/>
      <c r="AT92" s="20"/>
      <c r="AU92" s="20"/>
      <c r="AV92" s="20"/>
    </row>
    <row r="93" spans="1:48" x14ac:dyDescent="0.2">
      <c r="A93" s="158"/>
      <c r="B93" s="33">
        <v>2</v>
      </c>
      <c r="C93" s="46" t="s">
        <v>50</v>
      </c>
      <c r="D93" s="34">
        <v>19273</v>
      </c>
      <c r="E93" s="34">
        <v>6</v>
      </c>
      <c r="F93" s="34">
        <v>16730</v>
      </c>
      <c r="G93" s="35">
        <v>1.3</v>
      </c>
      <c r="H93" s="35">
        <v>6.7</v>
      </c>
      <c r="I93" s="34">
        <v>17062</v>
      </c>
      <c r="J93" s="35">
        <v>5.6</v>
      </c>
      <c r="K93" s="34">
        <v>16144</v>
      </c>
      <c r="L93" s="36">
        <v>7.1999999999999995E-2</v>
      </c>
      <c r="M93" s="37">
        <f>ROUND(K93*(1-L93),0)</f>
        <v>14982</v>
      </c>
      <c r="N93" s="38">
        <v>0.51300000000000001</v>
      </c>
      <c r="O93" s="25">
        <f>M93*N93</f>
        <v>7685.7660000000005</v>
      </c>
      <c r="P93" s="36">
        <v>0.308</v>
      </c>
      <c r="Q93" s="25">
        <f>M93*P93</f>
        <v>4614.4560000000001</v>
      </c>
      <c r="R93" s="39">
        <v>0.17899999999999999</v>
      </c>
      <c r="S93" s="25">
        <f>M93*R93</f>
        <v>2681.7779999999998</v>
      </c>
      <c r="T93" s="28">
        <v>0.248</v>
      </c>
      <c r="U93" s="25">
        <f>M93*T93</f>
        <v>3715.5360000000001</v>
      </c>
      <c r="V93" s="39">
        <v>0.48099999999999998</v>
      </c>
      <c r="W93" s="25">
        <f>M93*V93</f>
        <v>7206.3419999999996</v>
      </c>
      <c r="X93" s="39">
        <v>0.4</v>
      </c>
      <c r="Y93" s="25">
        <f>X93*M93</f>
        <v>5992.8</v>
      </c>
      <c r="Z93" s="40">
        <v>3.0599999999999998E-3</v>
      </c>
      <c r="AA93" s="18">
        <f>M93*Z93</f>
        <v>45.844919999999995</v>
      </c>
      <c r="AB93" s="27">
        <f>IF(M93&gt;0,(AD93+AL93)/M93,0)</f>
        <v>3.2518789747697243E-3</v>
      </c>
      <c r="AC93" s="40">
        <v>2.7E-4</v>
      </c>
      <c r="AD93" s="37">
        <f>AC93*M93</f>
        <v>4.04514</v>
      </c>
      <c r="AE93" s="28">
        <v>0.2261</v>
      </c>
      <c r="AF93" s="41">
        <f>AI93*(1-AJ93)*AE93</f>
        <v>45.356564400000003</v>
      </c>
      <c r="AG93" s="28">
        <f>IF(AND(AE93&gt;0,AC93&gt;0,Z93&gt;0),((Z93-AC93)*AE93)/((AE93-AC93)*Z93),0)</f>
        <v>0.91285480228490457</v>
      </c>
      <c r="AH93" s="29">
        <f t="shared" si="1"/>
        <v>0.91808415890101291</v>
      </c>
      <c r="AI93" s="34">
        <v>219</v>
      </c>
      <c r="AJ93" s="36">
        <v>8.4000000000000005E-2</v>
      </c>
      <c r="AK93" s="38">
        <v>0.22270000000000001</v>
      </c>
      <c r="AL93" s="41">
        <f>AI93*(1-AJ93)*AK93</f>
        <v>44.674510800000007</v>
      </c>
      <c r="AM93" s="42">
        <v>1.7</v>
      </c>
      <c r="AN93" s="42"/>
      <c r="AO93" s="121">
        <f>AO92+AI93-AN93</f>
        <v>2870.8999999999996</v>
      </c>
      <c r="AP93" s="104"/>
      <c r="AQ93" s="43"/>
      <c r="AR93" s="44"/>
      <c r="AS93" s="45"/>
      <c r="AT93" s="45"/>
      <c r="AU93" s="45"/>
      <c r="AV93" s="45"/>
    </row>
    <row r="94" spans="1:48" x14ac:dyDescent="0.2">
      <c r="A94" s="158"/>
      <c r="B94" s="33">
        <v>3</v>
      </c>
      <c r="C94" s="46" t="s">
        <v>52</v>
      </c>
      <c r="D94" s="43">
        <v>16900</v>
      </c>
      <c r="E94" s="43">
        <v>5</v>
      </c>
      <c r="F94" s="43">
        <v>18733</v>
      </c>
      <c r="G94" s="37">
        <v>0.8</v>
      </c>
      <c r="H94" s="37">
        <v>4.4000000000000004</v>
      </c>
      <c r="I94" s="43">
        <v>18734</v>
      </c>
      <c r="J94" s="37">
        <v>4.5999999999999996</v>
      </c>
      <c r="K94" s="43">
        <v>16169</v>
      </c>
      <c r="L94" s="39">
        <v>7.0999999999999994E-2</v>
      </c>
      <c r="M94" s="37">
        <f>ROUND(K94*(1-L94),0)</f>
        <v>15021</v>
      </c>
      <c r="N94" s="28">
        <v>0.67600000000000005</v>
      </c>
      <c r="O94" s="25">
        <f>M94*N94</f>
        <v>10154.196</v>
      </c>
      <c r="P94" s="39">
        <v>0.23400000000000001</v>
      </c>
      <c r="Q94" s="25">
        <f>M94*P94</f>
        <v>3514.9140000000002</v>
      </c>
      <c r="R94" s="39">
        <v>0.09</v>
      </c>
      <c r="S94" s="25">
        <f>M94*R94</f>
        <v>1351.8899999999999</v>
      </c>
      <c r="T94" s="28">
        <v>0.25800000000000001</v>
      </c>
      <c r="U94" s="25">
        <f>M94*T94</f>
        <v>3875.4180000000001</v>
      </c>
      <c r="V94" s="39">
        <v>0.47</v>
      </c>
      <c r="W94" s="25">
        <f>M94*V94</f>
        <v>7059.87</v>
      </c>
      <c r="X94" s="39">
        <v>0.4</v>
      </c>
      <c r="Y94" s="25">
        <f>X94*M94</f>
        <v>6008.4000000000005</v>
      </c>
      <c r="Z94" s="47">
        <v>3.1099999999999999E-3</v>
      </c>
      <c r="AA94" s="18">
        <f>M94*Z94</f>
        <v>46.715309999999995</v>
      </c>
      <c r="AB94" s="27">
        <f>IF(M94&gt;0,(AD94+AL94)/M94,0)</f>
        <v>3.2243660874775315E-3</v>
      </c>
      <c r="AC94" s="47">
        <v>2.5999999999999998E-4</v>
      </c>
      <c r="AD94" s="37">
        <f>AC94*M94</f>
        <v>3.9054599999999997</v>
      </c>
      <c r="AE94" s="28">
        <v>0.2228</v>
      </c>
      <c r="AF94" s="41">
        <f>AI94*(1-AJ94)*AE94</f>
        <v>45.053502000000002</v>
      </c>
      <c r="AG94" s="28">
        <f>IF(AND(AE94&gt;0,AC94&gt;0,Z94&gt;0),((Z94-AC94)*AE94)/((AE94-AC94)*Z94),0)</f>
        <v>0.91746936928423872</v>
      </c>
      <c r="AH94" s="29">
        <f t="shared" si="1"/>
        <v>0.9204508124747629</v>
      </c>
      <c r="AI94" s="43">
        <v>221</v>
      </c>
      <c r="AJ94" s="39">
        <v>8.5000000000000006E-2</v>
      </c>
      <c r="AK94" s="28">
        <v>0.22020000000000001</v>
      </c>
      <c r="AL94" s="41">
        <f>AI94*(1-AJ94)*AK94</f>
        <v>44.527743000000001</v>
      </c>
      <c r="AM94" s="18">
        <v>1.66</v>
      </c>
      <c r="AN94" s="18"/>
      <c r="AO94" s="121">
        <f>AO93+AI94-AN94</f>
        <v>3091.8999999999996</v>
      </c>
      <c r="AP94" s="104"/>
      <c r="AQ94" s="43"/>
      <c r="AR94" s="48"/>
      <c r="AS94" s="41"/>
      <c r="AT94" s="41"/>
      <c r="AU94" s="41"/>
      <c r="AV94" s="41"/>
    </row>
    <row r="95" spans="1:48" s="22" customFormat="1" ht="13.5" thickBot="1" x14ac:dyDescent="0.25">
      <c r="A95" s="159"/>
      <c r="B95" s="49" t="s">
        <v>38</v>
      </c>
      <c r="C95" s="50"/>
      <c r="D95" s="51">
        <f>SUM(D92:D94)</f>
        <v>40693</v>
      </c>
      <c r="E95" s="51"/>
      <c r="F95" s="51">
        <f>SUM(F92:F94)</f>
        <v>46193</v>
      </c>
      <c r="G95" s="52"/>
      <c r="H95" s="52"/>
      <c r="I95" s="51">
        <f>SUM(I92:I94)</f>
        <v>46463</v>
      </c>
      <c r="J95" s="52"/>
      <c r="K95" s="51">
        <f>SUM(K92:K94)</f>
        <v>48139</v>
      </c>
      <c r="L95" s="21">
        <f>IF(K95&gt;0,(K92*L92+K93*L93+K94*L94)/K95,0)</f>
        <v>7.1335362180352732E-2</v>
      </c>
      <c r="M95" s="52">
        <f>M92+M93+M94</f>
        <v>44705</v>
      </c>
      <c r="N95" s="53">
        <f>IF(M95&gt;0,O95/M95,0)</f>
        <v>0.59342006486970145</v>
      </c>
      <c r="O95" s="54">
        <f>O92+O93+O94</f>
        <v>26528.844000000001</v>
      </c>
      <c r="P95" s="21">
        <f>IF(M95&gt;0,Q95/M95,0)</f>
        <v>0.28478013645006156</v>
      </c>
      <c r="Q95" s="54">
        <f>Q92+Q93+Q94</f>
        <v>12731.096000000001</v>
      </c>
      <c r="R95" s="21">
        <f>IF(M95&gt;0,S95/M95,0)</f>
        <v>0.1217997986802371</v>
      </c>
      <c r="S95" s="54">
        <f>S92+S93+S94</f>
        <v>5445.0599999999995</v>
      </c>
      <c r="T95" s="21">
        <f>IF(M95&gt;0,U95/M95,0)</f>
        <v>0.23393007493568951</v>
      </c>
      <c r="U95" s="54">
        <f>U92+U93+U94</f>
        <v>10457.843999999999</v>
      </c>
      <c r="V95" s="21">
        <f>IF(M95&gt;0,W95/M95,0)</f>
        <v>0.49802259255116876</v>
      </c>
      <c r="W95" s="54">
        <f>W92+W93+W94</f>
        <v>22264.1</v>
      </c>
      <c r="X95" s="21">
        <f>IF(M95&gt;0,Y95/M95,0)</f>
        <v>0.4</v>
      </c>
      <c r="Y95" s="54">
        <f>Y92+Y93+Y94</f>
        <v>17882</v>
      </c>
      <c r="Z95" s="55">
        <f>IF(M95&gt;0,AA95/M95,0)</f>
        <v>3.1491508779778543E-3</v>
      </c>
      <c r="AA95" s="56">
        <f>SUM(AA92:AA94)</f>
        <v>140.78278999999998</v>
      </c>
      <c r="AB95" s="55">
        <f>IF(M95&gt;0,(AB92*M92+AB93*M93+AB94*M94)/M95,0)</f>
        <v>3.2927929090705737E-3</v>
      </c>
      <c r="AC95" s="55">
        <f>IF(K95&gt;0,(K92*AC92+K93*AC93+K94*AC94)/K95,0)</f>
        <v>2.830790003946904E-4</v>
      </c>
      <c r="AD95" s="52">
        <f>SUM(AD92:AD94)</f>
        <v>12.655240000000001</v>
      </c>
      <c r="AE95" s="53">
        <f>IF(K95&gt;0,(K92*AE92+K93*AE93+K94*AE94)/K95,0)</f>
        <v>0.22324918257545856</v>
      </c>
      <c r="AF95" s="58">
        <f>SUM(AF92:AF94)</f>
        <v>137.84055600000002</v>
      </c>
      <c r="AG95" s="53">
        <f>IF(AND(AA95&gt;0),((AA92*AG92+AA93*AG93+AA94*AG94)/AA95),0)</f>
        <v>0.91126694087340188</v>
      </c>
      <c r="AH95" s="57">
        <f t="shared" si="1"/>
        <v>0.91521891297764246</v>
      </c>
      <c r="AI95" s="51">
        <f>SUM(AI92:AI94)</f>
        <v>674</v>
      </c>
      <c r="AJ95" s="21">
        <f>IF(AI95&gt;0,(AJ92*AI92+AJ93*AI93+AJ94*AI94)/AI95,0)</f>
        <v>8.3633531157270027E-2</v>
      </c>
      <c r="AK95" s="53">
        <f>IF(K95&gt;0,(AK92*K92+AK93*K93+AK94*K94)/K95,0)</f>
        <v>0.21804672303122213</v>
      </c>
      <c r="AL95" s="58">
        <f>SUM(AL92:AL94)</f>
        <v>134.54906700000004</v>
      </c>
      <c r="AM95" s="56"/>
      <c r="AN95" s="56">
        <f>SUM(AN92:AN94)</f>
        <v>811.22</v>
      </c>
      <c r="AO95" s="105"/>
      <c r="AP95" s="106">
        <f>AO94</f>
        <v>3091.8999999999996</v>
      </c>
      <c r="AQ95" s="51">
        <f>SUM(AQ92:AQ94)</f>
        <v>0</v>
      </c>
      <c r="AR95" s="59"/>
      <c r="AS95" s="58"/>
      <c r="AT95" s="58"/>
      <c r="AU95" s="58"/>
      <c r="AV95" s="58"/>
    </row>
    <row r="96" spans="1:48" x14ac:dyDescent="0.2">
      <c r="A96" s="157">
        <v>24</v>
      </c>
      <c r="B96" s="23">
        <v>1</v>
      </c>
      <c r="C96" s="11" t="s">
        <v>56</v>
      </c>
      <c r="D96" s="12">
        <v>18303</v>
      </c>
      <c r="E96" s="12">
        <v>1</v>
      </c>
      <c r="F96" s="12">
        <v>18141</v>
      </c>
      <c r="G96" s="13">
        <v>1</v>
      </c>
      <c r="H96" s="13">
        <v>3.7</v>
      </c>
      <c r="I96" s="12">
        <v>17761</v>
      </c>
      <c r="J96" s="13">
        <v>3.9</v>
      </c>
      <c r="K96" s="12">
        <v>16235</v>
      </c>
      <c r="L96" s="14">
        <v>7.2999999999999995E-2</v>
      </c>
      <c r="M96" s="24">
        <f>ROUND(K96*(1-L96),0)</f>
        <v>15050</v>
      </c>
      <c r="N96" s="15">
        <v>0.755</v>
      </c>
      <c r="O96" s="25">
        <f>M96*N96</f>
        <v>11362.75</v>
      </c>
      <c r="P96" s="14">
        <v>0.20699999999999999</v>
      </c>
      <c r="Q96" s="25">
        <f>M96*P96</f>
        <v>3115.35</v>
      </c>
      <c r="R96" s="16">
        <v>3.7999999999999999E-2</v>
      </c>
      <c r="S96" s="25">
        <f>M96*R96</f>
        <v>571.9</v>
      </c>
      <c r="T96" s="26">
        <v>0.246</v>
      </c>
      <c r="U96" s="25">
        <f>M96*T96</f>
        <v>3702.2999999999997</v>
      </c>
      <c r="V96" s="16">
        <v>0.48099999999999998</v>
      </c>
      <c r="W96" s="25">
        <f>M96*V96</f>
        <v>7239.05</v>
      </c>
      <c r="X96" s="16">
        <v>0.4</v>
      </c>
      <c r="Y96" s="25">
        <f>X96*M96</f>
        <v>6020</v>
      </c>
      <c r="Z96" s="17">
        <v>2.9399999999999999E-3</v>
      </c>
      <c r="AA96" s="18">
        <f>M96*Z96</f>
        <v>44.247</v>
      </c>
      <c r="AB96" s="27">
        <f>IF(M96&gt;0,(AD96+AL96)/M96,0)</f>
        <v>3.166202857142857E-3</v>
      </c>
      <c r="AC96" s="17">
        <v>2.5999999999999998E-4</v>
      </c>
      <c r="AD96" s="24">
        <f>AC96*M96</f>
        <v>3.9129999999999998</v>
      </c>
      <c r="AE96" s="117">
        <v>0.22389999999999999</v>
      </c>
      <c r="AF96" s="30">
        <f>AI96*(1-AJ96)*AE96</f>
        <v>43.757896500000001</v>
      </c>
      <c r="AG96" s="28">
        <f>IF(AND(AE96&gt;0,AC96&gt;0,Z96&gt;0),((Z96-AC96)*AE96)/((AE96-AC96)*Z96),0)</f>
        <v>0.91262439513455196</v>
      </c>
      <c r="AH96" s="60">
        <f t="shared" si="1"/>
        <v>0.91895030138722211</v>
      </c>
      <c r="AI96" s="12">
        <v>215</v>
      </c>
      <c r="AJ96" s="14">
        <v>9.0999999999999998E-2</v>
      </c>
      <c r="AK96" s="15">
        <v>0.2238</v>
      </c>
      <c r="AL96" s="30">
        <f>AI96*(1-AJ96)*AK96</f>
        <v>43.738353000000004</v>
      </c>
      <c r="AM96" s="19">
        <v>1.7</v>
      </c>
      <c r="AN96" s="19"/>
      <c r="AO96" s="101">
        <f>AO94+AI96-AN96</f>
        <v>3306.8999999999996</v>
      </c>
      <c r="AP96" s="102"/>
      <c r="AQ96" s="12"/>
      <c r="AR96" s="31"/>
      <c r="AS96" s="20"/>
      <c r="AT96" s="20"/>
      <c r="AU96" s="20"/>
      <c r="AV96" s="20"/>
    </row>
    <row r="97" spans="1:48" x14ac:dyDescent="0.2">
      <c r="A97" s="158"/>
      <c r="B97" s="33">
        <v>2</v>
      </c>
      <c r="C97" s="11" t="s">
        <v>53</v>
      </c>
      <c r="D97" s="34">
        <v>18587</v>
      </c>
      <c r="E97" s="34">
        <v>4</v>
      </c>
      <c r="F97" s="34">
        <v>16257</v>
      </c>
      <c r="G97" s="35">
        <v>1.3</v>
      </c>
      <c r="H97" s="35">
        <v>6.4</v>
      </c>
      <c r="I97" s="34">
        <v>17256</v>
      </c>
      <c r="J97" s="35">
        <v>3.9</v>
      </c>
      <c r="K97" s="34">
        <v>16205</v>
      </c>
      <c r="L97" s="36">
        <v>6.4000000000000001E-2</v>
      </c>
      <c r="M97" s="37">
        <f>ROUND(K97*(1-L97),0)</f>
        <v>15168</v>
      </c>
      <c r="N97" s="38">
        <v>0.751</v>
      </c>
      <c r="O97" s="25">
        <f>M97*N97</f>
        <v>11391.168</v>
      </c>
      <c r="P97" s="36">
        <v>0.224</v>
      </c>
      <c r="Q97" s="25">
        <f>M97*P97</f>
        <v>3397.6320000000001</v>
      </c>
      <c r="R97" s="39">
        <v>2.5000000000000001E-2</v>
      </c>
      <c r="S97" s="25">
        <f>M97*R97</f>
        <v>379.20000000000005</v>
      </c>
      <c r="T97" s="28">
        <v>0.24099999999999999</v>
      </c>
      <c r="U97" s="25">
        <f>M97*T97</f>
        <v>3655.4879999999998</v>
      </c>
      <c r="V97" s="39">
        <v>0.49399999999999999</v>
      </c>
      <c r="W97" s="25">
        <f>M97*V97</f>
        <v>7492.9920000000002</v>
      </c>
      <c r="X97" s="39">
        <v>0.4</v>
      </c>
      <c r="Y97" s="25">
        <f>X97*M97</f>
        <v>6067.2000000000007</v>
      </c>
      <c r="Z97" s="40">
        <v>2.8400000000000001E-3</v>
      </c>
      <c r="AA97" s="18">
        <f>M97*Z97</f>
        <v>43.077120000000001</v>
      </c>
      <c r="AB97" s="27">
        <f>IF(M97&gt;0,(AD97+AL97)/M97,0)</f>
        <v>3.1346636339662452E-3</v>
      </c>
      <c r="AC97" s="40">
        <v>2.5000000000000001E-4</v>
      </c>
      <c r="AD97" s="37">
        <f>AC97*M97</f>
        <v>3.7920000000000003</v>
      </c>
      <c r="AE97" s="28">
        <v>0.2278</v>
      </c>
      <c r="AF97" s="41">
        <f>AI97*(1-AJ97)*AE97</f>
        <v>44.736503000000006</v>
      </c>
      <c r="AG97" s="28">
        <f>IF(AND(AE97&gt;0,AC97&gt;0,Z97&gt;0),((Z97-AC97)*AE97)/((AE97-AC97)*Z97),0)</f>
        <v>0.91297377762510035</v>
      </c>
      <c r="AH97" s="29">
        <f t="shared" si="1"/>
        <v>0.92128037904078286</v>
      </c>
      <c r="AI97" s="34">
        <v>217</v>
      </c>
      <c r="AJ97" s="36">
        <v>9.5000000000000001E-2</v>
      </c>
      <c r="AK97" s="38">
        <v>0.2228</v>
      </c>
      <c r="AL97" s="41">
        <f>AI97*(1-AJ97)*AK97</f>
        <v>43.754578000000002</v>
      </c>
      <c r="AM97" s="42">
        <v>1.75</v>
      </c>
      <c r="AN97" s="42"/>
      <c r="AO97" s="121">
        <f>AO96+AI97-AN97</f>
        <v>3523.8999999999996</v>
      </c>
      <c r="AP97" s="104"/>
      <c r="AQ97" s="43"/>
      <c r="AR97" s="44"/>
      <c r="AS97" s="45"/>
      <c r="AT97" s="45"/>
      <c r="AU97" s="45"/>
      <c r="AV97" s="45"/>
    </row>
    <row r="98" spans="1:48" x14ac:dyDescent="0.2">
      <c r="A98" s="158"/>
      <c r="B98" s="33">
        <v>3</v>
      </c>
      <c r="C98" s="46" t="s">
        <v>52</v>
      </c>
      <c r="D98" s="43">
        <v>16900</v>
      </c>
      <c r="E98" s="43">
        <v>3</v>
      </c>
      <c r="F98" s="43">
        <v>15879</v>
      </c>
      <c r="G98" s="37">
        <v>1.2</v>
      </c>
      <c r="H98" s="37">
        <v>6</v>
      </c>
      <c r="I98" s="43">
        <v>15933</v>
      </c>
      <c r="J98" s="37">
        <v>3.6</v>
      </c>
      <c r="K98" s="43">
        <v>15948</v>
      </c>
      <c r="L98" s="39">
        <v>7.2999999999999995E-2</v>
      </c>
      <c r="M98" s="37">
        <f>ROUND(K98*(1-L98),0)</f>
        <v>14784</v>
      </c>
      <c r="N98" s="28">
        <v>0.64100000000000001</v>
      </c>
      <c r="O98" s="25">
        <f>M98*N98</f>
        <v>9476.5439999999999</v>
      </c>
      <c r="P98" s="39">
        <v>0.29899999999999999</v>
      </c>
      <c r="Q98" s="25">
        <f>M98*P98</f>
        <v>4420.4160000000002</v>
      </c>
      <c r="R98" s="39">
        <v>0.06</v>
      </c>
      <c r="S98" s="25">
        <f>M98*R98</f>
        <v>887.04</v>
      </c>
      <c r="T98" s="28">
        <v>0.25700000000000001</v>
      </c>
      <c r="U98" s="25">
        <f>M98*T98</f>
        <v>3799.4880000000003</v>
      </c>
      <c r="V98" s="39">
        <v>0.47799999999999998</v>
      </c>
      <c r="W98" s="25">
        <f>M98*V98</f>
        <v>7066.7519999999995</v>
      </c>
      <c r="X98" s="39">
        <v>0.4</v>
      </c>
      <c r="Y98" s="25">
        <f>X98*M98</f>
        <v>5913.6</v>
      </c>
      <c r="Z98" s="47">
        <v>2.9199999999999999E-3</v>
      </c>
      <c r="AA98" s="18">
        <f>M98*Z98</f>
        <v>43.169280000000001</v>
      </c>
      <c r="AB98" s="27">
        <f>IF(M98&gt;0,(AD98+AL98)/M98,0)</f>
        <v>3.6231046536796541E-3</v>
      </c>
      <c r="AC98" s="47">
        <v>2.7E-4</v>
      </c>
      <c r="AD98" s="37">
        <f>AC98*M98</f>
        <v>3.9916800000000001</v>
      </c>
      <c r="AE98" s="28">
        <v>0.22439999999999999</v>
      </c>
      <c r="AF98" s="41">
        <f>AI98*(1-AJ98)*AE98</f>
        <v>50.748284400000003</v>
      </c>
      <c r="AG98" s="28">
        <f>IF(AND(AE98&gt;0,AC98&gt;0,Z98&gt;0),((Z98-AC98)*AE98)/((AE98-AC98)*Z98),0)</f>
        <v>0.90862751497571448</v>
      </c>
      <c r="AH98" s="29">
        <f t="shared" si="1"/>
        <v>0.92661964282278897</v>
      </c>
      <c r="AI98" s="43">
        <v>251</v>
      </c>
      <c r="AJ98" s="39">
        <v>9.9000000000000005E-2</v>
      </c>
      <c r="AK98" s="28">
        <v>0.21920000000000001</v>
      </c>
      <c r="AL98" s="41">
        <f>AI98*(1-AJ98)*AK98</f>
        <v>49.572299200000003</v>
      </c>
      <c r="AM98" s="18">
        <v>1.67</v>
      </c>
      <c r="AN98" s="18"/>
      <c r="AO98" s="121">
        <f>AO97+AI98-AN98</f>
        <v>3774.8999999999996</v>
      </c>
      <c r="AP98" s="104"/>
      <c r="AQ98" s="43"/>
      <c r="AR98" s="48"/>
      <c r="AS98" s="41"/>
      <c r="AT98" s="41"/>
      <c r="AU98" s="41"/>
      <c r="AV98" s="41"/>
    </row>
    <row r="99" spans="1:48" s="22" customFormat="1" ht="13.5" thickBot="1" x14ac:dyDescent="0.25">
      <c r="A99" s="159"/>
      <c r="B99" s="49" t="s">
        <v>38</v>
      </c>
      <c r="C99" s="50"/>
      <c r="D99" s="51">
        <f>SUM(D96:D98)</f>
        <v>53790</v>
      </c>
      <c r="E99" s="51"/>
      <c r="F99" s="51">
        <f>SUM(F96:F98)</f>
        <v>50277</v>
      </c>
      <c r="G99" s="52"/>
      <c r="H99" s="52"/>
      <c r="I99" s="51">
        <f>SUM(I96:I98)</f>
        <v>50950</v>
      </c>
      <c r="J99" s="52"/>
      <c r="K99" s="51">
        <f>SUM(K96:K98)</f>
        <v>48388</v>
      </c>
      <c r="L99" s="21">
        <f>IF(K99&gt;0,(K96*L96+K97*L97+K98*L98)/K99,0)</f>
        <v>6.9985926262709774E-2</v>
      </c>
      <c r="M99" s="52">
        <f>M96+M97+M98</f>
        <v>45002</v>
      </c>
      <c r="N99" s="53">
        <f>IF(M99&gt;0,O99/M99,0)</f>
        <v>0.71620065774854447</v>
      </c>
      <c r="O99" s="54">
        <f>O96+O97+O98</f>
        <v>32230.462</v>
      </c>
      <c r="P99" s="21">
        <f>IF(M99&gt;0,Q99/M99,0)</f>
        <v>0.2429536020621306</v>
      </c>
      <c r="Q99" s="54">
        <f>Q96+Q97+Q98</f>
        <v>10933.398000000001</v>
      </c>
      <c r="R99" s="21">
        <f>IF(M99&gt;0,S99/M99,0)</f>
        <v>4.0845740189324915E-2</v>
      </c>
      <c r="S99" s="54">
        <f>S96+S97+S98</f>
        <v>1838.1399999999999</v>
      </c>
      <c r="T99" s="21">
        <f>IF(M99&gt;0,U99/M99,0)</f>
        <v>0.24792844762455002</v>
      </c>
      <c r="U99" s="54">
        <f>U96+U97+U98</f>
        <v>11157.276</v>
      </c>
      <c r="V99" s="21">
        <f>IF(M99&gt;0,W99/M99,0)</f>
        <v>0.48439611572818991</v>
      </c>
      <c r="W99" s="54">
        <f>W96+W97+W98</f>
        <v>21798.794000000002</v>
      </c>
      <c r="X99" s="21">
        <f>IF(M99&gt;0,Y99/M99,0)</f>
        <v>0.40000000000000008</v>
      </c>
      <c r="Y99" s="54">
        <f>Y96+Y97+Y98</f>
        <v>18000.800000000003</v>
      </c>
      <c r="Z99" s="55">
        <f>IF(M99&gt;0,AA99/M99,0)</f>
        <v>2.8997244566908139E-3</v>
      </c>
      <c r="AA99" s="56">
        <f>SUM(AA96:AA98)</f>
        <v>130.49340000000001</v>
      </c>
      <c r="AB99" s="55">
        <f>IF(M99&gt;0,(AB96*M96+AB97*M97+AB98*M98)/M99,0)</f>
        <v>3.3056733078529847E-3</v>
      </c>
      <c r="AC99" s="55">
        <f>IF(K99&gt;0,(K96*AC96+K97*AC97+K98*AC98)/K99,0)</f>
        <v>2.5994688765809703E-4</v>
      </c>
      <c r="AD99" s="52">
        <f>SUM(AD96:AD98)</f>
        <v>11.696680000000001</v>
      </c>
      <c r="AE99" s="53">
        <f>IF(K99&gt;0,(K96*AE96+K97*AE97+K98*AE98)/K99,0)</f>
        <v>0.22537089154335785</v>
      </c>
      <c r="AF99" s="58">
        <f>SUM(AF96:AF98)</f>
        <v>139.24268390000003</v>
      </c>
      <c r="AG99" s="53">
        <f>IF(AND(AA99&gt;0),((AA96*AG96+AA97*AG97+AA98*AG98)/AA99),0)</f>
        <v>0.9114174984851271</v>
      </c>
      <c r="AH99" s="57">
        <f t="shared" si="1"/>
        <v>0.92244377366813157</v>
      </c>
      <c r="AI99" s="51">
        <f>SUM(AI96:AI98)</f>
        <v>683</v>
      </c>
      <c r="AJ99" s="21">
        <f>IF(AI99&gt;0,(AJ96*AI96+AJ97*AI97+AJ98*AI98)/AI99,0)</f>
        <v>9.5210834553440704E-2</v>
      </c>
      <c r="AK99" s="53">
        <f>IF(K99&gt;0,(AK96*K96+AK97*K97+AK98*K98)/K99,0)</f>
        <v>0.221949008018517</v>
      </c>
      <c r="AL99" s="58">
        <f>SUM(AL96:AL98)</f>
        <v>137.0652302</v>
      </c>
      <c r="AM99" s="56"/>
      <c r="AN99" s="56">
        <f>SUM(AN96:AN98)</f>
        <v>0</v>
      </c>
      <c r="AO99" s="105"/>
      <c r="AP99" s="106">
        <f>AO98</f>
        <v>3774.8999999999996</v>
      </c>
      <c r="AQ99" s="51">
        <f>SUM(AQ96:AQ98)</f>
        <v>0</v>
      </c>
      <c r="AR99" s="59"/>
      <c r="AS99" s="58"/>
      <c r="AT99" s="58"/>
      <c r="AU99" s="58"/>
      <c r="AV99" s="58"/>
    </row>
    <row r="100" spans="1:48" x14ac:dyDescent="0.2">
      <c r="A100" s="160">
        <v>25</v>
      </c>
      <c r="B100" s="33">
        <v>1</v>
      </c>
      <c r="C100" s="11" t="s">
        <v>56</v>
      </c>
      <c r="D100" s="12">
        <v>17092</v>
      </c>
      <c r="E100" s="12">
        <v>0</v>
      </c>
      <c r="F100" s="12">
        <v>16095</v>
      </c>
      <c r="G100" s="13">
        <v>1.4</v>
      </c>
      <c r="H100" s="13">
        <v>5</v>
      </c>
      <c r="I100" s="12">
        <v>16745</v>
      </c>
      <c r="J100" s="13">
        <v>3.3</v>
      </c>
      <c r="K100" s="12">
        <v>15342</v>
      </c>
      <c r="L100" s="14">
        <v>6.7000000000000004E-2</v>
      </c>
      <c r="M100" s="24">
        <f>ROUND(K100*(1-L100),0)</f>
        <v>14314</v>
      </c>
      <c r="N100" s="15">
        <v>0.63300000000000001</v>
      </c>
      <c r="O100" s="25">
        <f>M100*N100</f>
        <v>9060.7620000000006</v>
      </c>
      <c r="P100" s="14">
        <v>0.315</v>
      </c>
      <c r="Q100" s="25">
        <f>M100*P100</f>
        <v>4508.91</v>
      </c>
      <c r="R100" s="16">
        <v>5.1999999999999998E-2</v>
      </c>
      <c r="S100" s="25">
        <f>M100*R100</f>
        <v>744.32799999999997</v>
      </c>
      <c r="T100" s="26">
        <v>0.26600000000000001</v>
      </c>
      <c r="U100" s="25">
        <f>M100*T100</f>
        <v>3807.5240000000003</v>
      </c>
      <c r="V100" s="16">
        <v>0.46500000000000002</v>
      </c>
      <c r="W100" s="25">
        <f>M100*V100</f>
        <v>6656.01</v>
      </c>
      <c r="X100" s="16">
        <v>0.4</v>
      </c>
      <c r="Y100" s="25">
        <f>X100*M100</f>
        <v>5725.6</v>
      </c>
      <c r="Z100" s="17">
        <v>3.0799999999999998E-3</v>
      </c>
      <c r="AA100" s="18">
        <f>M100*Z100</f>
        <v>44.087119999999999</v>
      </c>
      <c r="AB100" s="27">
        <f>IF(M100&gt;0,(AD100+AL100)/M100,0)</f>
        <v>3.1973174235014677E-3</v>
      </c>
      <c r="AC100" s="17">
        <v>2.9999999999999997E-4</v>
      </c>
      <c r="AD100" s="24">
        <f>AC100*M100</f>
        <v>4.2942</v>
      </c>
      <c r="AE100" s="117">
        <v>0.22339999999999999</v>
      </c>
      <c r="AF100" s="30">
        <f>AI100*(1-AJ100)*AE100</f>
        <v>42.266833200000001</v>
      </c>
      <c r="AG100" s="28">
        <f>IF(AND(AE100&gt;0,AC100&gt;0,Z100&gt;0),((Z100-AC100)*AE100)/((AE100-AC100)*Z100),0)</f>
        <v>0.90381111492720645</v>
      </c>
      <c r="AH100" s="60">
        <f t="shared" si="1"/>
        <v>0.9074132406363894</v>
      </c>
      <c r="AI100" s="12">
        <v>207</v>
      </c>
      <c r="AJ100" s="14">
        <v>8.5999999999999993E-2</v>
      </c>
      <c r="AK100" s="15">
        <v>0.21920000000000001</v>
      </c>
      <c r="AL100" s="30">
        <f>AI100*(1-AJ100)*AK100</f>
        <v>41.472201600000005</v>
      </c>
      <c r="AM100" s="19">
        <v>1.6</v>
      </c>
      <c r="AN100" s="19"/>
      <c r="AO100" s="101">
        <f>AO98+AI100-AN100</f>
        <v>3981.8999999999996</v>
      </c>
      <c r="AP100" s="120"/>
      <c r="AQ100" s="12"/>
      <c r="AR100" s="31"/>
      <c r="AS100" s="20"/>
      <c r="AT100" s="20"/>
      <c r="AU100" s="20"/>
      <c r="AV100" s="20"/>
    </row>
    <row r="101" spans="1:48" x14ac:dyDescent="0.2">
      <c r="A101" s="160"/>
      <c r="B101" s="33">
        <v>2</v>
      </c>
      <c r="C101" s="11" t="s">
        <v>53</v>
      </c>
      <c r="D101" s="34">
        <v>19383</v>
      </c>
      <c r="E101" s="34">
        <v>2</v>
      </c>
      <c r="F101" s="34">
        <v>16442</v>
      </c>
      <c r="G101" s="35">
        <v>1.3</v>
      </c>
      <c r="H101" s="35">
        <v>7.7</v>
      </c>
      <c r="I101" s="34">
        <v>17368</v>
      </c>
      <c r="J101" s="35">
        <v>2.8</v>
      </c>
      <c r="K101" s="34">
        <v>15557</v>
      </c>
      <c r="L101" s="36">
        <v>6.7000000000000004E-2</v>
      </c>
      <c r="M101" s="37">
        <f>ROUND(K101*(1-L101),0)</f>
        <v>14515</v>
      </c>
      <c r="N101" s="38">
        <v>0.65700000000000003</v>
      </c>
      <c r="O101" s="25">
        <f>M101*N101</f>
        <v>9536.3549999999996</v>
      </c>
      <c r="P101" s="36">
        <v>0.29299999999999998</v>
      </c>
      <c r="Q101" s="25">
        <f>M101*P101</f>
        <v>4252.8949999999995</v>
      </c>
      <c r="R101" s="39">
        <v>0.05</v>
      </c>
      <c r="S101" s="25">
        <f>M101*R101</f>
        <v>725.75</v>
      </c>
      <c r="T101" s="28">
        <v>0.247</v>
      </c>
      <c r="U101" s="25">
        <f>M101*T101</f>
        <v>3585.2049999999999</v>
      </c>
      <c r="V101" s="39">
        <v>0.496</v>
      </c>
      <c r="W101" s="25">
        <f>M101*V101</f>
        <v>7199.44</v>
      </c>
      <c r="X101" s="39">
        <v>0.4</v>
      </c>
      <c r="Y101" s="25">
        <f>X101*M101</f>
        <v>5806</v>
      </c>
      <c r="Z101" s="40">
        <v>3.0400000000000002E-3</v>
      </c>
      <c r="AA101" s="18">
        <f>M101*Z101</f>
        <v>44.125600000000006</v>
      </c>
      <c r="AB101" s="27">
        <f>IF(M101&gt;0,(AD101+AL101)/M101,0)</f>
        <v>3.1734593730623497E-3</v>
      </c>
      <c r="AC101" s="40">
        <v>2.9E-4</v>
      </c>
      <c r="AD101" s="37">
        <f>AC101*M101</f>
        <v>4.2093499999999997</v>
      </c>
      <c r="AE101" s="28">
        <v>0.22650000000000001</v>
      </c>
      <c r="AF101" s="41">
        <f>AI101*(1-AJ101)*AE101</f>
        <v>42.759576000000003</v>
      </c>
      <c r="AG101" s="28">
        <f>IF(AND(AE101&gt;0,AC101&gt;0,Z101&gt;0),((Z101-AC101)*AE101)/((AE101-AC101)*Z101),0)</f>
        <v>0.90576496222652925</v>
      </c>
      <c r="AH101" s="29">
        <f t="shared" si="1"/>
        <v>0.90980717004224798</v>
      </c>
      <c r="AI101" s="34">
        <v>207</v>
      </c>
      <c r="AJ101" s="36">
        <v>8.7999999999999995E-2</v>
      </c>
      <c r="AK101" s="38">
        <v>0.22170000000000001</v>
      </c>
      <c r="AL101" s="41">
        <f>AI101*(1-AJ101)*AK101</f>
        <v>41.853412800000008</v>
      </c>
      <c r="AM101" s="42">
        <v>1.6</v>
      </c>
      <c r="AN101" s="42"/>
      <c r="AO101" s="121">
        <f>AO100+AI101-AN101</f>
        <v>4188.8999999999996</v>
      </c>
      <c r="AP101" s="104"/>
      <c r="AQ101" s="43"/>
      <c r="AR101" s="44"/>
      <c r="AS101" s="45"/>
      <c r="AT101" s="45"/>
      <c r="AU101" s="45"/>
      <c r="AV101" s="45"/>
    </row>
    <row r="102" spans="1:48" x14ac:dyDescent="0.2">
      <c r="A102" s="160"/>
      <c r="B102" s="33">
        <v>3</v>
      </c>
      <c r="C102" s="46" t="s">
        <v>54</v>
      </c>
      <c r="D102" s="43">
        <v>13085</v>
      </c>
      <c r="E102" s="43">
        <v>5</v>
      </c>
      <c r="F102" s="43">
        <v>19071</v>
      </c>
      <c r="G102" s="37">
        <v>1.6</v>
      </c>
      <c r="H102" s="37">
        <v>5.3</v>
      </c>
      <c r="I102" s="43">
        <v>19401</v>
      </c>
      <c r="J102" s="37">
        <v>1.7</v>
      </c>
      <c r="K102" s="43">
        <v>15707</v>
      </c>
      <c r="L102" s="39">
        <v>6.0999999999999999E-2</v>
      </c>
      <c r="M102" s="37">
        <f>ROUND(K102*(1-L102),0)</f>
        <v>14749</v>
      </c>
      <c r="N102" s="28">
        <v>0.63400000000000001</v>
      </c>
      <c r="O102" s="25">
        <f>M102*N102</f>
        <v>9350.866</v>
      </c>
      <c r="P102" s="39">
        <v>0.29199999999999998</v>
      </c>
      <c r="Q102" s="25">
        <f>M102*P102</f>
        <v>4306.7079999999996</v>
      </c>
      <c r="R102" s="39">
        <v>7.3999999999999996E-2</v>
      </c>
      <c r="S102" s="25">
        <f>M102*R102</f>
        <v>1091.4259999999999</v>
      </c>
      <c r="T102" s="28">
        <v>0.223</v>
      </c>
      <c r="U102" s="25">
        <f>M102*T102</f>
        <v>3289.027</v>
      </c>
      <c r="V102" s="39">
        <v>0.503</v>
      </c>
      <c r="W102" s="25">
        <f>M102*V102</f>
        <v>7418.7470000000003</v>
      </c>
      <c r="X102" s="39">
        <v>0.4</v>
      </c>
      <c r="Y102" s="25">
        <f>X102*M102</f>
        <v>5899.6</v>
      </c>
      <c r="Z102" s="47">
        <v>3.0400000000000002E-3</v>
      </c>
      <c r="AA102" s="18">
        <f>M102*Z102</f>
        <v>44.836960000000005</v>
      </c>
      <c r="AB102" s="27">
        <f>IF(M102&gt;0,(AD102+AL102)/M102,0)</f>
        <v>3.2170654824055871E-3</v>
      </c>
      <c r="AC102" s="47">
        <v>2.7999999999999998E-4</v>
      </c>
      <c r="AD102" s="37">
        <f>AC102*M102</f>
        <v>4.1297199999999998</v>
      </c>
      <c r="AE102" s="28">
        <v>0.2288</v>
      </c>
      <c r="AF102" s="41">
        <f>AI102*(1-AJ102)*AE102</f>
        <v>44.605475200000001</v>
      </c>
      <c r="AG102" s="28">
        <f>IF(AND(AE102&gt;0,AC102&gt;0,Z102&gt;0),((Z102-AC102)*AE102)/((AE102-AC102)*Z102),0)</f>
        <v>0.90900715818953992</v>
      </c>
      <c r="AH102" s="29">
        <f t="shared" si="1"/>
        <v>0.91411606036815385</v>
      </c>
      <c r="AI102" s="43">
        <v>214</v>
      </c>
      <c r="AJ102" s="39">
        <v>8.8999999999999996E-2</v>
      </c>
      <c r="AK102" s="28">
        <v>0.22220000000000001</v>
      </c>
      <c r="AL102" s="41">
        <f>AI102*(1-AJ102)*AK102</f>
        <v>43.318778800000004</v>
      </c>
      <c r="AM102" s="18">
        <v>1.67</v>
      </c>
      <c r="AN102" s="18"/>
      <c r="AO102" s="121">
        <f>AO101+AI102-AN102</f>
        <v>4402.8999999999996</v>
      </c>
      <c r="AP102" s="104"/>
      <c r="AQ102" s="43"/>
      <c r="AR102" s="48"/>
      <c r="AS102" s="41"/>
      <c r="AT102" s="41"/>
      <c r="AU102" s="41"/>
      <c r="AV102" s="41"/>
    </row>
    <row r="103" spans="1:48" s="22" customFormat="1" ht="13.5" thickBot="1" x14ac:dyDescent="0.25">
      <c r="A103" s="160"/>
      <c r="B103" s="66" t="s">
        <v>38</v>
      </c>
      <c r="C103" s="50"/>
      <c r="D103" s="51">
        <f>SUM(D100:D102)</f>
        <v>49560</v>
      </c>
      <c r="E103" s="51"/>
      <c r="F103" s="51">
        <f>SUM(F100:F102)</f>
        <v>51608</v>
      </c>
      <c r="G103" s="52"/>
      <c r="H103" s="52"/>
      <c r="I103" s="51">
        <f>SUM(I100:I102)</f>
        <v>53514</v>
      </c>
      <c r="J103" s="52"/>
      <c r="K103" s="51">
        <f>SUM(K100:K102)</f>
        <v>46606</v>
      </c>
      <c r="L103" s="21">
        <f>IF(K103&gt;0,(K100*L100+K101*L101+K102*L102)/K103,0)</f>
        <v>6.4977899841222167E-2</v>
      </c>
      <c r="M103" s="52">
        <f>M100+M101+M102</f>
        <v>43578</v>
      </c>
      <c r="N103" s="53">
        <f>IF(M103&gt;0,O103/M103,0)</f>
        <v>0.64133239249162421</v>
      </c>
      <c r="O103" s="54">
        <f>O100+O101+O102</f>
        <v>27947.983</v>
      </c>
      <c r="P103" s="21">
        <f>IF(M103&gt;0,Q103/M103,0)</f>
        <v>0.29988785625774472</v>
      </c>
      <c r="Q103" s="54">
        <f>Q100+Q101+Q102</f>
        <v>13068.512999999999</v>
      </c>
      <c r="R103" s="21">
        <f>IF(M103&gt;0,S103/M103,0)</f>
        <v>5.8779751250631049E-2</v>
      </c>
      <c r="S103" s="54">
        <f>S100+S101+S102</f>
        <v>2561.5039999999999</v>
      </c>
      <c r="T103" s="21">
        <f>IF(M103&gt;0,U103/M103,0)</f>
        <v>0.24511808710817387</v>
      </c>
      <c r="U103" s="54">
        <f>U100+U101+U102</f>
        <v>10681.756000000001</v>
      </c>
      <c r="V103" s="21">
        <f>IF(M103&gt;0,W103/M103,0)</f>
        <v>0.488186630868787</v>
      </c>
      <c r="W103" s="54">
        <f>W100+W101+W102</f>
        <v>21274.197</v>
      </c>
      <c r="X103" s="21">
        <f>IF(M103&gt;0,Y103/M103,0)</f>
        <v>0.4</v>
      </c>
      <c r="Y103" s="54">
        <f>Y100+Y101+Y102</f>
        <v>17431.2</v>
      </c>
      <c r="Z103" s="55">
        <f>IF(M103&gt;0,AA103/M103,0)</f>
        <v>3.0531387397310576E-3</v>
      </c>
      <c r="AA103" s="56">
        <f>SUM(AA100:AA102)</f>
        <v>133.04968000000002</v>
      </c>
      <c r="AB103" s="55">
        <f>IF(M103&gt;0,(AB100*M100+AB101*M101+AB102*M102)/M103,0)</f>
        <v>3.1960545045665251E-3</v>
      </c>
      <c r="AC103" s="55">
        <f>IF(K103&gt;0,(K100*AC100+K101*AC101+K102*AC102)/K103,0)</f>
        <v>2.8992168390336006E-4</v>
      </c>
      <c r="AD103" s="52">
        <f>SUM(AD100:AD102)</f>
        <v>12.63327</v>
      </c>
      <c r="AE103" s="53">
        <f>IF(K103&gt;0,(K100*AE100+K101*AE101+K102*AE102)/K103,0)</f>
        <v>0.22625466463545466</v>
      </c>
      <c r="AF103" s="58">
        <f>SUM(AF100:AF102)</f>
        <v>129.63188439999999</v>
      </c>
      <c r="AG103" s="53">
        <f>IF(AND(AA103&gt;0),((AA100*AG100+AA101*AG101+AA102*AG102)/AA103),0)</f>
        <v>0.90621013962461638</v>
      </c>
      <c r="AH103" s="57">
        <f t="shared" si="1"/>
        <v>0.91048180951980062</v>
      </c>
      <c r="AI103" s="51">
        <f>SUM(AI100:AI102)</f>
        <v>628</v>
      </c>
      <c r="AJ103" s="21">
        <f>IF(AI103&gt;0,(AJ100*AI100+AJ101*AI101+AJ102*AI102)/AI103,0)</f>
        <v>8.7681528662420377E-2</v>
      </c>
      <c r="AK103" s="53">
        <f>IF(K103&gt;0,(AK100*K100+AK101*K101+AK102*K102)/K103,0)</f>
        <v>0.22104554563790071</v>
      </c>
      <c r="AL103" s="58">
        <f>SUM(AL100:AL102)</f>
        <v>126.64439320000001</v>
      </c>
      <c r="AM103" s="56"/>
      <c r="AN103" s="56">
        <f>SUM(AN100:AN102)</f>
        <v>0</v>
      </c>
      <c r="AO103" s="122"/>
      <c r="AP103" s="106">
        <f>AO102</f>
        <v>4402.8999999999996</v>
      </c>
      <c r="AQ103" s="51">
        <f>SUM(AQ100:AQ102)</f>
        <v>0</v>
      </c>
      <c r="AR103" s="59"/>
      <c r="AS103" s="58"/>
      <c r="AT103" s="58"/>
      <c r="AU103" s="58"/>
      <c r="AV103" s="58"/>
    </row>
    <row r="104" spans="1:48" x14ac:dyDescent="0.2">
      <c r="A104" s="157">
        <v>26</v>
      </c>
      <c r="B104" s="23">
        <v>1</v>
      </c>
      <c r="C104" s="11" t="s">
        <v>51</v>
      </c>
      <c r="D104" s="12">
        <v>5700</v>
      </c>
      <c r="E104" s="12">
        <v>4</v>
      </c>
      <c r="F104" s="12">
        <v>9407</v>
      </c>
      <c r="G104" s="13">
        <v>1.2</v>
      </c>
      <c r="H104" s="13">
        <v>5.3</v>
      </c>
      <c r="I104" s="12">
        <v>10263</v>
      </c>
      <c r="J104" s="13">
        <v>3.7</v>
      </c>
      <c r="K104" s="12">
        <v>15995</v>
      </c>
      <c r="L104" s="14">
        <v>6.8000000000000005E-2</v>
      </c>
      <c r="M104" s="24">
        <f>ROUND(K104*(1-L104),0)</f>
        <v>14907</v>
      </c>
      <c r="N104" s="15">
        <v>0.755</v>
      </c>
      <c r="O104" s="25">
        <f>M104*N104</f>
        <v>11254.785</v>
      </c>
      <c r="P104" s="14">
        <v>0.17499999999999999</v>
      </c>
      <c r="Q104" s="25">
        <f>M104*P104</f>
        <v>2608.7249999999999</v>
      </c>
      <c r="R104" s="16">
        <v>7.0000000000000007E-2</v>
      </c>
      <c r="S104" s="25">
        <f>M104*R104</f>
        <v>1043.49</v>
      </c>
      <c r="T104" s="26">
        <v>0.214</v>
      </c>
      <c r="U104" s="25">
        <f>M104*T104</f>
        <v>3190.098</v>
      </c>
      <c r="V104" s="16">
        <v>0.50900000000000001</v>
      </c>
      <c r="W104" s="25">
        <f>M104*V104</f>
        <v>7587.6630000000005</v>
      </c>
      <c r="X104" s="16">
        <v>0.4</v>
      </c>
      <c r="Y104" s="25">
        <f>X104*M104</f>
        <v>5962.8</v>
      </c>
      <c r="Z104" s="17">
        <v>3.2299999999999998E-3</v>
      </c>
      <c r="AA104" s="18">
        <f>M104*Z104</f>
        <v>48.149609999999996</v>
      </c>
      <c r="AB104" s="27">
        <f>IF(M104&gt;0,(AD104+AL104)/M104,0)</f>
        <v>3.2314611726034751E-3</v>
      </c>
      <c r="AC104" s="17">
        <v>2.7E-4</v>
      </c>
      <c r="AD104" s="24">
        <f>AC104*M104</f>
        <v>4.0248900000000001</v>
      </c>
      <c r="AE104" s="117">
        <v>0.23280000000000001</v>
      </c>
      <c r="AF104" s="30">
        <f>AI104*(1-AJ104)*AE104</f>
        <v>45.819463200000008</v>
      </c>
      <c r="AG104" s="28">
        <f>IF(AND(AE104&gt;0,AC104&gt;0,Z104&gt;0),((Z104-AC104)*AE104)/((AE104-AC104)*Z104),0)</f>
        <v>0.91747274794863187</v>
      </c>
      <c r="AH104" s="60">
        <f t="shared" si="1"/>
        <v>0.91755096366591182</v>
      </c>
      <c r="AI104" s="12">
        <v>217</v>
      </c>
      <c r="AJ104" s="14">
        <v>9.2999999999999999E-2</v>
      </c>
      <c r="AK104" s="15">
        <v>0.2243</v>
      </c>
      <c r="AL104" s="30">
        <f>AI104*(1-AJ104)*AK104</f>
        <v>44.146501700000002</v>
      </c>
      <c r="AM104" s="19">
        <v>1.65</v>
      </c>
      <c r="AN104" s="19">
        <v>1145.98</v>
      </c>
      <c r="AO104" s="101">
        <f>AO102+AI104-AN104</f>
        <v>3473.9199999999996</v>
      </c>
      <c r="AP104" s="102"/>
      <c r="AQ104" s="12"/>
      <c r="AR104" s="31"/>
      <c r="AS104" s="20"/>
      <c r="AT104" s="20"/>
      <c r="AU104" s="20"/>
      <c r="AV104" s="20"/>
    </row>
    <row r="105" spans="1:48" x14ac:dyDescent="0.2">
      <c r="A105" s="158"/>
      <c r="B105" s="33">
        <v>2</v>
      </c>
      <c r="C105" s="11" t="s">
        <v>53</v>
      </c>
      <c r="D105" s="34">
        <v>18335</v>
      </c>
      <c r="E105" s="34">
        <v>7</v>
      </c>
      <c r="F105" s="34">
        <v>15803</v>
      </c>
      <c r="G105" s="35">
        <v>1.2</v>
      </c>
      <c r="H105" s="35">
        <v>6.9</v>
      </c>
      <c r="I105" s="34">
        <v>15671</v>
      </c>
      <c r="J105" s="35">
        <v>3.5</v>
      </c>
      <c r="K105" s="34">
        <v>16201</v>
      </c>
      <c r="L105" s="36">
        <v>6.0999999999999999E-2</v>
      </c>
      <c r="M105" s="37">
        <f>ROUND(K105*(1-L105),0)</f>
        <v>15213</v>
      </c>
      <c r="N105" s="38">
        <v>0.77900000000000003</v>
      </c>
      <c r="O105" s="25">
        <f>M105*N105</f>
        <v>11850.927</v>
      </c>
      <c r="P105" s="36">
        <v>0.185</v>
      </c>
      <c r="Q105" s="25">
        <f>M105*P105</f>
        <v>2814.4049999999997</v>
      </c>
      <c r="R105" s="39">
        <v>3.5999999999999997E-2</v>
      </c>
      <c r="S105" s="25">
        <f>M105*R105</f>
        <v>547.66800000000001</v>
      </c>
      <c r="T105" s="28">
        <v>0.23</v>
      </c>
      <c r="U105" s="25">
        <f>M105*T105</f>
        <v>3498.9900000000002</v>
      </c>
      <c r="V105" s="39">
        <v>0.48899999999999999</v>
      </c>
      <c r="W105" s="25">
        <f>M105*V105</f>
        <v>7439.1570000000002</v>
      </c>
      <c r="X105" s="39">
        <v>0.4</v>
      </c>
      <c r="Y105" s="25">
        <f>X105*M105</f>
        <v>6085.2000000000007</v>
      </c>
      <c r="Z105" s="40">
        <v>3.15E-3</v>
      </c>
      <c r="AA105" s="18">
        <f>M105*Z105</f>
        <v>47.920949999999998</v>
      </c>
      <c r="AB105" s="27">
        <f>IF(M105&gt;0,(AD105+AL105)/M105,0)</f>
        <v>3.1978860185367776E-3</v>
      </c>
      <c r="AC105" s="40">
        <v>2.7999999999999998E-4</v>
      </c>
      <c r="AD105" s="37">
        <f>AC105*M105</f>
        <v>4.2596399999999992</v>
      </c>
      <c r="AE105" s="28">
        <v>0.2319</v>
      </c>
      <c r="AF105" s="41">
        <f>AI105*(1-AJ105)*AE105</f>
        <v>47.481524999999998</v>
      </c>
      <c r="AG105" s="28">
        <f>IF(AND(AE105&gt;0,AC105&gt;0,Z105&gt;0),((Z105-AC105)*AE105)/((AE105-AC105)*Z105),0)</f>
        <v>0.91221253202083874</v>
      </c>
      <c r="AH105" s="29">
        <f t="shared" si="1"/>
        <v>0.91362211236523694</v>
      </c>
      <c r="AI105" s="34">
        <v>225</v>
      </c>
      <c r="AJ105" s="36">
        <v>0.09</v>
      </c>
      <c r="AK105" s="38">
        <v>0.21679999999999999</v>
      </c>
      <c r="AL105" s="41">
        <f>AI105*(1-AJ105)*AK105</f>
        <v>44.389800000000001</v>
      </c>
      <c r="AM105" s="42">
        <v>1.6</v>
      </c>
      <c r="AN105" s="42"/>
      <c r="AO105" s="121">
        <f>AO104+AI105-AN105</f>
        <v>3698.9199999999996</v>
      </c>
      <c r="AP105" s="104"/>
      <c r="AQ105" s="43"/>
      <c r="AR105" s="44"/>
      <c r="AS105" s="45"/>
      <c r="AT105" s="45"/>
      <c r="AU105" s="45"/>
      <c r="AV105" s="45"/>
    </row>
    <row r="106" spans="1:48" x14ac:dyDescent="0.2">
      <c r="A106" s="158"/>
      <c r="B106" s="33">
        <v>3</v>
      </c>
      <c r="C106" s="46" t="s">
        <v>54</v>
      </c>
      <c r="D106" s="43">
        <v>22302</v>
      </c>
      <c r="E106" s="43">
        <v>2</v>
      </c>
      <c r="F106" s="43">
        <v>18479</v>
      </c>
      <c r="G106" s="37">
        <v>2.2000000000000002</v>
      </c>
      <c r="H106" s="37">
        <v>9.1</v>
      </c>
      <c r="I106" s="43">
        <v>18958</v>
      </c>
      <c r="J106" s="37">
        <v>2.8</v>
      </c>
      <c r="K106" s="43">
        <v>16054</v>
      </c>
      <c r="L106" s="39">
        <v>6.3E-2</v>
      </c>
      <c r="M106" s="37">
        <f>ROUND(K106*(1-L106),0)</f>
        <v>15043</v>
      </c>
      <c r="N106" s="28">
        <v>0.68</v>
      </c>
      <c r="O106" s="25">
        <f>M106*N106</f>
        <v>10229.240000000002</v>
      </c>
      <c r="P106" s="39">
        <v>0.27500000000000002</v>
      </c>
      <c r="Q106" s="25">
        <f>M106*P106</f>
        <v>4136.8250000000007</v>
      </c>
      <c r="R106" s="39">
        <v>4.4999999999999998E-2</v>
      </c>
      <c r="S106" s="25">
        <f>M106*R106</f>
        <v>676.93499999999995</v>
      </c>
      <c r="T106" s="28">
        <v>0.23200000000000001</v>
      </c>
      <c r="U106" s="25">
        <f>M106*T106</f>
        <v>3489.9760000000001</v>
      </c>
      <c r="V106" s="39">
        <v>0.48399999999999999</v>
      </c>
      <c r="W106" s="25">
        <f>M106*V106</f>
        <v>7280.8119999999999</v>
      </c>
      <c r="X106" s="39">
        <v>0.4</v>
      </c>
      <c r="Y106" s="25">
        <f>X106*M106</f>
        <v>6017.2000000000007</v>
      </c>
      <c r="Z106" s="47">
        <v>3.1700000000000001E-3</v>
      </c>
      <c r="AA106" s="18">
        <f>M106*Z106</f>
        <v>47.686309999999999</v>
      </c>
      <c r="AB106" s="27">
        <f>IF(M106&gt;0,(AD106+AL106)/M106,0)</f>
        <v>3.3545760818985576E-3</v>
      </c>
      <c r="AC106" s="47">
        <v>2.5999999999999998E-4</v>
      </c>
      <c r="AD106" s="37">
        <f>AC106*M106</f>
        <v>3.9111799999999999</v>
      </c>
      <c r="AE106" s="28">
        <v>0.2324</v>
      </c>
      <c r="AF106" s="41">
        <f>AI106*(1-AJ106)*AE106</f>
        <v>49.855377599999997</v>
      </c>
      <c r="AG106" s="28">
        <f>IF(AND(AE106&gt;0,AC106&gt;0,Z106&gt;0),((Z106-AC106)*AE106)/((AE106-AC106)*Z106),0)</f>
        <v>0.91900922401063878</v>
      </c>
      <c r="AH106" s="29">
        <f t="shared" si="1"/>
        <v>0.9236005507421996</v>
      </c>
      <c r="AI106" s="43">
        <v>236</v>
      </c>
      <c r="AJ106" s="39">
        <v>9.0999999999999998E-2</v>
      </c>
      <c r="AK106" s="28">
        <v>0.217</v>
      </c>
      <c r="AL106" s="41">
        <f>AI106*(1-AJ106)*AK106</f>
        <v>46.551707999999998</v>
      </c>
      <c r="AM106" s="18">
        <v>1.68</v>
      </c>
      <c r="AN106" s="18"/>
      <c r="AO106" s="121">
        <f>AO105+AI106-AN106</f>
        <v>3934.9199999999996</v>
      </c>
      <c r="AP106" s="104"/>
      <c r="AQ106" s="43"/>
      <c r="AR106" s="48"/>
      <c r="AS106" s="41"/>
      <c r="AT106" s="41"/>
      <c r="AU106" s="41"/>
      <c r="AV106" s="41"/>
    </row>
    <row r="107" spans="1:48" s="22" customFormat="1" ht="13.5" thickBot="1" x14ac:dyDescent="0.25">
      <c r="A107" s="159"/>
      <c r="B107" s="49" t="s">
        <v>38</v>
      </c>
      <c r="C107" s="50"/>
      <c r="D107" s="51">
        <f>SUM(D104:D106)</f>
        <v>46337</v>
      </c>
      <c r="E107" s="51"/>
      <c r="F107" s="51">
        <f>SUM(F104:F106)</f>
        <v>43689</v>
      </c>
      <c r="G107" s="52"/>
      <c r="H107" s="52"/>
      <c r="I107" s="51">
        <f>SUM(I104:I106)</f>
        <v>44892</v>
      </c>
      <c r="J107" s="52"/>
      <c r="K107" s="51">
        <f>SUM(K104:K106)</f>
        <v>48250</v>
      </c>
      <c r="L107" s="21">
        <f>IF(K107&gt;0,(K104*L104+K105*L105+K106*L106)/K107,0)</f>
        <v>6.3985968911917102E-2</v>
      </c>
      <c r="M107" s="52">
        <f>M104+M105+M106</f>
        <v>45163</v>
      </c>
      <c r="N107" s="53">
        <f>IF(M107&gt;0,O107/M107,0)</f>
        <v>0.73810313752407952</v>
      </c>
      <c r="O107" s="54">
        <f>O104+O105+O106</f>
        <v>33334.952000000005</v>
      </c>
      <c r="P107" s="21">
        <f>IF(M107&gt;0,Q107/M107,0)</f>
        <v>0.21167670438190553</v>
      </c>
      <c r="Q107" s="54">
        <f>Q104+Q105+Q106</f>
        <v>9559.9549999999999</v>
      </c>
      <c r="R107" s="21">
        <f>IF(M107&gt;0,S107/M107,0)</f>
        <v>5.0220158094015012E-2</v>
      </c>
      <c r="S107" s="54">
        <f>S104+S105+S106</f>
        <v>2268.0929999999998</v>
      </c>
      <c r="T107" s="21">
        <f>IF(M107&gt;0,U107/M107,0)</f>
        <v>0.22538502756681356</v>
      </c>
      <c r="U107" s="54">
        <f>U104+U105+U106</f>
        <v>10179.064</v>
      </c>
      <c r="V107" s="21">
        <f>IF(M107&gt;0,W107/M107,0)</f>
        <v>0.49393600956535211</v>
      </c>
      <c r="W107" s="54">
        <f>W104+W105+W106</f>
        <v>22307.631999999998</v>
      </c>
      <c r="X107" s="21">
        <f>IF(M107&gt;0,Y107/M107,0)</f>
        <v>0.4</v>
      </c>
      <c r="Y107" s="54">
        <f>Y104+Y105+Y106</f>
        <v>18065.2</v>
      </c>
      <c r="Z107" s="55">
        <f>IF(M107&gt;0,AA107/M107,0)</f>
        <v>3.183067333879503E-3</v>
      </c>
      <c r="AA107" s="56">
        <f>SUM(AA104:AA106)</f>
        <v>143.75686999999999</v>
      </c>
      <c r="AB107" s="55">
        <f>IF(M107&gt;0,(AB104*M104+AB105*M105+AB106*M106)/M107,0)</f>
        <v>3.2611589066271064E-3</v>
      </c>
      <c r="AC107" s="55">
        <f>IF(K107&gt;0,(K104*AC104+K105*AC105+K106*AC106)/K107,0)</f>
        <v>2.7003046632124349E-4</v>
      </c>
      <c r="AD107" s="52">
        <f>SUM(AD104:AD106)</f>
        <v>12.19571</v>
      </c>
      <c r="AE107" s="53">
        <f>IF(K107&gt;0,(K104*AE104+K105*AE105+K106*AE106)/K107,0)</f>
        <v>0.23236471502590672</v>
      </c>
      <c r="AF107" s="58">
        <f>SUM(AF104:AF106)</f>
        <v>143.1563658</v>
      </c>
      <c r="AG107" s="53">
        <f>IF(AND(AA107&gt;0),((AA104*AG104+AA105*AG105+AA106*AG106)/AA107),0)</f>
        <v>0.91622894185668968</v>
      </c>
      <c r="AH107" s="57">
        <f t="shared" si="1"/>
        <v>0.91832849644881143</v>
      </c>
      <c r="AI107" s="51">
        <f>SUM(AI104:AI106)</f>
        <v>678</v>
      </c>
      <c r="AJ107" s="21">
        <f>IF(AI107&gt;0,(AJ104*AI104+AJ105*AI105+AJ106*AI106)/AI107,0)</f>
        <v>9.1308259587020643E-2</v>
      </c>
      <c r="AK107" s="53">
        <f>IF(K107&gt;0,(AK104*K104+AK105*K105+AK106*K106)/K107,0)</f>
        <v>0.21935281450777203</v>
      </c>
      <c r="AL107" s="58">
        <f>SUM(AL104:AL106)</f>
        <v>135.08800969999999</v>
      </c>
      <c r="AM107" s="56"/>
      <c r="AN107" s="56">
        <f>SUM(AN104:AN106)</f>
        <v>1145.98</v>
      </c>
      <c r="AO107" s="105"/>
      <c r="AP107" s="106">
        <f>AO106</f>
        <v>3934.9199999999996</v>
      </c>
      <c r="AQ107" s="51">
        <f>SUM(AQ104:AQ106)</f>
        <v>0</v>
      </c>
      <c r="AR107" s="59"/>
      <c r="AS107" s="58"/>
      <c r="AT107" s="58"/>
      <c r="AU107" s="58"/>
      <c r="AV107" s="58"/>
    </row>
    <row r="108" spans="1:48" x14ac:dyDescent="0.2">
      <c r="A108" s="157">
        <v>27</v>
      </c>
      <c r="B108" s="23">
        <v>1</v>
      </c>
      <c r="C108" s="11" t="s">
        <v>51</v>
      </c>
      <c r="D108" s="12">
        <v>6928</v>
      </c>
      <c r="E108" s="12">
        <v>2</v>
      </c>
      <c r="F108" s="12">
        <v>11910</v>
      </c>
      <c r="G108" s="13">
        <v>0.7</v>
      </c>
      <c r="H108" s="13">
        <v>5.4</v>
      </c>
      <c r="I108" s="12">
        <v>11804</v>
      </c>
      <c r="J108" s="13">
        <v>4.2</v>
      </c>
      <c r="K108" s="12">
        <v>14767</v>
      </c>
      <c r="L108" s="14">
        <v>6.6000000000000003E-2</v>
      </c>
      <c r="M108" s="24">
        <f>ROUND(K108*(1-L108),0)</f>
        <v>13792</v>
      </c>
      <c r="N108" s="15">
        <v>0.72299999999999998</v>
      </c>
      <c r="O108" s="25">
        <f>M108*N108</f>
        <v>9971.616</v>
      </c>
      <c r="P108" s="14">
        <v>0.20200000000000001</v>
      </c>
      <c r="Q108" s="25">
        <f>M108*P108</f>
        <v>2785.9840000000004</v>
      </c>
      <c r="R108" s="16">
        <v>7.4999999999999997E-2</v>
      </c>
      <c r="S108" s="25">
        <f>M108*R108</f>
        <v>1034.3999999999999</v>
      </c>
      <c r="T108" s="26">
        <v>0.21299999999999999</v>
      </c>
      <c r="U108" s="25">
        <f>M108*T108</f>
        <v>2937.6959999999999</v>
      </c>
      <c r="V108" s="16">
        <v>0.51100000000000001</v>
      </c>
      <c r="W108" s="25">
        <f>M108*V108</f>
        <v>7047.7120000000004</v>
      </c>
      <c r="X108" s="16">
        <v>0.4</v>
      </c>
      <c r="Y108" s="25">
        <f>X108*M108</f>
        <v>5516.8</v>
      </c>
      <c r="Z108" s="17">
        <v>3.2100000000000002E-3</v>
      </c>
      <c r="AA108" s="18">
        <f>M108*Z108</f>
        <v>44.272320000000001</v>
      </c>
      <c r="AB108" s="27">
        <f>IF(M108&gt;0,(AD108+AL108)/M108,0)</f>
        <v>3.1351836136890949E-3</v>
      </c>
      <c r="AC108" s="17">
        <v>2.5000000000000001E-4</v>
      </c>
      <c r="AD108" s="24">
        <f>AC108*M108</f>
        <v>3.448</v>
      </c>
      <c r="AE108" s="117">
        <v>0.23280000000000001</v>
      </c>
      <c r="AF108" s="30">
        <f>AI108*(1-AJ108)*AE108</f>
        <v>42.768619200000003</v>
      </c>
      <c r="AG108" s="28">
        <f>IF(AND(AE108&gt;0,AC108&gt;0,Z108&gt;0),((Z108-AC108)*AE108)/((AE108-AC108)*Z108),0)</f>
        <v>0.92310969201679072</v>
      </c>
      <c r="AH108" s="60">
        <f t="shared" si="1"/>
        <v>0.92132324619225836</v>
      </c>
      <c r="AI108" s="12">
        <v>201</v>
      </c>
      <c r="AJ108" s="14">
        <v>8.5999999999999993E-2</v>
      </c>
      <c r="AK108" s="15">
        <v>0.21659999999999999</v>
      </c>
      <c r="AL108" s="30">
        <f>AI108*(1-AJ108)*AK108</f>
        <v>39.792452399999995</v>
      </c>
      <c r="AM108" s="19">
        <v>1.7</v>
      </c>
      <c r="AN108" s="19">
        <v>1010.08</v>
      </c>
      <c r="AO108" s="101">
        <f>AO106+AI108-AN108</f>
        <v>3125.84</v>
      </c>
      <c r="AP108" s="102"/>
      <c r="AQ108" s="12"/>
      <c r="AR108" s="31"/>
      <c r="AS108" s="20"/>
      <c r="AT108" s="20"/>
      <c r="AU108" s="20"/>
      <c r="AV108" s="20"/>
    </row>
    <row r="109" spans="1:48" x14ac:dyDescent="0.2">
      <c r="A109" s="158"/>
      <c r="B109" s="33">
        <v>2</v>
      </c>
      <c r="C109" s="11" t="s">
        <v>56</v>
      </c>
      <c r="D109" s="34">
        <v>19050</v>
      </c>
      <c r="E109" s="34">
        <v>7</v>
      </c>
      <c r="F109" s="34">
        <v>18258</v>
      </c>
      <c r="G109" s="35">
        <v>1.4</v>
      </c>
      <c r="H109" s="35">
        <v>4.4000000000000004</v>
      </c>
      <c r="I109" s="34">
        <v>18514</v>
      </c>
      <c r="J109" s="35">
        <v>2.4</v>
      </c>
      <c r="K109" s="34">
        <v>14789</v>
      </c>
      <c r="L109" s="36">
        <v>7.4999999999999997E-2</v>
      </c>
      <c r="M109" s="37">
        <f>ROUND(K109*(1-L109),0)</f>
        <v>13680</v>
      </c>
      <c r="N109" s="38">
        <v>0.55300000000000005</v>
      </c>
      <c r="O109" s="25">
        <f>M109*N109</f>
        <v>7565.0400000000009</v>
      </c>
      <c r="P109" s="36">
        <v>0.30499999999999999</v>
      </c>
      <c r="Q109" s="25">
        <f>M109*P109</f>
        <v>4172.3999999999996</v>
      </c>
      <c r="R109" s="39">
        <v>0.14199999999999999</v>
      </c>
      <c r="S109" s="25">
        <f>M109*R109</f>
        <v>1942.5599999999997</v>
      </c>
      <c r="T109" s="28">
        <v>0.218</v>
      </c>
      <c r="U109" s="25">
        <f>M109*T109</f>
        <v>2982.24</v>
      </c>
      <c r="V109" s="39">
        <v>0.51300000000000001</v>
      </c>
      <c r="W109" s="25">
        <f>M109*V109</f>
        <v>7017.84</v>
      </c>
      <c r="X109" s="39">
        <v>0.4</v>
      </c>
      <c r="Y109" s="25">
        <f>X109*M109</f>
        <v>5472</v>
      </c>
      <c r="Z109" s="40">
        <v>3.14E-3</v>
      </c>
      <c r="AA109" s="18">
        <f>M109*Z109</f>
        <v>42.955199999999998</v>
      </c>
      <c r="AB109" s="27">
        <f>IF(M109&gt;0,(AD109+AL109)/M109,0)</f>
        <v>3.1643701754385965E-3</v>
      </c>
      <c r="AC109" s="40">
        <v>2.7E-4</v>
      </c>
      <c r="AD109" s="37">
        <f>AC109*M109</f>
        <v>3.6936</v>
      </c>
      <c r="AE109" s="28">
        <v>0.22209999999999999</v>
      </c>
      <c r="AF109" s="41">
        <f>AI109*(1-AJ109)*AE109</f>
        <v>39.541573499999998</v>
      </c>
      <c r="AG109" s="28">
        <f>IF(AND(AE109&gt;0,AC109&gt;0,Z109&gt;0),((Z109-AC109)*AE109)/((AE109-AC109)*Z109),0)</f>
        <v>0.91512522787433193</v>
      </c>
      <c r="AH109" s="29">
        <f t="shared" si="1"/>
        <v>0.91578675520154762</v>
      </c>
      <c r="AI109" s="34">
        <v>195</v>
      </c>
      <c r="AJ109" s="36">
        <v>8.6999999999999994E-2</v>
      </c>
      <c r="AK109" s="38">
        <v>0.22239999999999999</v>
      </c>
      <c r="AL109" s="41">
        <f>AI109*(1-AJ109)*AK109</f>
        <v>39.594983999999997</v>
      </c>
      <c r="AM109" s="42">
        <v>1.61</v>
      </c>
      <c r="AN109" s="42"/>
      <c r="AO109" s="121">
        <f>AO108+AI109-AN109</f>
        <v>3320.84</v>
      </c>
      <c r="AP109" s="104"/>
      <c r="AQ109" s="43"/>
      <c r="AR109" s="44"/>
      <c r="AS109" s="45"/>
      <c r="AT109" s="45"/>
      <c r="AU109" s="45"/>
      <c r="AV109" s="45"/>
    </row>
    <row r="110" spans="1:48" x14ac:dyDescent="0.2">
      <c r="A110" s="158"/>
      <c r="B110" s="33">
        <v>3</v>
      </c>
      <c r="C110" s="46" t="s">
        <v>54</v>
      </c>
      <c r="D110" s="43">
        <v>22185</v>
      </c>
      <c r="E110" s="43">
        <v>3</v>
      </c>
      <c r="F110" s="43">
        <v>18460</v>
      </c>
      <c r="G110" s="37">
        <v>1.3</v>
      </c>
      <c r="H110" s="37">
        <v>5.7</v>
      </c>
      <c r="I110" s="43">
        <v>18480</v>
      </c>
      <c r="J110" s="37">
        <v>1.6</v>
      </c>
      <c r="K110" s="43">
        <v>14770</v>
      </c>
      <c r="L110" s="39">
        <v>6.7000000000000004E-2</v>
      </c>
      <c r="M110" s="37">
        <f>ROUND(K110*(1-L110),0)</f>
        <v>13780</v>
      </c>
      <c r="N110" s="28">
        <v>0.72399999999999998</v>
      </c>
      <c r="O110" s="25">
        <f>M110*N110</f>
        <v>9976.7199999999993</v>
      </c>
      <c r="P110" s="39">
        <v>0.22600000000000001</v>
      </c>
      <c r="Q110" s="25">
        <f>M110*P110</f>
        <v>3114.28</v>
      </c>
      <c r="R110" s="39">
        <v>0.05</v>
      </c>
      <c r="S110" s="25">
        <f>M110*R110</f>
        <v>689</v>
      </c>
      <c r="T110" s="28">
        <v>0.21</v>
      </c>
      <c r="U110" s="25">
        <f>M110*T110</f>
        <v>2893.7999999999997</v>
      </c>
      <c r="V110" s="39">
        <v>0.51600000000000001</v>
      </c>
      <c r="W110" s="25">
        <f>M110*V110</f>
        <v>7110.4800000000005</v>
      </c>
      <c r="X110" s="39">
        <v>0.4</v>
      </c>
      <c r="Y110" s="25">
        <f>X110*M110</f>
        <v>5512</v>
      </c>
      <c r="Z110" s="47">
        <v>3.0599999999999998E-3</v>
      </c>
      <c r="AA110" s="18">
        <f>M110*Z110</f>
        <v>42.166799999999995</v>
      </c>
      <c r="AB110" s="27">
        <f>IF(M110&gt;0,(AD110+AL110)/M110,0)</f>
        <v>3.1595277939042085E-3</v>
      </c>
      <c r="AC110" s="47">
        <v>2.7999999999999998E-4</v>
      </c>
      <c r="AD110" s="37">
        <f>AC110*M110</f>
        <v>3.8583999999999996</v>
      </c>
      <c r="AE110" s="28">
        <v>0.21990000000000001</v>
      </c>
      <c r="AF110" s="41">
        <f>AI110*(1-AJ110)*AE110</f>
        <v>39.752202600000004</v>
      </c>
      <c r="AG110" s="28">
        <f>IF(AND(AE110&gt;0,AC110&gt;0,Z110&gt;0),((Z110-AC110)*AE110)/((AE110-AC110)*Z110),0)</f>
        <v>0.90965500124100274</v>
      </c>
      <c r="AH110" s="29">
        <f t="shared" si="1"/>
        <v>0.91254322649938058</v>
      </c>
      <c r="AI110" s="43">
        <v>198</v>
      </c>
      <c r="AJ110" s="39">
        <v>8.6999999999999994E-2</v>
      </c>
      <c r="AK110" s="28">
        <v>0.2195</v>
      </c>
      <c r="AL110" s="41">
        <f>AI110*(1-AJ110)*AK110</f>
        <v>39.679893</v>
      </c>
      <c r="AM110" s="18">
        <v>1.65</v>
      </c>
      <c r="AN110" s="18"/>
      <c r="AO110" s="121">
        <f>AO109+AI110-AN110</f>
        <v>3518.84</v>
      </c>
      <c r="AP110" s="104"/>
      <c r="AQ110" s="43"/>
      <c r="AR110" s="48"/>
      <c r="AS110" s="41"/>
      <c r="AT110" s="41"/>
      <c r="AU110" s="41"/>
      <c r="AV110" s="41"/>
    </row>
    <row r="111" spans="1:48" s="22" customFormat="1" ht="13.5" thickBot="1" x14ac:dyDescent="0.25">
      <c r="A111" s="159"/>
      <c r="B111" s="49" t="s">
        <v>38</v>
      </c>
      <c r="C111" s="50"/>
      <c r="D111" s="51">
        <f>SUM(D108:D110)</f>
        <v>48163</v>
      </c>
      <c r="E111" s="51"/>
      <c r="F111" s="51">
        <f>SUM(F108:F110)</f>
        <v>48628</v>
      </c>
      <c r="G111" s="52"/>
      <c r="H111" s="52"/>
      <c r="I111" s="51">
        <f>SUM(I108:I110)</f>
        <v>48798</v>
      </c>
      <c r="J111" s="52"/>
      <c r="K111" s="51">
        <f>SUM(K108:K110)</f>
        <v>44326</v>
      </c>
      <c r="L111" s="21">
        <f>IF(K111&gt;0,(K108*L108+K109*L109+K110*L110)/K111,0)</f>
        <v>6.9335987907774219E-2</v>
      </c>
      <c r="M111" s="52">
        <f>M108+M109+M110</f>
        <v>41252</v>
      </c>
      <c r="N111" s="53">
        <f>IF(M111&gt;0,O111/M111,0)</f>
        <v>0.66695859594686324</v>
      </c>
      <c r="O111" s="54">
        <f>O108+O109+O110</f>
        <v>27513.376000000004</v>
      </c>
      <c r="P111" s="21">
        <f>IF(M111&gt;0,Q111/M111,0)</f>
        <v>0.24417395520217203</v>
      </c>
      <c r="Q111" s="54">
        <f>Q108+Q109+Q110</f>
        <v>10072.664000000001</v>
      </c>
      <c r="R111" s="21">
        <f>IF(M111&gt;0,S111/M111,0)</f>
        <v>8.8867448850964786E-2</v>
      </c>
      <c r="S111" s="54">
        <f>S108+S109+S110</f>
        <v>3665.9599999999996</v>
      </c>
      <c r="T111" s="21">
        <f>IF(M111&gt;0,U111/M111,0)</f>
        <v>0.21365596819548141</v>
      </c>
      <c r="U111" s="54">
        <f>U108+U109+U110</f>
        <v>8813.735999999999</v>
      </c>
      <c r="V111" s="21">
        <f>IF(M111&gt;0,W111/M111,0)</f>
        <v>0.51333346261999413</v>
      </c>
      <c r="W111" s="54">
        <f>W108+W109+W110</f>
        <v>21176.031999999999</v>
      </c>
      <c r="X111" s="21">
        <f>IF(M111&gt;0,Y111/M111,0)</f>
        <v>0.39999999999999997</v>
      </c>
      <c r="Y111" s="54">
        <f>Y108+Y109+Y110</f>
        <v>16500.8</v>
      </c>
      <c r="Z111" s="55">
        <f>IF(M111&gt;0,AA111/M111,0)</f>
        <v>3.1366799185494035E-3</v>
      </c>
      <c r="AA111" s="56">
        <f>SUM(AA108:AA110)</f>
        <v>129.39431999999999</v>
      </c>
      <c r="AB111" s="55">
        <f>IF(M111&gt;0,(AB108*M108+AB109*M109+AB110*M110)/M111,0)</f>
        <v>3.1529945069329974E-3</v>
      </c>
      <c r="AC111" s="55">
        <f>IF(K111&gt;0,(K108*AC108+K109*AC109+K110*AC110)/K111,0)</f>
        <v>2.6666922348057571E-4</v>
      </c>
      <c r="AD111" s="52">
        <f>SUM(AD108:AD110)</f>
        <v>11</v>
      </c>
      <c r="AE111" s="53">
        <f>IF(K111&gt;0,(K108*AE108+K109*AE109+K110*AE110)/K111,0)</f>
        <v>0.22493158642783018</v>
      </c>
      <c r="AF111" s="58">
        <f>SUM(AF108:AF110)</f>
        <v>122.06239530000001</v>
      </c>
      <c r="AG111" s="53">
        <f>IF(AND(AA111&gt;0),((AA108*AG108+AA109*AG109+AA110*AG110)/AA111),0)</f>
        <v>0.91607448746425213</v>
      </c>
      <c r="AH111" s="57">
        <f t="shared" si="1"/>
        <v>0.91653699316502635</v>
      </c>
      <c r="AI111" s="51">
        <f>SUM(AI108:AI110)</f>
        <v>594</v>
      </c>
      <c r="AJ111" s="21">
        <f>IF(AI111&gt;0,(AJ108*AI108+AJ109*AI109+AJ110*AI110)/AI111,0)</f>
        <v>8.6661616161616162E-2</v>
      </c>
      <c r="AK111" s="53">
        <f>IF(K111&gt;0,(AK108*K108+AK109*K109+AK110*K110)/K111,0)</f>
        <v>0.21950143933582997</v>
      </c>
      <c r="AL111" s="58">
        <f>SUM(AL108:AL110)</f>
        <v>119.06732939999998</v>
      </c>
      <c r="AM111" s="56"/>
      <c r="AN111" s="56">
        <f>SUM(AN108:AN110)</f>
        <v>1010.08</v>
      </c>
      <c r="AO111" s="105"/>
      <c r="AP111" s="106">
        <f>AO110</f>
        <v>3518.84</v>
      </c>
      <c r="AQ111" s="51">
        <f>SUM(AQ108:AQ110)</f>
        <v>0</v>
      </c>
      <c r="AR111" s="59"/>
      <c r="AS111" s="58"/>
      <c r="AT111" s="58"/>
      <c r="AU111" s="58"/>
      <c r="AV111" s="58"/>
    </row>
    <row r="112" spans="1:48" x14ac:dyDescent="0.2">
      <c r="A112" s="157">
        <v>28</v>
      </c>
      <c r="B112" s="23">
        <v>1</v>
      </c>
      <c r="C112" s="11" t="s">
        <v>53</v>
      </c>
      <c r="D112" s="12">
        <v>6977</v>
      </c>
      <c r="E112" s="12">
        <v>2</v>
      </c>
      <c r="F112" s="12">
        <v>9014</v>
      </c>
      <c r="G112" s="13">
        <v>0.4</v>
      </c>
      <c r="H112" s="13">
        <v>5.2</v>
      </c>
      <c r="I112" s="12">
        <v>9250</v>
      </c>
      <c r="J112" s="13">
        <v>3.1</v>
      </c>
      <c r="K112" s="12">
        <v>14752</v>
      </c>
      <c r="L112" s="14">
        <v>6.6000000000000003E-2</v>
      </c>
      <c r="M112" s="24">
        <f>ROUND(K112*(1-L112),0)</f>
        <v>13778</v>
      </c>
      <c r="N112" s="15">
        <v>0.76100000000000001</v>
      </c>
      <c r="O112" s="25">
        <f>M112*N112</f>
        <v>10485.058000000001</v>
      </c>
      <c r="P112" s="14">
        <v>0.158</v>
      </c>
      <c r="Q112" s="25">
        <f>M112*P112</f>
        <v>2176.924</v>
      </c>
      <c r="R112" s="16">
        <v>8.1000000000000003E-2</v>
      </c>
      <c r="S112" s="25">
        <f>M112*R112</f>
        <v>1116.018</v>
      </c>
      <c r="T112" s="26">
        <v>0.20300000000000001</v>
      </c>
      <c r="U112" s="25">
        <f>M112*T112</f>
        <v>2796.9340000000002</v>
      </c>
      <c r="V112" s="16">
        <v>0.52500000000000002</v>
      </c>
      <c r="W112" s="25">
        <f>M112*V112</f>
        <v>7233.4500000000007</v>
      </c>
      <c r="X112" s="16">
        <v>0.4</v>
      </c>
      <c r="Y112" s="25">
        <f>X112*M112</f>
        <v>5511.2000000000007</v>
      </c>
      <c r="Z112" s="17">
        <v>2.99E-3</v>
      </c>
      <c r="AA112" s="18">
        <f>M112*Z112</f>
        <v>41.196220000000004</v>
      </c>
      <c r="AB112" s="27">
        <f>IF(M112&gt;0,(AD112+AL112)/M112,0)</f>
        <v>2.9030495354913635E-3</v>
      </c>
      <c r="AC112" s="17">
        <v>2.9E-4</v>
      </c>
      <c r="AD112" s="24">
        <f>AC112*M112</f>
        <v>3.9956200000000002</v>
      </c>
      <c r="AE112" s="117">
        <v>0.21929999999999999</v>
      </c>
      <c r="AF112" s="30">
        <f>AI112*(1-AJ112)*AE112</f>
        <v>35.516731499999999</v>
      </c>
      <c r="AG112" s="28">
        <f>IF(AND(AE112&gt;0,AC112&gt;0,Z112&gt;0),((Z112-AC112)*AE112)/((AE112-AC112)*Z112),0)</f>
        <v>0.90420574555704381</v>
      </c>
      <c r="AH112" s="60">
        <f t="shared" si="1"/>
        <v>0.90128080586941783</v>
      </c>
      <c r="AI112" s="12">
        <v>177</v>
      </c>
      <c r="AJ112" s="14">
        <v>8.5000000000000006E-2</v>
      </c>
      <c r="AK112" s="15">
        <v>0.2223</v>
      </c>
      <c r="AL112" s="30">
        <f>AI112*(1-AJ112)*AK112</f>
        <v>36.002596500000003</v>
      </c>
      <c r="AM112" s="19">
        <v>1.6</v>
      </c>
      <c r="AN112" s="19">
        <v>977.42</v>
      </c>
      <c r="AO112" s="101">
        <f>AO110+AI112-AN112</f>
        <v>2718.42</v>
      </c>
      <c r="AP112" s="102"/>
      <c r="AQ112" s="12"/>
      <c r="AR112" s="31"/>
      <c r="AS112" s="20"/>
      <c r="AT112" s="20"/>
      <c r="AU112" s="20"/>
      <c r="AV112" s="20"/>
    </row>
    <row r="113" spans="1:48" x14ac:dyDescent="0.2">
      <c r="A113" s="158"/>
      <c r="B113" s="33">
        <v>2</v>
      </c>
      <c r="C113" s="46" t="s">
        <v>52</v>
      </c>
      <c r="D113" s="34">
        <v>18682</v>
      </c>
      <c r="E113" s="34">
        <v>6</v>
      </c>
      <c r="F113" s="34">
        <v>17201</v>
      </c>
      <c r="G113" s="35">
        <v>1.1000000000000001</v>
      </c>
      <c r="H113" s="35">
        <v>4</v>
      </c>
      <c r="I113" s="34">
        <v>17739</v>
      </c>
      <c r="J113" s="35">
        <v>1.9</v>
      </c>
      <c r="K113" s="34">
        <v>14809</v>
      </c>
      <c r="L113" s="36">
        <v>7.1999999999999995E-2</v>
      </c>
      <c r="M113" s="37">
        <f>ROUND(K113*(1-L113),0)</f>
        <v>13743</v>
      </c>
      <c r="N113" s="38">
        <v>0.54</v>
      </c>
      <c r="O113" s="25">
        <f>M113*N113</f>
        <v>7421.22</v>
      </c>
      <c r="P113" s="36">
        <v>0.34499999999999997</v>
      </c>
      <c r="Q113" s="25">
        <f>M113*P113</f>
        <v>4741.335</v>
      </c>
      <c r="R113" s="39">
        <v>0.115</v>
      </c>
      <c r="S113" s="25">
        <f>M113*R113</f>
        <v>1580.4450000000002</v>
      </c>
      <c r="T113" s="28">
        <v>0.20899999999999999</v>
      </c>
      <c r="U113" s="25">
        <f>M113*T113</f>
        <v>2872.2869999999998</v>
      </c>
      <c r="V113" s="39">
        <v>0.51700000000000002</v>
      </c>
      <c r="W113" s="25">
        <f>M113*V113</f>
        <v>7105.1310000000003</v>
      </c>
      <c r="X113" s="39">
        <v>0.39</v>
      </c>
      <c r="Y113" s="25">
        <f>X113*M113</f>
        <v>5359.77</v>
      </c>
      <c r="Z113" s="40">
        <v>3.0100000000000001E-3</v>
      </c>
      <c r="AA113" s="18">
        <f>M113*Z113</f>
        <v>41.366430000000001</v>
      </c>
      <c r="AB113" s="27">
        <f>IF(M113&gt;0,(AD113+AL113)/M113,0)</f>
        <v>3.0141540275049122E-3</v>
      </c>
      <c r="AC113" s="40">
        <v>2.7E-4</v>
      </c>
      <c r="AD113" s="37">
        <f>AC113*M113</f>
        <v>3.71061</v>
      </c>
      <c r="AE113" s="28">
        <v>0.21790000000000001</v>
      </c>
      <c r="AF113" s="41">
        <f>AI113*(1-AJ113)*AE113</f>
        <v>38.364345600000007</v>
      </c>
      <c r="AG113" s="28">
        <f>IF(AND(AE113&gt;0,AC113&gt;0,Z113&gt;0),((Z113-AC113)*AE113)/((AE113-AC113)*Z113),0)</f>
        <v>0.91142835465662031</v>
      </c>
      <c r="AH113" s="29">
        <f t="shared" si="1"/>
        <v>0.91157166678382473</v>
      </c>
      <c r="AI113" s="34">
        <v>192</v>
      </c>
      <c r="AJ113" s="36">
        <v>8.3000000000000004E-2</v>
      </c>
      <c r="AK113" s="38">
        <v>0.2142</v>
      </c>
      <c r="AL113" s="41">
        <f>AI113*(1-AJ113)*AK113</f>
        <v>37.712908800000008</v>
      </c>
      <c r="AM113" s="42">
        <v>1.6</v>
      </c>
      <c r="AN113" s="42"/>
      <c r="AO113" s="121">
        <f>AO112+AI113-AN113</f>
        <v>2910.42</v>
      </c>
      <c r="AP113" s="104"/>
      <c r="AQ113" s="43"/>
      <c r="AR113" s="44"/>
      <c r="AS113" s="45"/>
      <c r="AT113" s="45"/>
      <c r="AU113" s="45"/>
      <c r="AV113" s="45"/>
    </row>
    <row r="114" spans="1:48" x14ac:dyDescent="0.2">
      <c r="A114" s="158"/>
      <c r="B114" s="33">
        <v>3</v>
      </c>
      <c r="C114" s="11" t="s">
        <v>51</v>
      </c>
      <c r="D114" s="43">
        <v>22921</v>
      </c>
      <c r="E114" s="43">
        <v>2</v>
      </c>
      <c r="F114" s="43">
        <v>18324</v>
      </c>
      <c r="G114" s="37">
        <v>0.7</v>
      </c>
      <c r="H114" s="37">
        <v>4.5</v>
      </c>
      <c r="I114" s="43">
        <v>18364</v>
      </c>
      <c r="J114" s="37">
        <v>1.2</v>
      </c>
      <c r="K114" s="43">
        <v>14953</v>
      </c>
      <c r="L114" s="39">
        <v>6.6000000000000003E-2</v>
      </c>
      <c r="M114" s="37">
        <f>ROUND(K114*(1-L114),0)</f>
        <v>13966</v>
      </c>
      <c r="N114" s="28">
        <v>0.64700000000000002</v>
      </c>
      <c r="O114" s="25">
        <f>M114*N114</f>
        <v>9036.0020000000004</v>
      </c>
      <c r="P114" s="39">
        <v>0.31</v>
      </c>
      <c r="Q114" s="25">
        <f>M114*P114</f>
        <v>4329.46</v>
      </c>
      <c r="R114" s="39">
        <v>4.2999999999999997E-2</v>
      </c>
      <c r="S114" s="25">
        <f>M114*R114</f>
        <v>600.5379999999999</v>
      </c>
      <c r="T114" s="28">
        <v>0.216</v>
      </c>
      <c r="U114" s="25">
        <f>M114*T114</f>
        <v>3016.6559999999999</v>
      </c>
      <c r="V114" s="39">
        <v>0.51100000000000001</v>
      </c>
      <c r="W114" s="25">
        <f>M114*V114</f>
        <v>7136.6260000000002</v>
      </c>
      <c r="X114" s="39">
        <v>0.4</v>
      </c>
      <c r="Y114" s="25">
        <f>X114*M114</f>
        <v>5586.4000000000005</v>
      </c>
      <c r="Z114" s="47">
        <v>2.9499999999999999E-3</v>
      </c>
      <c r="AA114" s="18">
        <f>M114*Z114</f>
        <v>41.1997</v>
      </c>
      <c r="AB114" s="27">
        <f>IF(M114&gt;0,(AD114+AL114)/M114,0)</f>
        <v>3.0072714449377062E-3</v>
      </c>
      <c r="AC114" s="47">
        <v>2.7E-4</v>
      </c>
      <c r="AD114" s="37">
        <f>AC114*M114</f>
        <v>3.7708200000000001</v>
      </c>
      <c r="AE114" s="28">
        <v>0.21959999999999999</v>
      </c>
      <c r="AF114" s="41">
        <f>AI114*(1-AJ114)*AE114</f>
        <v>37.294668000000001</v>
      </c>
      <c r="AG114" s="28">
        <f>IF(AND(AE114&gt;0,AC114&gt;0,Z114&gt;0),((Z114-AC114)*AE114)/((AE114-AC114)*Z114),0)</f>
        <v>0.90959292823212745</v>
      </c>
      <c r="AH114" s="29">
        <f t="shared" si="1"/>
        <v>0.91131070291452432</v>
      </c>
      <c r="AI114" s="43">
        <v>185</v>
      </c>
      <c r="AJ114" s="39">
        <v>8.2000000000000003E-2</v>
      </c>
      <c r="AK114" s="28">
        <v>0.22509999999999999</v>
      </c>
      <c r="AL114" s="41">
        <f>AI114*(1-AJ114)*AK114</f>
        <v>38.228733000000005</v>
      </c>
      <c r="AM114" s="18">
        <v>1.6</v>
      </c>
      <c r="AN114" s="18"/>
      <c r="AO114" s="121">
        <f>AO113+AI114-AN114</f>
        <v>3095.42</v>
      </c>
      <c r="AP114" s="104"/>
      <c r="AQ114" s="43"/>
      <c r="AR114" s="48"/>
      <c r="AS114" s="41"/>
      <c r="AT114" s="41"/>
      <c r="AU114" s="41"/>
      <c r="AV114" s="41"/>
    </row>
    <row r="115" spans="1:48" s="22" customFormat="1" ht="13.5" thickBot="1" x14ac:dyDescent="0.25">
      <c r="A115" s="159"/>
      <c r="B115" s="49" t="s">
        <v>38</v>
      </c>
      <c r="C115" s="50"/>
      <c r="D115" s="51">
        <f>SUM(D112:D114)</f>
        <v>48580</v>
      </c>
      <c r="E115" s="51"/>
      <c r="F115" s="51">
        <f>SUM(F112:F114)</f>
        <v>44539</v>
      </c>
      <c r="G115" s="52"/>
      <c r="H115" s="52"/>
      <c r="I115" s="51">
        <f>SUM(I112:I114)</f>
        <v>45353</v>
      </c>
      <c r="J115" s="52"/>
      <c r="K115" s="51">
        <f>SUM(K112:K114)</f>
        <v>44514</v>
      </c>
      <c r="L115" s="21">
        <f>IF(K115&gt;0,(K112*L112+K113*L113+K114*L114)/K115,0)</f>
        <v>6.7996091117401264E-2</v>
      </c>
      <c r="M115" s="52">
        <f>M112+M113+M114</f>
        <v>41487</v>
      </c>
      <c r="N115" s="53">
        <f>IF(M115&gt;0,O115/M115,0)</f>
        <v>0.64941499746908671</v>
      </c>
      <c r="O115" s="54">
        <f>O112+O113+O114</f>
        <v>26942.280000000002</v>
      </c>
      <c r="P115" s="21">
        <f>IF(M115&gt;0,Q115/M115,0)</f>
        <v>0.27111430086533134</v>
      </c>
      <c r="Q115" s="54">
        <f>Q112+Q113+Q114</f>
        <v>11247.719000000001</v>
      </c>
      <c r="R115" s="21">
        <f>IF(M115&gt;0,S115/M115,0)</f>
        <v>7.9470701665581997E-2</v>
      </c>
      <c r="S115" s="54">
        <f>S112+S113+S114</f>
        <v>3297.0010000000002</v>
      </c>
      <c r="T115" s="21">
        <f>IF(M115&gt;0,U115/M115,0)</f>
        <v>0.20936382481259191</v>
      </c>
      <c r="U115" s="54">
        <f>U112+U113+U114</f>
        <v>8685.8770000000004</v>
      </c>
      <c r="V115" s="21">
        <f>IF(M115&gt;0,W115/M115,0)</f>
        <v>0.51763701882517421</v>
      </c>
      <c r="W115" s="54">
        <f>W112+W113+W114</f>
        <v>21475.207000000002</v>
      </c>
      <c r="X115" s="21">
        <f>IF(M115&gt;0,Y115/M115,0)</f>
        <v>0.39668739605177533</v>
      </c>
      <c r="Y115" s="54">
        <f>Y112+Y113+Y114</f>
        <v>16457.370000000003</v>
      </c>
      <c r="Z115" s="55">
        <f>IF(M115&gt;0,AA115/M115,0)</f>
        <v>2.9831597849928893E-3</v>
      </c>
      <c r="AA115" s="56">
        <f>SUM(AA112:AA114)</f>
        <v>123.76235</v>
      </c>
      <c r="AB115" s="55">
        <f>IF(M115&gt;0,(AB112*M112+AB113*M113+AB114*M114)/M115,0)</f>
        <v>2.9749388555451112E-3</v>
      </c>
      <c r="AC115" s="55">
        <f>IF(K115&gt;0,(K112*AC112+K113*AC113+K114*AC114)/K115,0)</f>
        <v>2.7662802713752975E-4</v>
      </c>
      <c r="AD115" s="52">
        <f>SUM(AD112:AD114)</f>
        <v>11.47705</v>
      </c>
      <c r="AE115" s="53">
        <f>IF(K115&gt;0,(K112*AE112+K113*AE113+K114*AE114)/K115,0)</f>
        <v>0.21893502044300672</v>
      </c>
      <c r="AF115" s="58">
        <f>SUM(AF112:AF114)</f>
        <v>111.1757451</v>
      </c>
      <c r="AG115" s="53">
        <f>IF(AND(AA115&gt;0),((AA112*AG112+AA113*AG113+AA114*AG114)/AA115),0)</f>
        <v>0.90841319526847575</v>
      </c>
      <c r="AH115" s="57">
        <f t="shared" si="1"/>
        <v>0.9081529635292831</v>
      </c>
      <c r="AI115" s="51">
        <f>SUM(AI112:AI114)</f>
        <v>554</v>
      </c>
      <c r="AJ115" s="21">
        <f>IF(AI115&gt;0,(AJ112*AI112+AJ113*AI113+AJ114*AI114)/AI115,0)</f>
        <v>8.330505415162455E-2</v>
      </c>
      <c r="AK115" s="53">
        <f>IF(K115&gt;0,(AK112*K112+AK113*K113+AK114*K114)/K115,0)</f>
        <v>0.22054584400413355</v>
      </c>
      <c r="AL115" s="58">
        <f>SUM(AL112:AL114)</f>
        <v>111.94423830000002</v>
      </c>
      <c r="AM115" s="56"/>
      <c r="AN115" s="56">
        <f>SUM(AN112:AN114)</f>
        <v>977.42</v>
      </c>
      <c r="AO115" s="105"/>
      <c r="AP115" s="106">
        <f>AO114</f>
        <v>3095.42</v>
      </c>
      <c r="AQ115" s="51">
        <f>SUM(AQ112:AQ114)</f>
        <v>0</v>
      </c>
      <c r="AR115" s="59"/>
      <c r="AS115" s="58"/>
      <c r="AT115" s="58"/>
      <c r="AU115" s="58"/>
      <c r="AV115" s="58"/>
    </row>
    <row r="116" spans="1:48" x14ac:dyDescent="0.2">
      <c r="A116" s="158">
        <v>29</v>
      </c>
      <c r="B116" s="33">
        <v>1</v>
      </c>
      <c r="C116" s="11" t="s">
        <v>53</v>
      </c>
      <c r="D116" s="12">
        <v>6675</v>
      </c>
      <c r="E116" s="12">
        <v>1</v>
      </c>
      <c r="F116" s="12">
        <v>9123</v>
      </c>
      <c r="G116" s="13">
        <v>1.3</v>
      </c>
      <c r="H116" s="13">
        <v>5.6</v>
      </c>
      <c r="I116" s="12">
        <v>9520</v>
      </c>
      <c r="J116" s="13">
        <v>2.8</v>
      </c>
      <c r="K116" s="12">
        <v>14736</v>
      </c>
      <c r="L116" s="14">
        <v>7.5999999999999998E-2</v>
      </c>
      <c r="M116" s="24">
        <f>ROUND(K116*(1-L116),0)</f>
        <v>13616</v>
      </c>
      <c r="N116" s="15">
        <v>0.621</v>
      </c>
      <c r="O116" s="25">
        <f>M116*N116</f>
        <v>8455.5360000000001</v>
      </c>
      <c r="P116" s="14">
        <v>0.32500000000000001</v>
      </c>
      <c r="Q116" s="25">
        <f>M116*P116</f>
        <v>4425.2</v>
      </c>
      <c r="R116" s="16">
        <v>5.3999999999999999E-2</v>
      </c>
      <c r="S116" s="25">
        <f>M116*R116</f>
        <v>735.26400000000001</v>
      </c>
      <c r="T116" s="26">
        <v>0.218</v>
      </c>
      <c r="U116" s="25">
        <f>M116*T116</f>
        <v>2968.288</v>
      </c>
      <c r="V116" s="16">
        <v>0.51400000000000001</v>
      </c>
      <c r="W116" s="25">
        <f>M116*V116</f>
        <v>6998.6239999999998</v>
      </c>
      <c r="X116" s="16">
        <v>0.4</v>
      </c>
      <c r="Y116" s="25">
        <f>X116*M116</f>
        <v>5446.4000000000005</v>
      </c>
      <c r="Z116" s="17">
        <v>3.0500000000000002E-3</v>
      </c>
      <c r="AA116" s="18">
        <f>M116*Z116</f>
        <v>41.528800000000004</v>
      </c>
      <c r="AB116" s="27">
        <f>IF(M116&gt;0,(AD116+AL116)/M116,0)</f>
        <v>3.2092457109283196E-3</v>
      </c>
      <c r="AC116" s="17">
        <v>2.7E-4</v>
      </c>
      <c r="AD116" s="24">
        <f>AC116*M116</f>
        <v>3.67632</v>
      </c>
      <c r="AE116" s="117">
        <v>0.22020000000000001</v>
      </c>
      <c r="AF116" s="30">
        <f>AI116*(1-AJ116)*AE116</f>
        <v>39.447508800000001</v>
      </c>
      <c r="AG116" s="28">
        <f>IF(AND(AE116&gt;0,AC116&gt;0,Z116&gt;0),((Z116-AC116)*AE116)/((AE116-AC116)*Z116),0)</f>
        <v>0.91259439478880389</v>
      </c>
      <c r="AH116" s="60">
        <f t="shared" si="1"/>
        <v>0.91697633357023012</v>
      </c>
      <c r="AI116" s="12">
        <v>196</v>
      </c>
      <c r="AJ116" s="14">
        <v>8.5999999999999993E-2</v>
      </c>
      <c r="AK116" s="15">
        <v>0.22339999999999999</v>
      </c>
      <c r="AL116" s="30">
        <f>AI116*(1-AJ116)*AK116</f>
        <v>40.020769600000001</v>
      </c>
      <c r="AM116" s="19">
        <v>1.6</v>
      </c>
      <c r="AN116" s="19">
        <v>905.72</v>
      </c>
      <c r="AO116" s="101">
        <f>AO114+AI116-AN116</f>
        <v>2385.6999999999998</v>
      </c>
      <c r="AP116" s="120"/>
      <c r="AQ116" s="12"/>
      <c r="AR116" s="31"/>
      <c r="AS116" s="20"/>
      <c r="AT116" s="20"/>
      <c r="AU116" s="20"/>
      <c r="AV116" s="20"/>
    </row>
    <row r="117" spans="1:48" x14ac:dyDescent="0.2">
      <c r="A117" s="158"/>
      <c r="B117" s="33">
        <v>2</v>
      </c>
      <c r="C117" s="46" t="s">
        <v>52</v>
      </c>
      <c r="D117" s="34">
        <v>12313</v>
      </c>
      <c r="E117" s="34">
        <v>10</v>
      </c>
      <c r="F117" s="34">
        <v>19169</v>
      </c>
      <c r="G117" s="35">
        <v>1.1000000000000001</v>
      </c>
      <c r="H117" s="35">
        <v>6.5</v>
      </c>
      <c r="I117" s="34">
        <v>18947</v>
      </c>
      <c r="J117" s="35">
        <v>1.5</v>
      </c>
      <c r="K117" s="34">
        <v>16025</v>
      </c>
      <c r="L117" s="36">
        <v>7.9000000000000001E-2</v>
      </c>
      <c r="M117" s="37">
        <f>ROUND(K117*(1-L117),0)</f>
        <v>14759</v>
      </c>
      <c r="N117" s="38">
        <v>0.76800000000000002</v>
      </c>
      <c r="O117" s="25">
        <f>M117*N117</f>
        <v>11334.912</v>
      </c>
      <c r="P117" s="36">
        <v>0.20799999999999999</v>
      </c>
      <c r="Q117" s="25">
        <f>M117*P117</f>
        <v>3069.8719999999998</v>
      </c>
      <c r="R117" s="39">
        <v>2.4E-2</v>
      </c>
      <c r="S117" s="25">
        <f>M117*R117</f>
        <v>354.21600000000001</v>
      </c>
      <c r="T117" s="28">
        <v>0.20599999999999999</v>
      </c>
      <c r="U117" s="25">
        <f>M117*T117</f>
        <v>3040.3539999999998</v>
      </c>
      <c r="V117" s="39">
        <v>0.52600000000000002</v>
      </c>
      <c r="W117" s="25">
        <f>M117*V117</f>
        <v>7763.2340000000004</v>
      </c>
      <c r="X117" s="39">
        <v>0.39</v>
      </c>
      <c r="Y117" s="25">
        <f>X117*M117</f>
        <v>5756.01</v>
      </c>
      <c r="Z117" s="40">
        <v>3.0699999999999998E-3</v>
      </c>
      <c r="AA117" s="18">
        <f>M117*Z117</f>
        <v>45.310129999999994</v>
      </c>
      <c r="AB117" s="27">
        <f>IF(M117&gt;0,(AD117+AL117)/M117,0)</f>
        <v>3.1761424215732774E-3</v>
      </c>
      <c r="AC117" s="40">
        <v>2.5999999999999998E-4</v>
      </c>
      <c r="AD117" s="37">
        <f>AC117*M117</f>
        <v>3.8373399999999998</v>
      </c>
      <c r="AE117" s="28">
        <v>0.21829999999999999</v>
      </c>
      <c r="AF117" s="41">
        <f>AI117*(1-AJ117)*AE117</f>
        <v>43.297185399999996</v>
      </c>
      <c r="AG117" s="28">
        <f>IF(AND(AE117&gt;0,AC117&gt;0,Z117&gt;0),((Z117-AC117)*AE117)/((AE117-AC117)*Z117),0)</f>
        <v>0.91640089945543879</v>
      </c>
      <c r="AH117" s="29">
        <f t="shared" si="1"/>
        <v>0.91924108586768694</v>
      </c>
      <c r="AI117" s="34">
        <v>217</v>
      </c>
      <c r="AJ117" s="36">
        <v>8.5999999999999993E-2</v>
      </c>
      <c r="AK117" s="38">
        <v>0.217</v>
      </c>
      <c r="AL117" s="41">
        <f>AI117*(1-AJ117)*AK117</f>
        <v>43.039346000000002</v>
      </c>
      <c r="AM117" s="42">
        <v>1.63</v>
      </c>
      <c r="AN117" s="42"/>
      <c r="AO117" s="121">
        <f>AO116+AI117-AN117</f>
        <v>2602.6999999999998</v>
      </c>
      <c r="AP117" s="104"/>
      <c r="AQ117" s="43"/>
      <c r="AR117" s="44"/>
      <c r="AS117" s="45"/>
      <c r="AT117" s="45"/>
      <c r="AU117" s="45"/>
      <c r="AV117" s="45"/>
    </row>
    <row r="118" spans="1:48" x14ac:dyDescent="0.2">
      <c r="A118" s="158"/>
      <c r="B118" s="33">
        <v>3</v>
      </c>
      <c r="C118" s="11" t="s">
        <v>51</v>
      </c>
      <c r="D118" s="43">
        <v>17922</v>
      </c>
      <c r="E118" s="43">
        <v>9</v>
      </c>
      <c r="F118" s="43">
        <v>19364</v>
      </c>
      <c r="G118" s="37">
        <v>1.2</v>
      </c>
      <c r="H118" s="37">
        <v>4.7</v>
      </c>
      <c r="I118" s="43">
        <v>19585</v>
      </c>
      <c r="J118" s="37">
        <v>0.6</v>
      </c>
      <c r="K118" s="43">
        <v>16265</v>
      </c>
      <c r="L118" s="39">
        <v>6.5000000000000002E-2</v>
      </c>
      <c r="M118" s="37">
        <f>ROUND(K118*(1-L118),0)</f>
        <v>15208</v>
      </c>
      <c r="N118" s="28">
        <v>0.60299999999999998</v>
      </c>
      <c r="O118" s="25">
        <f>M118*N118</f>
        <v>9170.4239999999991</v>
      </c>
      <c r="P118" s="39">
        <v>0.36899999999999999</v>
      </c>
      <c r="Q118" s="25">
        <f>M118*P118</f>
        <v>5611.7519999999995</v>
      </c>
      <c r="R118" s="39">
        <v>2.8000000000000001E-2</v>
      </c>
      <c r="S118" s="25">
        <f>M118*R118</f>
        <v>425.82400000000001</v>
      </c>
      <c r="T118" s="28">
        <v>0.193</v>
      </c>
      <c r="U118" s="25">
        <f>M118*T118</f>
        <v>2935.1440000000002</v>
      </c>
      <c r="V118" s="39">
        <v>0.52700000000000002</v>
      </c>
      <c r="W118" s="25">
        <f>M118*V118</f>
        <v>8014.616</v>
      </c>
      <c r="X118" s="39">
        <v>0.4</v>
      </c>
      <c r="Y118" s="25">
        <f>X118*M118</f>
        <v>6083.2000000000007</v>
      </c>
      <c r="Z118" s="47">
        <v>3.0699999999999998E-3</v>
      </c>
      <c r="AA118" s="18">
        <f>M118*Z118</f>
        <v>46.688559999999995</v>
      </c>
      <c r="AB118" s="27">
        <f>IF(M118&gt;0,(AD118+AL118)/M118,0)</f>
        <v>2.8231315097317204E-3</v>
      </c>
      <c r="AC118" s="47">
        <v>2.5000000000000001E-4</v>
      </c>
      <c r="AD118" s="37">
        <f>AC118*M118</f>
        <v>3.802</v>
      </c>
      <c r="AE118" s="28">
        <v>0.21809999999999999</v>
      </c>
      <c r="AF118" s="41">
        <f>AI118*(1-AJ118)*AE118</f>
        <v>38.900316000000004</v>
      </c>
      <c r="AG118" s="28">
        <f>IF(AND(AE118&gt;0,AC118&gt;0,Z118&gt;0),((Z118-AC118)*AE118)/((AE118-AC118)*Z118),0)</f>
        <v>0.91962090282663178</v>
      </c>
      <c r="AH118" s="29">
        <f t="shared" si="1"/>
        <v>0.91248560510632015</v>
      </c>
      <c r="AI118" s="43">
        <v>196</v>
      </c>
      <c r="AJ118" s="39">
        <v>0.09</v>
      </c>
      <c r="AK118" s="28">
        <v>0.21940000000000001</v>
      </c>
      <c r="AL118" s="41">
        <f>AI118*(1-AJ118)*AK118</f>
        <v>39.132184000000002</v>
      </c>
      <c r="AM118" s="18">
        <v>1.7</v>
      </c>
      <c r="AN118" s="18"/>
      <c r="AO118" s="121">
        <f>AO117+AI118-AN118</f>
        <v>2798.7</v>
      </c>
      <c r="AP118" s="104"/>
      <c r="AQ118" s="43"/>
      <c r="AR118" s="48"/>
      <c r="AS118" s="41"/>
      <c r="AT118" s="41"/>
      <c r="AU118" s="41"/>
      <c r="AV118" s="41"/>
    </row>
    <row r="119" spans="1:48" s="22" customFormat="1" ht="13.5" thickBot="1" x14ac:dyDescent="0.25">
      <c r="A119" s="159"/>
      <c r="B119" s="49" t="s">
        <v>38</v>
      </c>
      <c r="C119" s="50"/>
      <c r="D119" s="51">
        <f>SUM(D116:D118)</f>
        <v>36910</v>
      </c>
      <c r="E119" s="51"/>
      <c r="F119" s="51">
        <f>SUM(F116:F118)</f>
        <v>47656</v>
      </c>
      <c r="G119" s="52"/>
      <c r="H119" s="52"/>
      <c r="I119" s="51">
        <f>SUM(I116:I118)</f>
        <v>48052</v>
      </c>
      <c r="J119" s="52"/>
      <c r="K119" s="51">
        <f>SUM(K116:K118)</f>
        <v>47026</v>
      </c>
      <c r="L119" s="21">
        <f>IF(K119&gt;0,(K116*L116+K117*L117+K118*L118)/K119,0)</f>
        <v>7.3217709352273216E-2</v>
      </c>
      <c r="M119" s="52">
        <f>M116+M117+M118</f>
        <v>43583</v>
      </c>
      <c r="N119" s="53">
        <f>IF(M119&gt;0,O119/M119,0)</f>
        <v>0.66449927724112612</v>
      </c>
      <c r="O119" s="54">
        <f>O116+O117+O118</f>
        <v>28960.871999999999</v>
      </c>
      <c r="P119" s="21">
        <f>IF(M119&gt;0,Q119/M119,0)</f>
        <v>0.30073248743776243</v>
      </c>
      <c r="Q119" s="54">
        <f>Q116+Q117+Q118</f>
        <v>13106.824000000001</v>
      </c>
      <c r="R119" s="21">
        <f>IF(M119&gt;0,S119/M119,0)</f>
        <v>3.4768235321111444E-2</v>
      </c>
      <c r="S119" s="54">
        <f>S116+S117+S118</f>
        <v>1515.3040000000001</v>
      </c>
      <c r="T119" s="21">
        <f>IF(M119&gt;0,U119/M119,0)</f>
        <v>0.20521272055618017</v>
      </c>
      <c r="U119" s="54">
        <f>U116+U117+U118</f>
        <v>8943.7860000000001</v>
      </c>
      <c r="V119" s="21">
        <f>IF(M119&gt;0,W119/M119,0)</f>
        <v>0.52259995869949294</v>
      </c>
      <c r="W119" s="54">
        <f>W116+W117+W118</f>
        <v>22776.474000000002</v>
      </c>
      <c r="X119" s="21">
        <f>IF(M119&gt;0,Y119/M119,0)</f>
        <v>0.39661358786682882</v>
      </c>
      <c r="Y119" s="54">
        <f>Y116+Y117+Y118</f>
        <v>17285.61</v>
      </c>
      <c r="Z119" s="55">
        <f>IF(M119&gt;0,AA119/M119,0)</f>
        <v>3.0637516921735541E-3</v>
      </c>
      <c r="AA119" s="56">
        <f>SUM(AA116:AA118)</f>
        <v>133.52749</v>
      </c>
      <c r="AB119" s="55">
        <f>IF(M119&gt;0,(AB116*M116+AB117*M117+AB118*M118)/M119,0)</f>
        <v>3.0633035724938621E-3</v>
      </c>
      <c r="AC119" s="55">
        <f>IF(K119&gt;0,(K116*AC116+K117*AC117+K118*AC118)/K119,0)</f>
        <v>2.5967486071534892E-4</v>
      </c>
      <c r="AD119" s="52">
        <f>SUM(AD116:AD118)</f>
        <v>11.315659999999999</v>
      </c>
      <c r="AE119" s="53">
        <f>IF(K119&gt;0,(K116*AE116+K117*AE117+K118*AE118)/K119,0)</f>
        <v>0.21882620677922848</v>
      </c>
      <c r="AF119" s="58">
        <f>SUM(AF116:AF118)</f>
        <v>121.6450102</v>
      </c>
      <c r="AG119" s="53">
        <f>IF(AND(AA119&gt;0),((AA116*AG116+AA117*AG117+AA118*AG118)/AA119),0)</f>
        <v>0.91634291700999926</v>
      </c>
      <c r="AH119" s="57">
        <f t="shared" si="1"/>
        <v>0.91631282132299596</v>
      </c>
      <c r="AI119" s="51">
        <f>SUM(AI116:AI118)</f>
        <v>609</v>
      </c>
      <c r="AJ119" s="21">
        <f>IF(AI119&gt;0,(AJ116*AI116+AJ117*AI117+AJ118*AI118)/AI119,0)</f>
        <v>8.728735632183908E-2</v>
      </c>
      <c r="AK119" s="53">
        <f>IF(K119&gt;0,(AK116*K116+AK117*K117+AK118*K118)/K119,0)</f>
        <v>0.2198355888232042</v>
      </c>
      <c r="AL119" s="58">
        <f>SUM(AL116:AL118)</f>
        <v>122.19229960000001</v>
      </c>
      <c r="AM119" s="56"/>
      <c r="AN119" s="56">
        <f>SUM(AN116:AN118)</f>
        <v>905.72</v>
      </c>
      <c r="AO119" s="105"/>
      <c r="AP119" s="106">
        <f>AO118</f>
        <v>2798.7</v>
      </c>
      <c r="AQ119" s="51">
        <f>SUM(AQ116:AQ118)</f>
        <v>0</v>
      </c>
      <c r="AR119" s="59"/>
      <c r="AS119" s="58"/>
      <c r="AT119" s="58"/>
      <c r="AU119" s="58"/>
      <c r="AV119" s="58"/>
    </row>
    <row r="120" spans="1:48" x14ac:dyDescent="0.2">
      <c r="A120" s="157">
        <v>30</v>
      </c>
      <c r="B120" s="23">
        <v>1</v>
      </c>
      <c r="C120" s="11" t="s">
        <v>53</v>
      </c>
      <c r="D120" s="12">
        <v>8939</v>
      </c>
      <c r="E120" s="12">
        <v>7</v>
      </c>
      <c r="F120" s="12">
        <v>7096</v>
      </c>
      <c r="G120" s="13">
        <v>0.9</v>
      </c>
      <c r="H120" s="13">
        <v>5.4</v>
      </c>
      <c r="I120" s="12">
        <v>7124</v>
      </c>
      <c r="J120" s="13">
        <v>3.7</v>
      </c>
      <c r="K120" s="12">
        <v>16145</v>
      </c>
      <c r="L120" s="14">
        <v>6.4000000000000001E-2</v>
      </c>
      <c r="M120" s="37">
        <f>ROUND(K120*(1-L120),0)</f>
        <v>15112</v>
      </c>
      <c r="N120" s="15">
        <v>0.69399999999999995</v>
      </c>
      <c r="O120" s="25">
        <f>M120*N120</f>
        <v>10487.727999999999</v>
      </c>
      <c r="P120" s="14">
        <v>0.28100000000000003</v>
      </c>
      <c r="Q120" s="25">
        <f>M120*P120</f>
        <v>4246.4720000000007</v>
      </c>
      <c r="R120" s="16">
        <v>2.5000000000000001E-2</v>
      </c>
      <c r="S120" s="25">
        <f>M120*R120</f>
        <v>377.8</v>
      </c>
      <c r="T120" s="26">
        <v>0.20200000000000001</v>
      </c>
      <c r="U120" s="25">
        <f>M120*T120</f>
        <v>3052.6240000000003</v>
      </c>
      <c r="V120" s="16">
        <v>0.51500000000000001</v>
      </c>
      <c r="W120" s="25">
        <f>M120*V120</f>
        <v>7782.68</v>
      </c>
      <c r="X120" s="16">
        <v>0.39</v>
      </c>
      <c r="Y120" s="25">
        <f>X120*M120</f>
        <v>5893.68</v>
      </c>
      <c r="Z120" s="17">
        <v>3.0799999999999998E-3</v>
      </c>
      <c r="AA120" s="18">
        <f>M120*Z120</f>
        <v>46.544959999999996</v>
      </c>
      <c r="AB120" s="27">
        <f>IF(M120&gt;0,(AD120+AL120)/M120,0)</f>
        <v>3.3688180518793012E-3</v>
      </c>
      <c r="AC120" s="17">
        <v>2.7E-4</v>
      </c>
      <c r="AD120" s="24">
        <f>AC120*M120</f>
        <v>4.0802399999999999</v>
      </c>
      <c r="AE120" s="117">
        <v>0.2175</v>
      </c>
      <c r="AF120" s="30">
        <f>AI120*(1-AJ120)*AE120</f>
        <v>46.915620000000004</v>
      </c>
      <c r="AG120" s="28">
        <f>IF(AND(AE120&gt;0,AC120&gt;0,Z120&gt;0),((Z120-AC120)*AE120)/((AE120-AC120)*Z120),0)</f>
        <v>0.91347162711615137</v>
      </c>
      <c r="AH120" s="60">
        <f t="shared" si="1"/>
        <v>0.92099861116566806</v>
      </c>
      <c r="AI120" s="12">
        <v>236</v>
      </c>
      <c r="AJ120" s="14">
        <v>8.5999999999999993E-2</v>
      </c>
      <c r="AK120" s="15">
        <v>0.21709999999999999</v>
      </c>
      <c r="AL120" s="30">
        <f>AI120*(1-AJ120)*AK120</f>
        <v>46.829338399999997</v>
      </c>
      <c r="AM120" s="19">
        <v>1.7</v>
      </c>
      <c r="AN120" s="19">
        <v>500.42</v>
      </c>
      <c r="AO120" s="101">
        <f>AO118+AI120-AN120-AP120</f>
        <v>2229.2799999999997</v>
      </c>
      <c r="AP120" s="102">
        <v>305</v>
      </c>
      <c r="AQ120" s="12"/>
      <c r="AR120" s="31"/>
      <c r="AS120" s="20"/>
      <c r="AT120" s="20"/>
      <c r="AU120" s="20"/>
      <c r="AV120" s="20"/>
    </row>
    <row r="121" spans="1:48" x14ac:dyDescent="0.2">
      <c r="A121" s="158"/>
      <c r="B121" s="33">
        <v>2</v>
      </c>
      <c r="C121" s="46" t="s">
        <v>54</v>
      </c>
      <c r="D121" s="34">
        <v>18869</v>
      </c>
      <c r="E121" s="34">
        <v>9</v>
      </c>
      <c r="F121" s="34">
        <v>18341</v>
      </c>
      <c r="G121" s="35">
        <v>1.2</v>
      </c>
      <c r="H121" s="35">
        <v>3.7</v>
      </c>
      <c r="I121" s="34">
        <v>18921</v>
      </c>
      <c r="J121" s="35">
        <v>2.4</v>
      </c>
      <c r="K121" s="34">
        <v>16293</v>
      </c>
      <c r="L121" s="36">
        <v>6.2E-2</v>
      </c>
      <c r="M121" s="37">
        <f>ROUND(K121*(1-L121),0)</f>
        <v>15283</v>
      </c>
      <c r="N121" s="38">
        <v>0.76400000000000001</v>
      </c>
      <c r="O121" s="25">
        <f>M121*N121</f>
        <v>11676.212</v>
      </c>
      <c r="P121" s="36">
        <v>0.21299999999999999</v>
      </c>
      <c r="Q121" s="25">
        <f>M121*P121</f>
        <v>3255.279</v>
      </c>
      <c r="R121" s="39">
        <v>2.3E-2</v>
      </c>
      <c r="S121" s="25">
        <f>M121*R121</f>
        <v>351.50900000000001</v>
      </c>
      <c r="T121" s="28">
        <v>0.19500000000000001</v>
      </c>
      <c r="U121" s="25">
        <f>M121*T121</f>
        <v>2980.1849999999999</v>
      </c>
      <c r="V121" s="39">
        <v>0.53</v>
      </c>
      <c r="W121" s="25">
        <f>M121*V121</f>
        <v>8099.9900000000007</v>
      </c>
      <c r="X121" s="39">
        <v>0.4</v>
      </c>
      <c r="Y121" s="25">
        <f>X121*M121</f>
        <v>6113.2000000000007</v>
      </c>
      <c r="Z121" s="40">
        <v>3.0500000000000002E-3</v>
      </c>
      <c r="AA121" s="18">
        <f>M121*Z121</f>
        <v>46.613150000000005</v>
      </c>
      <c r="AB121" s="27">
        <f>IF(M121&gt;0,(AD121+AL121)/M121,0)</f>
        <v>3.0270203494078387E-3</v>
      </c>
      <c r="AC121" s="40">
        <v>2.5999999999999998E-4</v>
      </c>
      <c r="AD121" s="37">
        <f>AC121*M121</f>
        <v>3.9735799999999997</v>
      </c>
      <c r="AE121" s="28">
        <v>0.21540000000000001</v>
      </c>
      <c r="AF121" s="41">
        <f>AI121*(1-AJ121)*AE121</f>
        <v>41.479578000000004</v>
      </c>
      <c r="AG121" s="28">
        <f>IF(AND(AE121&gt;0,AC121&gt;0,Z121&gt;0),((Z121-AC121)*AE121)/((AE121-AC121)*Z121),0)</f>
        <v>0.91585959276231876</v>
      </c>
      <c r="AH121" s="29">
        <f t="shared" si="1"/>
        <v>0.91519051227146153</v>
      </c>
      <c r="AI121" s="34">
        <v>210</v>
      </c>
      <c r="AJ121" s="36">
        <v>8.3000000000000004E-2</v>
      </c>
      <c r="AK121" s="38">
        <v>0.21959999999999999</v>
      </c>
      <c r="AL121" s="41">
        <f>AI121*(1-AJ121)*AK121</f>
        <v>42.288372000000003</v>
      </c>
      <c r="AM121" s="42">
        <v>1.7</v>
      </c>
      <c r="AN121" s="42"/>
      <c r="AO121" s="121">
        <f>AO120+AI121-AN121</f>
        <v>2439.2799999999997</v>
      </c>
      <c r="AP121" s="104"/>
      <c r="AQ121" s="43"/>
      <c r="AR121" s="44"/>
      <c r="AS121" s="45"/>
      <c r="AT121" s="45"/>
      <c r="AU121" s="45"/>
      <c r="AV121" s="45"/>
    </row>
    <row r="122" spans="1:48" x14ac:dyDescent="0.2">
      <c r="A122" s="158"/>
      <c r="B122" s="33">
        <v>3</v>
      </c>
      <c r="C122" s="11" t="s">
        <v>51</v>
      </c>
      <c r="D122" s="43">
        <v>22437</v>
      </c>
      <c r="E122" s="43">
        <v>5</v>
      </c>
      <c r="F122" s="43">
        <v>19643</v>
      </c>
      <c r="G122" s="37">
        <v>0.8</v>
      </c>
      <c r="H122" s="37">
        <v>5.4</v>
      </c>
      <c r="I122" s="43">
        <v>20192</v>
      </c>
      <c r="J122" s="37">
        <v>1</v>
      </c>
      <c r="K122" s="43">
        <v>16351</v>
      </c>
      <c r="L122" s="39">
        <v>6.6000000000000003E-2</v>
      </c>
      <c r="M122" s="37">
        <f>ROUND(K122*(1-L122),0)</f>
        <v>15272</v>
      </c>
      <c r="N122" s="28">
        <v>0.53100000000000003</v>
      </c>
      <c r="O122" s="25">
        <f>M122*N122</f>
        <v>8109.4320000000007</v>
      </c>
      <c r="P122" s="39">
        <v>0.42799999999999999</v>
      </c>
      <c r="Q122" s="25">
        <f>M122*P122</f>
        <v>6536.4160000000002</v>
      </c>
      <c r="R122" s="39">
        <v>4.1000000000000002E-2</v>
      </c>
      <c r="S122" s="25">
        <f>M122*R122</f>
        <v>626.15200000000004</v>
      </c>
      <c r="T122" s="28">
        <v>0.216</v>
      </c>
      <c r="U122" s="25">
        <f>M122*T122</f>
        <v>3298.752</v>
      </c>
      <c r="V122" s="39">
        <v>0.53900000000000003</v>
      </c>
      <c r="W122" s="25">
        <f>M122*V122</f>
        <v>8231.6080000000002</v>
      </c>
      <c r="X122" s="39">
        <v>0.4</v>
      </c>
      <c r="Y122" s="25">
        <f>X122*M122</f>
        <v>6108.8</v>
      </c>
      <c r="Z122" s="47">
        <v>2.99E-3</v>
      </c>
      <c r="AA122" s="18">
        <f>M122*Z122</f>
        <v>45.66328</v>
      </c>
      <c r="AB122" s="27">
        <f>IF(M122&gt;0,(AD122+AL122)/M122,0)</f>
        <v>2.7E-4</v>
      </c>
      <c r="AC122" s="47">
        <v>2.7E-4</v>
      </c>
      <c r="AD122" s="37">
        <f>AC122*M122</f>
        <v>4.1234400000000004</v>
      </c>
      <c r="AE122" s="28">
        <v>0.22020000000000001</v>
      </c>
      <c r="AF122" s="41">
        <f>AI122*(1-AJ122)*AE122</f>
        <v>40.744046400000002</v>
      </c>
      <c r="AG122" s="28">
        <f>IF(AND(AE122&gt;0,AC122&gt;0,Z122&gt;0),((Z122-AC122)*AE122)/((AE122-AC122)*Z122),0)</f>
        <v>0.91081580077090507</v>
      </c>
      <c r="AH122" s="29">
        <f t="shared" si="1"/>
        <v>0</v>
      </c>
      <c r="AI122" s="43">
        <v>202</v>
      </c>
      <c r="AJ122" s="39">
        <v>8.4000000000000005E-2</v>
      </c>
      <c r="AK122" s="28"/>
      <c r="AL122" s="41">
        <f>AI122*(1-AJ122)*AK122</f>
        <v>0</v>
      </c>
      <c r="AM122" s="18">
        <v>1.65</v>
      </c>
      <c r="AN122" s="18"/>
      <c r="AO122" s="121">
        <f>AO121+AI122-AN122</f>
        <v>2641.2799999999997</v>
      </c>
      <c r="AP122" s="104"/>
      <c r="AQ122" s="43"/>
      <c r="AR122" s="48"/>
      <c r="AS122" s="41"/>
      <c r="AT122" s="41"/>
      <c r="AU122" s="41"/>
      <c r="AV122" s="41"/>
    </row>
    <row r="123" spans="1:48" s="22" customFormat="1" ht="13.5" thickBot="1" x14ac:dyDescent="0.25">
      <c r="A123" s="159"/>
      <c r="B123" s="49" t="s">
        <v>38</v>
      </c>
      <c r="C123" s="50"/>
      <c r="D123" s="51">
        <f>SUM(D120:D122)</f>
        <v>50245</v>
      </c>
      <c r="E123" s="51"/>
      <c r="F123" s="51">
        <f>SUM(F120:F122)</f>
        <v>45080</v>
      </c>
      <c r="G123" s="52"/>
      <c r="H123" s="52"/>
      <c r="I123" s="51">
        <f>SUM(I120:I122)</f>
        <v>46237</v>
      </c>
      <c r="J123" s="52"/>
      <c r="K123" s="51">
        <f>SUM(K120:K122)</f>
        <v>48789</v>
      </c>
      <c r="L123" s="21">
        <f>IF(K123&gt;0,(K120*L120+K121*L121+K122*L122)/K123,0)</f>
        <v>6.4002377585111403E-2</v>
      </c>
      <c r="M123" s="52">
        <f>M120+M121+M122</f>
        <v>45667</v>
      </c>
      <c r="N123" s="53">
        <f>IF(M123&gt;0,O123/M123,0)</f>
        <v>0.66291571594367926</v>
      </c>
      <c r="O123" s="54">
        <f>O120+O121+O122</f>
        <v>30273.371999999999</v>
      </c>
      <c r="P123" s="21">
        <f>IF(M123&gt;0,Q123/M123,0)</f>
        <v>0.30740287297173013</v>
      </c>
      <c r="Q123" s="54">
        <f>Q120+Q121+Q122</f>
        <v>14038.167000000001</v>
      </c>
      <c r="R123" s="21">
        <f>IF(M123&gt;0,S123/M123,0)</f>
        <v>2.9681411084590624E-2</v>
      </c>
      <c r="S123" s="54">
        <f>S120+S121+S122</f>
        <v>1355.461</v>
      </c>
      <c r="T123" s="21">
        <f>IF(M123&gt;0,U123/M123,0)</f>
        <v>0.2043392602973701</v>
      </c>
      <c r="U123" s="54">
        <f>U120+U121+U122</f>
        <v>9331.5609999999997</v>
      </c>
      <c r="V123" s="21">
        <f>IF(M123&gt;0,W123/M123,0)</f>
        <v>0.5280460288611033</v>
      </c>
      <c r="W123" s="54">
        <f>W120+W121+W122</f>
        <v>24114.278000000002</v>
      </c>
      <c r="X123" s="21">
        <f>IF(M123&gt;0,Y123/M123,0)</f>
        <v>0.39669082707425496</v>
      </c>
      <c r="Y123" s="54">
        <f>Y120+Y121+Y122</f>
        <v>18115.68</v>
      </c>
      <c r="Z123" s="55">
        <f>IF(M123&gt;0,AA123/M123,0)</f>
        <v>3.0398622637790966E-3</v>
      </c>
      <c r="AA123" s="56">
        <f>SUM(AA120:AA122)</f>
        <v>138.82139000000001</v>
      </c>
      <c r="AB123" s="55">
        <f>IF(M123&gt;0,(AB120*M120+AB121*M121+AB122*M122)/M123,0)</f>
        <v>2.2181218472857862E-3</v>
      </c>
      <c r="AC123" s="55">
        <f>IF(K123&gt;0,(K120*AC120+K121*AC121+K122*AC122)/K123,0)</f>
        <v>2.6666051773965448E-4</v>
      </c>
      <c r="AD123" s="52">
        <f>SUM(AD120:AD122)</f>
        <v>12.17726</v>
      </c>
      <c r="AE123" s="53">
        <f>IF(K123&gt;0,(K120*AE120+K121*AE121+K122*AE122)/K123,0)</f>
        <v>0.21770357867552112</v>
      </c>
      <c r="AF123" s="58">
        <f>SUM(AF120:AF122)</f>
        <v>129.1392444</v>
      </c>
      <c r="AG123" s="53">
        <f>IF(AND(AA123&gt;0),((AA120*AG120+AA121*AG121+AA122*AG122)/AA123),0)</f>
        <v>0.91339985762029263</v>
      </c>
      <c r="AH123" s="57">
        <f t="shared" si="1"/>
        <v>0.88139989848352396</v>
      </c>
      <c r="AI123" s="51">
        <f>SUM(AI120:AI122)</f>
        <v>648</v>
      </c>
      <c r="AJ123" s="21">
        <f>IF(AI123&gt;0,(AJ120*AI120+AJ121*AI121+AJ122*AI122)/AI123,0)</f>
        <v>8.4404320987654324E-2</v>
      </c>
      <c r="AK123" s="53">
        <f>IF(K123&gt;0,(AK120*K120+AK121*K121+AK122*K122)/K123,0)</f>
        <v>0.14517662382914182</v>
      </c>
      <c r="AL123" s="58">
        <f>SUM(AL120:AL122)</f>
        <v>89.117710399999993</v>
      </c>
      <c r="AM123" s="56"/>
      <c r="AN123" s="56">
        <f>SUM(AN120:AN122)</f>
        <v>500.42</v>
      </c>
      <c r="AO123" s="105"/>
      <c r="AP123" s="106">
        <f>AO122</f>
        <v>2641.2799999999997</v>
      </c>
      <c r="AQ123" s="51">
        <f>SUM(AQ120:AQ122)</f>
        <v>0</v>
      </c>
      <c r="AR123" s="59"/>
      <c r="AS123" s="58"/>
      <c r="AT123" s="58"/>
      <c r="AU123" s="58"/>
      <c r="AV123" s="58"/>
    </row>
    <row r="124" spans="1:48" x14ac:dyDescent="0.2">
      <c r="A124" s="157">
        <v>31</v>
      </c>
      <c r="B124" s="23">
        <v>1</v>
      </c>
      <c r="C124" s="11"/>
      <c r="D124" s="12"/>
      <c r="E124" s="12"/>
      <c r="F124" s="12"/>
      <c r="G124" s="13"/>
      <c r="H124" s="13"/>
      <c r="I124" s="12"/>
      <c r="J124" s="13"/>
      <c r="K124" s="12"/>
      <c r="L124" s="14"/>
      <c r="M124" s="24">
        <f>ROUND(K124*(1-L124),0)</f>
        <v>0</v>
      </c>
      <c r="N124" s="15"/>
      <c r="O124" s="25">
        <f>M124*N124</f>
        <v>0</v>
      </c>
      <c r="P124" s="14"/>
      <c r="Q124" s="25">
        <f>M124*P124</f>
        <v>0</v>
      </c>
      <c r="R124" s="16"/>
      <c r="S124" s="25">
        <f>M124*R124</f>
        <v>0</v>
      </c>
      <c r="T124" s="26"/>
      <c r="U124" s="25">
        <f>M124*T124</f>
        <v>0</v>
      </c>
      <c r="V124" s="16"/>
      <c r="W124" s="25">
        <f>M124*V124</f>
        <v>0</v>
      </c>
      <c r="X124" s="16"/>
      <c r="Y124" s="25">
        <f>X124*M124</f>
        <v>0</v>
      </c>
      <c r="Z124" s="17"/>
      <c r="AA124" s="18">
        <f>M124*Z124</f>
        <v>0</v>
      </c>
      <c r="AB124" s="27">
        <f>IF(M124&gt;0,(AD124+AL124)/M124,0)</f>
        <v>0</v>
      </c>
      <c r="AC124" s="17"/>
      <c r="AD124" s="24">
        <f>AC124*M124</f>
        <v>0</v>
      </c>
      <c r="AE124" s="117"/>
      <c r="AF124" s="30">
        <f>AI124*(1-AJ124)*AE124</f>
        <v>0</v>
      </c>
      <c r="AG124" s="28">
        <f>IF(AND(AE124&gt;0,AC124&gt;0,Z124&gt;0),((Z124-AC124)*AE124)/((AE124-AC124)*Z124),0)</f>
        <v>0</v>
      </c>
      <c r="AH124" s="60">
        <f t="shared" si="1"/>
        <v>0</v>
      </c>
      <c r="AI124" s="12"/>
      <c r="AJ124" s="14"/>
      <c r="AK124" s="15"/>
      <c r="AL124" s="30">
        <f>AI124*(1-AJ124)*AK124</f>
        <v>0</v>
      </c>
      <c r="AM124" s="19"/>
      <c r="AN124" s="19"/>
      <c r="AO124" s="101">
        <f>AO122+AI124-AN124</f>
        <v>2641.2799999999997</v>
      </c>
      <c r="AP124" s="102"/>
      <c r="AQ124" s="12"/>
      <c r="AR124" s="31"/>
      <c r="AS124" s="20"/>
      <c r="AT124" s="20"/>
      <c r="AU124" s="20"/>
      <c r="AV124" s="20"/>
    </row>
    <row r="125" spans="1:48" x14ac:dyDescent="0.2">
      <c r="A125" s="158"/>
      <c r="B125" s="33">
        <v>2</v>
      </c>
      <c r="C125" s="11"/>
      <c r="D125" s="34"/>
      <c r="E125" s="34"/>
      <c r="F125" s="34"/>
      <c r="G125" s="35"/>
      <c r="H125" s="35"/>
      <c r="I125" s="34"/>
      <c r="J125" s="35"/>
      <c r="K125" s="34"/>
      <c r="L125" s="36"/>
      <c r="M125" s="37">
        <f>ROUND(K125*(1-L125),0)</f>
        <v>0</v>
      </c>
      <c r="N125" s="38"/>
      <c r="O125" s="25">
        <f>M125*N125</f>
        <v>0</v>
      </c>
      <c r="P125" s="36"/>
      <c r="Q125" s="25">
        <f>M125*P125</f>
        <v>0</v>
      </c>
      <c r="R125" s="39"/>
      <c r="S125" s="25">
        <f>M125*R125</f>
        <v>0</v>
      </c>
      <c r="T125" s="28"/>
      <c r="U125" s="25">
        <f>M125*T125</f>
        <v>0</v>
      </c>
      <c r="V125" s="39"/>
      <c r="W125" s="25">
        <f>M125*V125</f>
        <v>0</v>
      </c>
      <c r="X125" s="39"/>
      <c r="Y125" s="25">
        <f>X125*M125</f>
        <v>0</v>
      </c>
      <c r="Z125" s="40"/>
      <c r="AA125" s="18">
        <f>M125*Z125</f>
        <v>0</v>
      </c>
      <c r="AB125" s="27">
        <f>IF(M125&gt;0,(AD125+AL125)/M125,0)</f>
        <v>0</v>
      </c>
      <c r="AC125" s="40"/>
      <c r="AD125" s="37">
        <f>AC125*M125</f>
        <v>0</v>
      </c>
      <c r="AE125" s="28"/>
      <c r="AF125" s="41">
        <f>AI125*(1-AJ125)*AE125</f>
        <v>0</v>
      </c>
      <c r="AG125" s="28">
        <f>IF(AND(AE125&gt;0,AC125&gt;0,Z125&gt;0),((Z125-AC125)*AE125)/((AE125-AC125)*Z125),0)</f>
        <v>0</v>
      </c>
      <c r="AH125" s="29">
        <f t="shared" si="1"/>
        <v>0</v>
      </c>
      <c r="AI125" s="34"/>
      <c r="AJ125" s="36"/>
      <c r="AK125" s="38"/>
      <c r="AL125" s="41">
        <f>AI125*(1-AJ125)*AK125</f>
        <v>0</v>
      </c>
      <c r="AM125" s="42"/>
      <c r="AN125" s="42"/>
      <c r="AO125" s="121">
        <f>AO124+AI125-AN125</f>
        <v>2641.2799999999997</v>
      </c>
      <c r="AP125" s="104"/>
      <c r="AQ125" s="43"/>
      <c r="AR125" s="44"/>
      <c r="AS125" s="45"/>
      <c r="AT125" s="45"/>
      <c r="AU125" s="45"/>
      <c r="AV125" s="45"/>
    </row>
    <row r="126" spans="1:48" x14ac:dyDescent="0.2">
      <c r="A126" s="158"/>
      <c r="B126" s="33">
        <v>3</v>
      </c>
      <c r="C126" s="46"/>
      <c r="D126" s="43"/>
      <c r="E126" s="43"/>
      <c r="F126" s="43"/>
      <c r="G126" s="37"/>
      <c r="H126" s="37"/>
      <c r="I126" s="43"/>
      <c r="J126" s="37"/>
      <c r="K126" s="43"/>
      <c r="L126" s="39"/>
      <c r="M126" s="37">
        <f>ROUND(K126*(1-L126),0)</f>
        <v>0</v>
      </c>
      <c r="N126" s="28"/>
      <c r="O126" s="25">
        <f>M126*N126</f>
        <v>0</v>
      </c>
      <c r="P126" s="39"/>
      <c r="Q126" s="25">
        <f>M126*P126</f>
        <v>0</v>
      </c>
      <c r="R126" s="39"/>
      <c r="S126" s="25">
        <f>M126*R126</f>
        <v>0</v>
      </c>
      <c r="T126" s="28"/>
      <c r="U126" s="25">
        <f>M126*T126</f>
        <v>0</v>
      </c>
      <c r="V126" s="39"/>
      <c r="W126" s="25">
        <f>M126*V126</f>
        <v>0</v>
      </c>
      <c r="X126" s="39"/>
      <c r="Y126" s="25">
        <f>X126*M126</f>
        <v>0</v>
      </c>
      <c r="Z126" s="47"/>
      <c r="AA126" s="18">
        <f>M126*Z126</f>
        <v>0</v>
      </c>
      <c r="AB126" s="27">
        <f>IF(M126&gt;0,(AD126+AL126)/M126,0)</f>
        <v>0</v>
      </c>
      <c r="AC126" s="47"/>
      <c r="AD126" s="37">
        <f>AC126*M126</f>
        <v>0</v>
      </c>
      <c r="AE126" s="28"/>
      <c r="AF126" s="41">
        <f>AI126*(1-AJ126)*AE126</f>
        <v>0</v>
      </c>
      <c r="AG126" s="28">
        <f>IF(AND(AE126&gt;0,AC126&gt;0,Z126&gt;0),((Z126-AC126)*AE126)/((AE126-AC126)*Z126),0)</f>
        <v>0</v>
      </c>
      <c r="AH126" s="29">
        <f t="shared" si="1"/>
        <v>0</v>
      </c>
      <c r="AI126" s="43"/>
      <c r="AJ126" s="39"/>
      <c r="AK126" s="28"/>
      <c r="AL126" s="41">
        <f>AI126*(1-AJ126)*AK126</f>
        <v>0</v>
      </c>
      <c r="AM126" s="18"/>
      <c r="AN126" s="18"/>
      <c r="AO126" s="121">
        <f>AO125+AI126-AN126</f>
        <v>2641.2799999999997</v>
      </c>
      <c r="AP126" s="104"/>
      <c r="AQ126" s="43"/>
      <c r="AR126" s="48"/>
      <c r="AS126" s="41"/>
      <c r="AT126" s="41"/>
      <c r="AU126" s="41"/>
      <c r="AV126" s="41"/>
    </row>
    <row r="127" spans="1:48" s="22" customFormat="1" ht="13.5" thickBot="1" x14ac:dyDescent="0.25">
      <c r="A127" s="159"/>
      <c r="B127" s="49" t="s">
        <v>38</v>
      </c>
      <c r="C127" s="50"/>
      <c r="D127" s="51">
        <f>SUM(D124:D126)</f>
        <v>0</v>
      </c>
      <c r="E127" s="61"/>
      <c r="F127" s="51">
        <f>SUM(F124:F126)</f>
        <v>0</v>
      </c>
      <c r="G127" s="62"/>
      <c r="H127" s="62"/>
      <c r="I127" s="51">
        <f>SUM(I124:I126)</f>
        <v>0</v>
      </c>
      <c r="J127" s="52"/>
      <c r="K127" s="51">
        <f>SUM(K124:K126)</f>
        <v>0</v>
      </c>
      <c r="L127" s="21">
        <f>IF(K127&gt;0,(K124*L124+K125*L125+K126*L126)/K127,0)</f>
        <v>0</v>
      </c>
      <c r="M127" s="52">
        <f>M124+M125+M126</f>
        <v>0</v>
      </c>
      <c r="N127" s="53">
        <f>IF(M127&gt;0,O127/M127,0)</f>
        <v>0</v>
      </c>
      <c r="O127" s="54">
        <f>O124+O125+O126</f>
        <v>0</v>
      </c>
      <c r="P127" s="21">
        <f>IF(M127&gt;0,Q127/M127,0)</f>
        <v>0</v>
      </c>
      <c r="Q127" s="54">
        <f>Q124+Q125+Q126</f>
        <v>0</v>
      </c>
      <c r="R127" s="21">
        <f>IF(M127&gt;0,S127/M127,0)</f>
        <v>0</v>
      </c>
      <c r="S127" s="54">
        <f>S124+S125+S126</f>
        <v>0</v>
      </c>
      <c r="T127" s="21">
        <f>IF(M127&gt;0,U127/M127,0)</f>
        <v>0</v>
      </c>
      <c r="U127" s="54">
        <f>U124+U125+U126</f>
        <v>0</v>
      </c>
      <c r="V127" s="21">
        <f>IF(M127&gt;0,W127/M127,0)</f>
        <v>0</v>
      </c>
      <c r="W127" s="54">
        <f>W124+W125+W126</f>
        <v>0</v>
      </c>
      <c r="X127" s="21">
        <f>IF(M127&gt;0,Y127/M127,0)</f>
        <v>0</v>
      </c>
      <c r="Y127" s="54">
        <f>Y124+Y125+Y126</f>
        <v>0</v>
      </c>
      <c r="Z127" s="55">
        <f>IF(M127&gt;0,AA127/M127,0)</f>
        <v>0</v>
      </c>
      <c r="AA127" s="56">
        <f>SUM(AA124:AA126)</f>
        <v>0</v>
      </c>
      <c r="AB127" s="55">
        <f>IF(M127&gt;0,(AB124*M124+AB125*M125+AB126*M126)/M127,0)</f>
        <v>0</v>
      </c>
      <c r="AC127" s="55">
        <f>IF(K127&gt;0,(K124*AC124+K125*AC125+K126*AC126)/K127,0)</f>
        <v>0</v>
      </c>
      <c r="AD127" s="52">
        <f>SUM(AD124:AD126)</f>
        <v>0</v>
      </c>
      <c r="AE127" s="53">
        <f>IF(K127&gt;0,(K124*AE124+K125*AE125+K126*AE126)/K127,0)</f>
        <v>0</v>
      </c>
      <c r="AF127" s="58">
        <f>SUM(AF124:AF126)</f>
        <v>0</v>
      </c>
      <c r="AG127" s="53">
        <f>IF(AND(AA127&gt;0),((AA124*AG124+AA125*AG125+AA126*AG126)/AA127),0)</f>
        <v>0</v>
      </c>
      <c r="AH127" s="57">
        <f t="shared" si="1"/>
        <v>0</v>
      </c>
      <c r="AI127" s="51">
        <f>SUM(AI124:AI126)</f>
        <v>0</v>
      </c>
      <c r="AJ127" s="21">
        <f>IF(AI127&gt;0,(AJ124*AI124+AJ125*AI125+AJ126*AI126)/AI127,0)</f>
        <v>0</v>
      </c>
      <c r="AK127" s="53">
        <f>IF(K127&gt;0,(AK124*K124+AK125*K125+AK126*K126)/K127,0)</f>
        <v>0</v>
      </c>
      <c r="AL127" s="58">
        <f>SUM(AL124:AL126)</f>
        <v>0</v>
      </c>
      <c r="AM127" s="63"/>
      <c r="AN127" s="56">
        <f>SUM(AN124:AN126)</f>
        <v>0</v>
      </c>
      <c r="AO127" s="105"/>
      <c r="AP127" s="106">
        <f>AO126</f>
        <v>2641.2799999999997</v>
      </c>
      <c r="AQ127" s="51">
        <f>SUM(AQ124:AQ126)</f>
        <v>0</v>
      </c>
      <c r="AR127" s="64"/>
      <c r="AS127" s="65"/>
      <c r="AT127" s="65"/>
      <c r="AU127" s="65"/>
      <c r="AV127" s="65"/>
    </row>
    <row r="128" spans="1:48" s="78" customFormat="1" ht="13.5" thickBot="1" x14ac:dyDescent="0.25">
      <c r="A128" s="67"/>
      <c r="B128" s="68" t="s">
        <v>39</v>
      </c>
      <c r="C128" s="68"/>
      <c r="D128" s="69">
        <f>SUM(D127,D123,D119,D115,D111,D107,D103,D99,D95,D91,D87,D83,D79,D75,D71,D67,D63,D59,D55,D51,D47,D43,D39,D35,D31,D27,D23,D19,D15,D11,D7)</f>
        <v>1424770</v>
      </c>
      <c r="E128" s="69"/>
      <c r="F128" s="69">
        <f>SUM(F127,F123,F119,F115,F111,F107,F103,F99,F95,F91,F87,F83,F79,F75,F71,F67,F63,F59,F55,F51,F47,F43,F39,F35,F31,F27,F23,F19,F15,F11,F7)</f>
        <v>1406797</v>
      </c>
      <c r="G128" s="75"/>
      <c r="H128" s="69"/>
      <c r="I128" s="69">
        <f>SUM(I127,I123,I119,I115,I111,I107,I103,I99,I95,I91,I87,I83,I79,I75,I71,I67,I63,I59,I55,I51,I47,I43,I39,I35,I31,I27,I23,I19,I15,I11,I7)</f>
        <v>1430120</v>
      </c>
      <c r="J128" s="75"/>
      <c r="K128" s="69">
        <f>SUM(K127,K123,K119,K115,K111,K107,K103,K99,K95,K91,K87,K83,K79,K75,K71,K67,K63,K59,K55,K51,K47,K43,K39,K35,K31,K27,K23,K19,K15,K11,K7)</f>
        <v>1427272</v>
      </c>
      <c r="L128" s="70">
        <f>1-M128/K128</f>
        <v>6.7196722138457177E-2</v>
      </c>
      <c r="M128" s="69">
        <f>SUM(M127,M123,M119,M115,M111,M107,M103,M99,M95,M91,M87,M83,M79,M75,M71,M67,M63,M59,M55,M51,M47,M43,M39,M35,M31,M27,M23,M19,M15,M11,M7)</f>
        <v>1331364</v>
      </c>
      <c r="N128" s="71">
        <f>IF(AND(M128&gt;0),(O128/M128),0)</f>
        <v>0.66732503733013671</v>
      </c>
      <c r="O128" s="69">
        <f>SUM(O127,O123,O119,O115,O111,O107,O103,O99,O95,O91,O87,O83,O79,O75,O71,O67,O63,O59,O55,O51,O47,O43,O39,O35,O31,O27,O23,O19,O15,O11,O7)</f>
        <v>888452.53100000008</v>
      </c>
      <c r="P128" s="71">
        <f>Q128/M128</f>
        <v>0.27406004668895961</v>
      </c>
      <c r="Q128" s="69">
        <f>SUM(Q127,Q123,Q119,Q115,Q111,Q107,Q103,Q99,Q95,Q91,Q87,Q83,Q79,Q75,Q71,Q67,Q63,Q59,Q55,Q51,Q47,Q43,Q39,Q35,Q31,Q27,Q23,Q19,Q15,Q11,Q7)</f>
        <v>364873.68</v>
      </c>
      <c r="R128" s="71">
        <f>S128/M128</f>
        <v>5.8614915980903799E-2</v>
      </c>
      <c r="S128" s="69">
        <f>SUM(S127,S123,S119,S115,S111,S107,S103,S99,S95,S91,S87,S83,S79,S75,S71,S67,S63,S59,S55,S51,S47,S43,S39,S35,S31,S27,S23,S19,S15,S11,S7)</f>
        <v>78037.789000000004</v>
      </c>
      <c r="T128" s="71">
        <f>U128/M128</f>
        <v>0.21829050282266907</v>
      </c>
      <c r="U128" s="69">
        <f>SUM(U127,U123,U119,U115,U111,U107,U103,U99,U95,U91,U87,U83,U79,U75,U71,U67,U63,U59,U55,U51,U47,U43,U39,U35,U31,U27,U23,U19,U15,U11,U7)</f>
        <v>290624.11699999997</v>
      </c>
      <c r="V128" s="71">
        <f>W128/M128</f>
        <v>0.50893770524064041</v>
      </c>
      <c r="W128" s="69">
        <f>SUM(W127,W123,W119,W115,W111,W107,W103,W99,W95,W91,W87,W83,W79,W75,W71,W67,W63,W59,W55,W51,W47,W43,W39,W35,W31,W27,W23,W19,W15,W11,W7)</f>
        <v>677581.33900000004</v>
      </c>
      <c r="X128" s="71">
        <f>IF(AND(M128&gt;0),(Y128/M128),0)</f>
        <v>0.40046628119732847</v>
      </c>
      <c r="Y128" s="69">
        <f>SUM(Y127,Y123,Y119,Y115,Y111,Y107,Y103,Y99,Y95,Y91,Y87,Y83,Y79,Y75,Y71,Y67,Y63,Y59,Y55,Y51,Y47,Y43,Y39,Y35,Y31,Y27,Y23,Y19,Y15,Y11,Y7)</f>
        <v>533166.39</v>
      </c>
      <c r="Z128" s="72">
        <f>IF(AND(M128&gt;0),(AA128/M128),0)</f>
        <v>3.0043196451158367E-3</v>
      </c>
      <c r="AA128" s="69">
        <f>SUM(AA127,AA123,AA119,AA115,AA111,AA107,AA103,AA99,AA95,AA91,AA87,AA83,AA79,AA75,AA71,AA67,AA63,AA59,AA55,AA51,AA47,AA43,AA39,AA35,AA31,AA27,AA23,AA19,AA15,AA11,AA7)</f>
        <v>3999.8430200000007</v>
      </c>
      <c r="AB128" s="73">
        <f>(AD128+AL128)/M128</f>
        <v>3.1510906051988789E-3</v>
      </c>
      <c r="AC128" s="74">
        <f>AD128/(M128-AI128)</f>
        <v>3.0417499222575197E-4</v>
      </c>
      <c r="AD128" s="75">
        <f>SUM(AD127,AD123,AD119,AD115,AD111,AD107,AD103,AD99,AD95,AD91,AD87,AD83,AD79,AD75,AD71,AD67,AD63,AD59,AD55,AD51,AD47,AD43,AD39,AD35,AD31,AD27,AD23,AD19,AD15,AD11,AD7)</f>
        <v>399.08488999999997</v>
      </c>
      <c r="AE128" s="71">
        <f>AF128/AI128</f>
        <v>0.19931549267838675</v>
      </c>
      <c r="AF128" s="69">
        <f>SUM(AF127,AF123,AF119,AF115,AF111,AF107,AF103,AF99,AF95,AF91,AF87,AF83,AF79,AF75,AF71,AF67,AF63,AF59,AF55,AF51,AF47,AF43,AF39,AF35,AF31,AF27,AF23,AF19,AF15,AF11,AF7)</f>
        <v>3854.7616283999996</v>
      </c>
      <c r="AG128" s="76">
        <f>((Z128-AC128)*AE128)/((AE128-AC128)*Z128)</f>
        <v>0.9001278013342533</v>
      </c>
      <c r="AH128" s="77">
        <f>((AB128-AC128)*AK128)/((AK128-AC128)*AB128)</f>
        <v>0.90487217117158236</v>
      </c>
      <c r="AI128" s="69">
        <f>SUM(AI127,AI123,AI119,AI115,AI111,AI107,AI103,AI99,AI95,AI91,AI87,AI83,AI79,AI75,AI71,AI67,AI63,AI59,AI55,AI51,AI47,AI43,AI39,AI35,AI31,AI27,AI23,AI19,AI15,AI11,AI7)</f>
        <v>19340</v>
      </c>
      <c r="AJ128" s="70">
        <f>(AJ7*AI7+AI11*AJ11+AI15*AJ15+AJ19*AI19+AJ23*AI23+AI27*AJ27+AI31*AJ31+AI35*AJ35+AI39*AJ39+AI43*AJ43+AI47*AJ47+AI51*AJ51+AI55*AJ55+AI59*AJ59+AI63*AJ63+AI67*AJ67+AI71*AJ71+AI75*AJ75+AI79*AJ79+AI83*AJ83+AI87*AJ87+AI91*AJ91+AI95*AJ95+AI99*AJ99+AI103*AJ103+AI107*AJ107+AI111*AJ111+AI115*AJ115+AI119*AJ119+AI123*AJ123+AI127*AJ127)/AI128</f>
        <v>8.7701447776628735E-2</v>
      </c>
      <c r="AK128" s="71">
        <f>AL128/AI128</f>
        <v>0.19628561026370217</v>
      </c>
      <c r="AL128" s="69">
        <f>SUM(AL127,AL123,AL119,AL115,AL111,AL107,AL103,AL99,AL95,AL91,AL87,AL83,AL79,AL75,AL71,AL67,AL63,AL59,AL55,AL51,AL47,AL43,AL39,AL35,AL31,AL27,AL23,AL19,AL15,AL11,AL7)</f>
        <v>3796.1637025</v>
      </c>
      <c r="AM128" s="69"/>
      <c r="AN128" s="107">
        <f>SUM(AN127,AN123,AN119,AN115,AN111,AN107,AN103,AN99,AN95,AN91,AN87,AN83,AN79,AN75,AN71,AN67,AN63,AN59,AN55,AN51,AN47,AN43,AN39,AN35,AN31,AN27,AN23,AN19,AN15,AN11,AN7)</f>
        <v>18698.020000000004</v>
      </c>
      <c r="AO128" s="108"/>
      <c r="AP128" s="109"/>
      <c r="AQ128" s="69">
        <f>SUM(AQ127,AQ123,AQ119,AQ115,AQ111,AQ107,AQ103,AQ99,AQ95,AQ91,AQ87,AQ83,AQ79,AQ75,AQ71,AQ67,AQ63,AQ59,AQ55,AQ51,AQ47,AQ43,AQ39,AQ35,AQ31,AQ27,AQ23,AQ19,AQ15,AQ11,AQ7)</f>
        <v>0</v>
      </c>
      <c r="AR128" s="69"/>
      <c r="AS128" s="69"/>
      <c r="AT128" s="69"/>
      <c r="AU128" s="69"/>
      <c r="AV128" s="69"/>
    </row>
    <row r="131" spans="34:34" x14ac:dyDescent="0.2">
      <c r="AH131" s="80"/>
    </row>
    <row r="132" spans="34:34" x14ac:dyDescent="0.2">
      <c r="AH132" s="80"/>
    </row>
  </sheetData>
  <protectedRanges>
    <protectedRange sqref="Q1:Q3 U1:U3 W1:W3 Y1:Y3 AL1:AL3 O1:O3 S1:S3 AD1:AD3 AH1:AH3 AA1:AB3 AA128:AB1048576 O128:O1048576 Q128:Q1048576 S128:S1048576 U128:U1048576 W128:W1048576 Y128:Y1048576 AD128:AD1048576 AL7:AL1048576 AH7:AH1048576 M1:M1048576" name="Range1_1_1_1_1_1_1"/>
    <protectedRange sqref="AE3:AG3 AE7:AG7 AE129:AG1048576 AF1:AG2 AG127:AG128 AF128 AE11:AG11 AE15:AG15 AE19:AG19 AE23:AG23 AE27:AG27 AE31:AG31 AE35:AG35 AE39:AG39 AE43:AG43 AE47:AG47 AE51:AG51 AE55:AG55 AE59:AG59 AE63:AG63 AE67:AG67 AE71:AG71 AE75:AG75 AE79:AG79 AE83:AG83 AE87:AG87 AE91:AG91 AE95:AG95 AE99:AG99 AE103:AG103 AE107:AG107 AE111:AG111 AE115:AG115 AE119:AG119 AE123:AG123 AF8:AF10 AE12:AF14 AE16:AF18 AE20:AF22 AE24:AF26 AE28:AF30 AE32:AF34 AE36:AF38 AE40:AF42 AE44:AF46 AE48:AF50 AE52:AF54 AE56:AF58 AE60:AF62 AE64:AF66 AE68:AF70 AE72:AF74 AE76:AF78 AE80:AF82 AE84:AF86 AE88:AF90 AE92:AF94 AE96:AF98 AE100:AF102 AE104:AF106 AE108:AF110 AE112:AF114 AE116:AF118 AE120:AF122 AE124:AF127" name="Range1_1_1_1_1"/>
    <protectedRange sqref="AG8:AG10 AG12:AG14 AG16:AG18 AG20:AG22 AG24:AG26 AG28:AG30 AG32:AG34 AG36:AG38 AG40:AG42 AG44:AG46 AG48:AG50 AG52:AG54 AG56:AG58 AG60:AG62 AG64:AG66 AG68:AG70 AG72:AG74 AG76:AG78 AG80:AG82 AG84:AG86 AG88:AG90 AG92:AG94 AG96:AG98 AG100:AG102 AG104:AG106 AG108:AG110 AG112:AG114 AG116:AG118 AG120:AG122 AG124:AG126" name="Range1_1"/>
    <protectedRange sqref="AA7:AB7 AA11:AB11 AA8:AA10 AA15:AB15 AA12:AA14 AA19:AB19 AA16:AA18 AA23:AB23 AA20:AA22 AA27:AB27 AA24:AA26 AA31:AB31 AA28:AA30 AA35:AB35 AA32:AA34 AA39:AB39 AA36:AA38 AA43:AB43 AA40:AA42 AA47:AB47 AA44:AA46 AA51:AB51 AA48:AA50 AA55:AB55 AA52:AA54 AA59:AB59 AA56:AA58 AA63:AB63 AA60:AA62 AA67:AB67 AA64:AA66 AA71:AB71 AA68:AA70 AA75:AB75 AA72:AA74 AA79:AB79 AA76:AA78 AA83:AB83 AA80:AA82 AA87:AB87 AA84:AA86 AA91:AB91 AA88:AA90 AA95:AB95 AA92:AA94 AA99:AB99 AA96:AA98 AA103:AB103 AA100:AA102 AA107:AB107 AA104:AA106 AA111:AB111 AA108:AA110 AA115:AB115 AA112:AA114 AA119:AB119 AA116:AA118 AA123:AB123 AA120:AA122 AA127:AB127 AA124:AA126" name="Range1_1_1_1_1_2"/>
    <protectedRange sqref="O7:O127" name="Range1_1_1_1_1_5"/>
    <protectedRange sqref="Q7:Q127" name="Range1_1_1_1_1_7"/>
    <protectedRange sqref="S7:S127" name="Range1_1_1_1_1_8"/>
    <protectedRange sqref="U7:U127" name="Range1_1_1_1_1_10"/>
    <protectedRange sqref="W7:W127" name="Range1_1_1_1_1_12"/>
    <protectedRange sqref="Y4:Y127" name="Range1_1_1_1_1_16"/>
    <protectedRange sqref="AD7:AD127" name="Range1_1_1_1_1_18"/>
    <protectedRange sqref="AB8:AB10" name="Range1_1_1_1_1_2_1_1_2"/>
    <protectedRange sqref="AB12:AB14" name="Range1_1_1_1_1_2_1_2_1_1"/>
    <protectedRange sqref="AB16:AB18" name="Range1_1_1_1_1_2_1_3_1_1"/>
    <protectedRange sqref="AB20:AB22" name="Range1_1_1_1_1_2_1_4_1_1"/>
    <protectedRange sqref="AB24:AB26" name="Range1_1_1_1_1_2_1_5_1_1"/>
    <protectedRange sqref="AB28:AB30" name="Range1_1_1_1_1_2_1_6_1_1"/>
    <protectedRange sqref="AB32:AB34" name="Range1_1_1_1_1_2_1_7_1_1"/>
    <protectedRange sqref="AB36:AB38" name="Range1_1_1_1_1_2_1_8_1_1"/>
    <protectedRange sqref="AB40:AB42" name="Range1_1_1_1_1_2_1_9_1_1"/>
    <protectedRange sqref="AB44:AB46" name="Range1_1_1_1_1_2_1_10_1_1"/>
    <protectedRange sqref="AB48:AB50" name="Range1_1_1_1_1_2_1_11_1_1"/>
    <protectedRange sqref="AB52:AB54" name="Range1_1_1_1_1_2_1_12_1_1"/>
    <protectedRange sqref="AB56:AB58" name="Range1_1_1_1_1_2_1_13_1_1"/>
    <protectedRange sqref="AB60:AB62" name="Range1_1_1_1_1_2_1_14_1_1"/>
    <protectedRange sqref="AB64:AB66" name="Range1_1_1_1_1_2_1_15_1_1"/>
    <protectedRange sqref="AB68:AB70" name="Range1_1_1_1_1_2_1_16_1_1"/>
    <protectedRange sqref="AB72:AB74" name="Range1_1_1_1_1_2_1_17_1_1"/>
    <protectedRange sqref="AB76:AB78" name="Range1_1_1_1_1_2_1_18_1_1"/>
    <protectedRange sqref="AB80:AB82" name="Range1_1_1_1_1_2_1_19_1_1"/>
    <protectedRange sqref="AB84:AB86" name="Range1_1_1_1_1_2_1_20_1_1"/>
    <protectedRange sqref="AB88:AB90" name="Range1_1_1_1_1_2_1_21_1_1"/>
    <protectedRange sqref="AB92:AB94" name="Range1_1_1_1_1_2_1_22_1_1"/>
    <protectedRange sqref="AB96:AB98" name="Range1_1_1_1_1_2_1_23_1_1"/>
    <protectedRange sqref="AB100:AB102" name="Range1_1_1_1_1_2_1_24_1_1"/>
    <protectedRange sqref="AB104:AB106" name="Range1_1_1_1_1_2_1_25_1_1"/>
    <protectedRange sqref="AB108:AB110" name="Range1_1_1_1_1_2_1_26_1_1"/>
    <protectedRange sqref="AB112:AB114" name="Range1_1_1_1_1_2_1_27_1_1"/>
    <protectedRange sqref="AB116:AB118" name="Range1_1_1_1_1_2_1_28_1_1"/>
    <protectedRange sqref="AB120:AB122" name="Range1_1_1_1_1_2_1_29_1_1"/>
    <protectedRange sqref="AB124:AB126" name="Range1_1_1_1_1_2_1_30_1_1"/>
    <protectedRange sqref="AL4:AL6 AH4:AH6" name="Range1_1_1_1_1_1_1_2"/>
    <protectedRange sqref="AE4:AF6" name="Range1_1_1_1_1_3"/>
    <protectedRange sqref="AG4:AG6" name="Range1_1_2"/>
    <protectedRange sqref="AA4:AA6" name="Range1_1_1_1_1_2_2"/>
    <protectedRange sqref="O4:O6" name="Range1_1_1_1_1_5_2"/>
    <protectedRange sqref="Q4:Q6" name="Range1_1_1_1_1_7_2"/>
    <protectedRange sqref="S4:S6" name="Range1_1_1_1_1_8_2"/>
    <protectedRange sqref="U4:U6" name="Range1_1_1_1_1_10_2"/>
    <protectedRange sqref="W4:W6" name="Range1_1_1_1_1_12_2"/>
    <protectedRange sqref="AD4:AD6" name="Range1_1_1_1_1_18_2"/>
    <protectedRange sqref="AB4:AB6" name="Range1_1_1_1_1_2_1_1_3"/>
    <protectedRange sqref="AE8:AE10" name="Range1_1_1_1_1_13_3"/>
  </protectedRanges>
  <mergeCells count="36">
    <mergeCell ref="AU1:AV1"/>
    <mergeCell ref="A4:A7"/>
    <mergeCell ref="A28:A31"/>
    <mergeCell ref="A1:A2"/>
    <mergeCell ref="B1:B2"/>
    <mergeCell ref="C1:C2"/>
    <mergeCell ref="AS1:AT1"/>
    <mergeCell ref="A8:A11"/>
    <mergeCell ref="A12:A15"/>
    <mergeCell ref="A16:A19"/>
    <mergeCell ref="A20:A23"/>
    <mergeCell ref="A24:A27"/>
    <mergeCell ref="A76:A79"/>
    <mergeCell ref="A32:A35"/>
    <mergeCell ref="A36:A39"/>
    <mergeCell ref="A40:A43"/>
    <mergeCell ref="A44:A47"/>
    <mergeCell ref="A48:A51"/>
    <mergeCell ref="A52:A55"/>
    <mergeCell ref="A56:A59"/>
    <mergeCell ref="A60:A63"/>
    <mergeCell ref="A64:A67"/>
    <mergeCell ref="A68:A71"/>
    <mergeCell ref="A72:A75"/>
    <mergeCell ref="A124:A127"/>
    <mergeCell ref="A80:A83"/>
    <mergeCell ref="A84:A87"/>
    <mergeCell ref="A88:A91"/>
    <mergeCell ref="A92:A95"/>
    <mergeCell ref="A96:A99"/>
    <mergeCell ref="A100:A103"/>
    <mergeCell ref="A104:A107"/>
    <mergeCell ref="A108:A111"/>
    <mergeCell ref="A112:A115"/>
    <mergeCell ref="A116:A119"/>
    <mergeCell ref="A120:A123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Януари </vt:lpstr>
      <vt:lpstr>Февруари</vt:lpstr>
      <vt:lpstr>Март</vt:lpstr>
      <vt:lpstr>Април</vt:lpstr>
      <vt:lpstr>Май</vt:lpstr>
      <vt:lpstr>Юни</vt:lpstr>
      <vt:lpstr>Юли</vt:lpstr>
      <vt:lpstr>Август</vt:lpstr>
      <vt:lpstr>Септември</vt:lpstr>
      <vt:lpstr>Октомври</vt:lpstr>
      <vt:lpstr>Ноември</vt:lpstr>
      <vt:lpstr>Декември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2023-01-12T09:18:06Z</dcterms:modified>
</cp:coreProperties>
</file>